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05" yWindow="-105" windowWidth="23250" windowHeight="12570" tabRatio="787" activeTab="7"/>
  </bookViews>
  <sheets>
    <sheet name="Full-time" sheetId="1" r:id="rId1"/>
    <sheet name="Education outcomes table" sheetId="22" r:id="rId2"/>
    <sheet name="Knowledge" sheetId="23" r:id="rId3"/>
    <sheet name="Skills" sheetId="24" r:id="rId4"/>
    <sheet name="Attitudes" sheetId="25" r:id="rId5"/>
    <sheet name="Statistics" sheetId="26" r:id="rId6"/>
    <sheet name="Engineering competencies" sheetId="29" r:id="rId7"/>
    <sheet name="Description of outcomes" sheetId="28" r:id="rId8"/>
  </sheets>
  <externalReferences>
    <externalReference r:id="rId9"/>
  </externalReferences>
  <definedNames>
    <definedName name="_lec1" localSheetId="7">#REF!</definedName>
    <definedName name="_lec1" localSheetId="6">#REF!</definedName>
    <definedName name="_lec1">#REF!</definedName>
    <definedName name="_lec2" localSheetId="7">#REF!</definedName>
    <definedName name="_lec2" localSheetId="6">#REF!</definedName>
    <definedName name="_lec2">#REF!</definedName>
    <definedName name="_lec3" localSheetId="7">#REF!</definedName>
    <definedName name="_lec3" localSheetId="6">#REF!</definedName>
    <definedName name="_lec3">#REF!</definedName>
    <definedName name="_lec4" localSheetId="6">#REF!</definedName>
    <definedName name="_lec4">#REF!</definedName>
    <definedName name="_lec5" localSheetId="6">#REF!</definedName>
    <definedName name="_lec5">#REF!</definedName>
    <definedName name="_lec6" localSheetId="6">#REF!</definedName>
    <definedName name="_lec6">#REF!</definedName>
    <definedName name="_lec7" localSheetId="6">#REF!</definedName>
    <definedName name="_lec7">#REF!</definedName>
    <definedName name="_lec8" localSheetId="6">#REF!</definedName>
    <definedName name="_lec8">#REF!</definedName>
    <definedName name="_rok1" localSheetId="7">[1]Stac!$J$35</definedName>
    <definedName name="_rok1" localSheetId="6">[1]Stac!$J$35</definedName>
    <definedName name="_rok1">'Full-time'!$J$39</definedName>
    <definedName name="_rok2" localSheetId="7">[1]Stac!$J$61</definedName>
    <definedName name="_rok2" localSheetId="6">[1]Stac!$J$61</definedName>
    <definedName name="_rok2">'Full-time'!#REF!</definedName>
    <definedName name="_rok3" localSheetId="7">[1]Stac!$J$85</definedName>
    <definedName name="_rok3" localSheetId="6">[1]Stac!$J$85</definedName>
    <definedName name="_rok3">'Full-time'!#REF!</definedName>
    <definedName name="_rok4" localSheetId="7">[1]Stac!$J$97</definedName>
    <definedName name="_rok4" localSheetId="6">[1]Stac!$J$97</definedName>
    <definedName name="_rok4">'Full-time'!$J$49</definedName>
    <definedName name="_sem1">'Full-time'!$I$25</definedName>
    <definedName name="_sem2">'Full-time'!$I$38</definedName>
    <definedName name="_sem3">'Full-time'!$I$47</definedName>
    <definedName name="_sem4">'Full-time'!#REF!</definedName>
    <definedName name="_sem5">'Full-time'!#REF!</definedName>
    <definedName name="_sem6">'Full-time'!#REF!</definedName>
    <definedName name="_sem7">'Full-time'!$I$49</definedName>
    <definedName name="_wyk1" localSheetId="7">[1]Stac!$E$21</definedName>
    <definedName name="_wyk1" localSheetId="6">[1]Stac!$E$21</definedName>
    <definedName name="_wyk1">'Full-time'!$E$25</definedName>
    <definedName name="_wyk2" localSheetId="7">[1]Stac!$E$34</definedName>
    <definedName name="_wyk2" localSheetId="6">[1]Stac!$E$34</definedName>
    <definedName name="_wyk2">'Full-time'!$E$38</definedName>
    <definedName name="_wyk3" localSheetId="7">[1]Stac!$E$48</definedName>
    <definedName name="_wyk3" localSheetId="6">[1]Stac!$E$48</definedName>
    <definedName name="_wyk3">'Full-time'!$E$47</definedName>
    <definedName name="_wyk4" localSheetId="7">[1]Stac!$E$60</definedName>
    <definedName name="_wyk4" localSheetId="6">[1]Stac!$E$60</definedName>
    <definedName name="_wyk4">'Full-time'!#REF!</definedName>
    <definedName name="_wyk5" localSheetId="7">[1]Stac!$E$71</definedName>
    <definedName name="_wyk5" localSheetId="6">[1]Stac!$E$71</definedName>
    <definedName name="_wyk5">'Full-time'!#REF!</definedName>
    <definedName name="_wyk6" localSheetId="7">[1]Stac!$E$84</definedName>
    <definedName name="_wyk6" localSheetId="6">[1]Stac!$E$84</definedName>
    <definedName name="_wyk6">'Full-time'!#REF!</definedName>
    <definedName name="_wyk7" localSheetId="7">[1]Stac!$E$97</definedName>
    <definedName name="_wyk7" localSheetId="6">[1]Stac!$E$97</definedName>
    <definedName name="_wyk7">'Full-time'!$E$49</definedName>
    <definedName name="all" localSheetId="7">[1]Stac!#REF!</definedName>
    <definedName name="all" localSheetId="6">[1]Stac!#REF!</definedName>
    <definedName name="all">'Full-time'!$D$53</definedName>
    <definedName name="_xlnm.Print_Area" localSheetId="1">'Education outcomes table'!$A$1:$BB$43</definedName>
    <definedName name="_xlnm.Print_Area" localSheetId="0">'Full-time'!$B$1:$T$68</definedName>
    <definedName name="razem1" localSheetId="7">#REF!</definedName>
    <definedName name="razem1" localSheetId="6">#REF!</definedName>
    <definedName name="razem1">#REF!</definedName>
    <definedName name="razem2" localSheetId="7">#REF!</definedName>
    <definedName name="razem2" localSheetId="6">#REF!</definedName>
    <definedName name="razem2">#REF!</definedName>
    <definedName name="razem3" localSheetId="7">#REF!</definedName>
    <definedName name="razem3" localSheetId="6">#REF!</definedName>
    <definedName name="razem3">#REF!</definedName>
    <definedName name="razem4" localSheetId="6">#REF!</definedName>
    <definedName name="razem4">#REF!</definedName>
    <definedName name="razem5" localSheetId="6">#REF!</definedName>
    <definedName name="razem5">#REF!</definedName>
    <definedName name="razem6" localSheetId="6">#REF!</definedName>
    <definedName name="razem6">#REF!</definedName>
    <definedName name="razem7" localSheetId="6">#REF!</definedName>
    <definedName name="razem7">#REF!</definedName>
    <definedName name="razem8" localSheetId="6">#REF!</definedName>
    <definedName name="razem8">#REF!</definedName>
    <definedName name="semi1" localSheetId="6">#REF!</definedName>
    <definedName name="semi1">#REF!</definedName>
    <definedName name="semi2" localSheetId="6">#REF!</definedName>
    <definedName name="semi2">#REF!</definedName>
    <definedName name="semi3" localSheetId="6">#REF!</definedName>
    <definedName name="semi3">#REF!</definedName>
    <definedName name="semi4" localSheetId="6">#REF!</definedName>
    <definedName name="semi4">#REF!</definedName>
    <definedName name="semi5" localSheetId="6">#REF!</definedName>
    <definedName name="semi5">#REF!</definedName>
    <definedName name="semi6" localSheetId="6">#REF!</definedName>
    <definedName name="semi6">#REF!</definedName>
    <definedName name="semi7" localSheetId="6">#REF!</definedName>
    <definedName name="semi7">#REF!</definedName>
    <definedName name="semi8" localSheetId="6">#REF!</definedName>
    <definedName name="semi8">#REF!</definedName>
    <definedName name="suma1">'Full-time'!$E$26</definedName>
    <definedName name="suma2">'Full-time'!$E$39</definedName>
    <definedName name="suma3">'Full-time'!$E$48</definedName>
    <definedName name="suma4">'Full-time'!#REF!</definedName>
    <definedName name="suma5">'Full-time'!#REF!</definedName>
    <definedName name="suma6">'Full-time'!#REF!</definedName>
    <definedName name="suma7">'Full-time'!$E$50</definedName>
    <definedName name="year1" localSheetId="7">#REF!</definedName>
    <definedName name="year1" localSheetId="6">#REF!</definedName>
    <definedName name="year1">#REF!</definedName>
    <definedName name="year2" localSheetId="7">#REF!</definedName>
    <definedName name="year2" localSheetId="6">#REF!</definedName>
    <definedName name="year2">#REF!</definedName>
    <definedName name="year3" localSheetId="7">#REF!</definedName>
    <definedName name="year3" localSheetId="6">#REF!</definedName>
    <definedName name="year3">#REF!</definedName>
    <definedName name="year4" localSheetId="6">#REF!</definedName>
    <definedName name="year4">#REF!</definedName>
    <definedName name="Z_94A1F9DC_A3E4_41B7_B4B1_70A52F79F098_.wvu.Rows" localSheetId="6" hidden="1">'Engineering competencies'!$5:$6,'Engineering competencies'!$19:$21,'Engineering competencies'!$23:$23,'Engineering competencies'!$37:$38,'Engineering competencies'!$40:$40,'Engineering competencies'!#REF!,'Engineering competencies'!#REF!,'Engineering competencies'!#REF!,'Engineering competencies'!#REF!,'Engineering competencies'!#REF!,'Engineering competencies'!#REF!,'Engineering competencies'!#REF!,'Engineering competencies'!#REF!</definedName>
    <definedName name="Z_BD4361DE_3A95_4EB2_ACF0_F94A8802FD08_.wvu.Rows" localSheetId="6" hidden="1">'Engineering competencies'!$5:$6,'Engineering competencies'!$19:$21,'Engineering competencies'!$23:$23,'Engineering competencies'!$37:$38,'Engineering competencies'!$40:$40,'Engineering competencies'!#REF!,'Engineering competencies'!#REF!,'Engineering competencies'!#REF!,'Engineering competencies'!#REF!,'Engineering competencies'!#REF!,'Engineering competencies'!#REF!,'Engineering competencies'!#REF!,'Engineering competencies'!#REF!</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29"/>
  <c r="C9"/>
  <c r="C10"/>
  <c r="C11"/>
  <c r="C12"/>
  <c r="C13"/>
  <c r="C14"/>
  <c r="C15"/>
  <c r="C16"/>
  <c r="C17"/>
  <c r="C18"/>
  <c r="C19"/>
  <c r="C20"/>
  <c r="C21"/>
  <c r="C22"/>
  <c r="C23"/>
  <c r="C24"/>
  <c r="C25"/>
  <c r="C26"/>
  <c r="C27"/>
  <c r="C28"/>
  <c r="C29"/>
  <c r="C30"/>
  <c r="C31"/>
  <c r="C32"/>
  <c r="C33"/>
  <c r="C34"/>
  <c r="C35"/>
  <c r="C36"/>
  <c r="C37"/>
  <c r="C38"/>
  <c r="C7"/>
  <c r="B16"/>
  <c r="B17"/>
  <c r="B18"/>
  <c r="B19"/>
  <c r="B20"/>
  <c r="B21"/>
  <c r="B22"/>
  <c r="B23"/>
  <c r="B24"/>
  <c r="B25"/>
  <c r="B26"/>
  <c r="B27"/>
  <c r="B28"/>
  <c r="B29"/>
  <c r="B30"/>
  <c r="B31"/>
  <c r="B32"/>
  <c r="B33"/>
  <c r="B34"/>
  <c r="B35"/>
  <c r="B36"/>
  <c r="B37"/>
  <c r="B38"/>
  <c r="B39"/>
  <c r="B40"/>
  <c r="B8"/>
  <c r="B9"/>
  <c r="B10"/>
  <c r="B11"/>
  <c r="B12"/>
  <c r="B13"/>
  <c r="B14"/>
  <c r="B15"/>
  <c r="B7"/>
  <c r="AW37" i="22" l="1"/>
  <c r="AX37"/>
  <c r="AY37"/>
  <c r="AZ37"/>
  <c r="BA37"/>
  <c r="BB37"/>
  <c r="AW38"/>
  <c r="AX38"/>
  <c r="AY38"/>
  <c r="AZ38"/>
  <c r="BA38"/>
  <c r="BB38"/>
  <c r="AW39"/>
  <c r="AX39"/>
  <c r="AY39"/>
  <c r="AZ39"/>
  <c r="BA39"/>
  <c r="BB39"/>
  <c r="AW40"/>
  <c r="AX40"/>
  <c r="AY40"/>
  <c r="AZ40"/>
  <c r="BA40"/>
  <c r="BB40"/>
  <c r="AW41"/>
  <c r="AX41"/>
  <c r="AY41"/>
  <c r="AZ41"/>
  <c r="BA41"/>
  <c r="BB41"/>
  <c r="AX36"/>
  <c r="AY36"/>
  <c r="AZ36"/>
  <c r="BA36"/>
  <c r="BB36"/>
  <c r="AW36"/>
  <c r="AW23"/>
  <c r="AX23"/>
  <c r="AY23"/>
  <c r="AZ23"/>
  <c r="BA23"/>
  <c r="BB23"/>
  <c r="AW24"/>
  <c r="AX24"/>
  <c r="AY24"/>
  <c r="AZ24"/>
  <c r="BA24"/>
  <c r="BB24"/>
  <c r="AW25"/>
  <c r="AX25"/>
  <c r="AY25"/>
  <c r="AZ25"/>
  <c r="BA25"/>
  <c r="BB25"/>
  <c r="AW26"/>
  <c r="AX26"/>
  <c r="AY26"/>
  <c r="AZ26"/>
  <c r="BA26"/>
  <c r="BB26"/>
  <c r="AW27"/>
  <c r="AX27"/>
  <c r="AY27"/>
  <c r="AZ27"/>
  <c r="BA27"/>
  <c r="BB27"/>
  <c r="AW28"/>
  <c r="AX28"/>
  <c r="AY28"/>
  <c r="AZ28"/>
  <c r="BA28"/>
  <c r="BB28"/>
  <c r="AW29"/>
  <c r="AX29"/>
  <c r="AY29"/>
  <c r="AZ29"/>
  <c r="BA29"/>
  <c r="BB29"/>
  <c r="AW30"/>
  <c r="AX30"/>
  <c r="AY30"/>
  <c r="AZ30"/>
  <c r="BA30"/>
  <c r="BB30"/>
  <c r="AW31"/>
  <c r="AX31"/>
  <c r="AY31"/>
  <c r="AZ31"/>
  <c r="BA31"/>
  <c r="BB31"/>
  <c r="AW32"/>
  <c r="AX32"/>
  <c r="AY32"/>
  <c r="AZ32"/>
  <c r="BA32"/>
  <c r="BB32"/>
  <c r="AW33"/>
  <c r="AX33"/>
  <c r="AY33"/>
  <c r="AZ33"/>
  <c r="BA33"/>
  <c r="BB33"/>
  <c r="AW34"/>
  <c r="AX34"/>
  <c r="AY34"/>
  <c r="AZ34"/>
  <c r="BA34"/>
  <c r="BB34"/>
  <c r="AW35"/>
  <c r="AX35"/>
  <c r="AY35"/>
  <c r="AZ35"/>
  <c r="BA35"/>
  <c r="BB35"/>
  <c r="AX22"/>
  <c r="AY22"/>
  <c r="AZ22"/>
  <c r="BA22"/>
  <c r="BB22"/>
  <c r="AW22"/>
  <c r="AW9"/>
  <c r="AX9"/>
  <c r="AY9"/>
  <c r="AZ9"/>
  <c r="BA9"/>
  <c r="BB9"/>
  <c r="AW10"/>
  <c r="AX10"/>
  <c r="AY10"/>
  <c r="AZ10"/>
  <c r="BA10"/>
  <c r="BB10"/>
  <c r="AW11"/>
  <c r="AX11"/>
  <c r="AY11"/>
  <c r="AZ11"/>
  <c r="BA11"/>
  <c r="BB11"/>
  <c r="AW12"/>
  <c r="AX12"/>
  <c r="AY12"/>
  <c r="AZ12"/>
  <c r="BA12"/>
  <c r="BB12"/>
  <c r="AW13"/>
  <c r="AX13"/>
  <c r="AY13"/>
  <c r="AZ13"/>
  <c r="BA13"/>
  <c r="BB13"/>
  <c r="AW14"/>
  <c r="AX14"/>
  <c r="AY14"/>
  <c r="AZ14"/>
  <c r="BA14"/>
  <c r="BB14"/>
  <c r="AW15"/>
  <c r="AX15"/>
  <c r="AY15"/>
  <c r="AZ15"/>
  <c r="BA15"/>
  <c r="BB15"/>
  <c r="AW16"/>
  <c r="AX16"/>
  <c r="AY16"/>
  <c r="AZ16"/>
  <c r="BA16"/>
  <c r="BB16"/>
  <c r="AW17"/>
  <c r="AX17"/>
  <c r="AY17"/>
  <c r="AZ17"/>
  <c r="BA17"/>
  <c r="BB17"/>
  <c r="AW18"/>
  <c r="AX18"/>
  <c r="AY18"/>
  <c r="AZ18"/>
  <c r="BA18"/>
  <c r="BB18"/>
  <c r="AW19"/>
  <c r="AX19"/>
  <c r="AY19"/>
  <c r="AZ19"/>
  <c r="BA19"/>
  <c r="BB19"/>
  <c r="AW20"/>
  <c r="AX20"/>
  <c r="AY20"/>
  <c r="AZ20"/>
  <c r="BA20"/>
  <c r="BB20"/>
  <c r="AW21"/>
  <c r="AX21"/>
  <c r="AY21"/>
  <c r="AZ21"/>
  <c r="BA21"/>
  <c r="BB21"/>
  <c r="AX8"/>
  <c r="AY8"/>
  <c r="AZ8"/>
  <c r="BA8"/>
  <c r="BB8"/>
  <c r="AW8"/>
  <c r="U37"/>
  <c r="V37"/>
  <c r="W37"/>
  <c r="X37"/>
  <c r="Y37"/>
  <c r="Z37"/>
  <c r="AA37"/>
  <c r="AB37"/>
  <c r="AC37"/>
  <c r="AD37"/>
  <c r="AE37"/>
  <c r="AF37"/>
  <c r="AG37"/>
  <c r="AH37"/>
  <c r="AI37"/>
  <c r="AJ37"/>
  <c r="AK37"/>
  <c r="AL37"/>
  <c r="AM37"/>
  <c r="AN37"/>
  <c r="AO37"/>
  <c r="AP37"/>
  <c r="AQ37"/>
  <c r="AR37"/>
  <c r="AS37"/>
  <c r="AT37"/>
  <c r="AU37"/>
  <c r="U38"/>
  <c r="V38"/>
  <c r="W38"/>
  <c r="X38"/>
  <c r="Y38"/>
  <c r="Z38"/>
  <c r="AA38"/>
  <c r="AB38"/>
  <c r="AC38"/>
  <c r="AD38"/>
  <c r="AE38"/>
  <c r="AF38"/>
  <c r="AG38"/>
  <c r="AH38"/>
  <c r="AI38"/>
  <c r="AJ38"/>
  <c r="AK38"/>
  <c r="AL38"/>
  <c r="AM38"/>
  <c r="AN38"/>
  <c r="AO38"/>
  <c r="AP38"/>
  <c r="AQ38"/>
  <c r="AR38"/>
  <c r="AS38"/>
  <c r="AT38"/>
  <c r="AU38"/>
  <c r="U39"/>
  <c r="V39"/>
  <c r="W39"/>
  <c r="X39"/>
  <c r="Y39"/>
  <c r="Z39"/>
  <c r="AA39"/>
  <c r="AB39"/>
  <c r="AC39"/>
  <c r="AD39"/>
  <c r="AE39"/>
  <c r="AF39"/>
  <c r="AG39"/>
  <c r="AH39"/>
  <c r="AI39"/>
  <c r="AJ39"/>
  <c r="AK39"/>
  <c r="AL39"/>
  <c r="AM39"/>
  <c r="AN39"/>
  <c r="AO39"/>
  <c r="AP39"/>
  <c r="AQ39"/>
  <c r="AR39"/>
  <c r="AS39"/>
  <c r="AT39"/>
  <c r="AU39"/>
  <c r="U40"/>
  <c r="V40"/>
  <c r="W40"/>
  <c r="X40"/>
  <c r="Y40"/>
  <c r="Z40"/>
  <c r="AA40"/>
  <c r="AB40"/>
  <c r="AC40"/>
  <c r="AD40"/>
  <c r="AE40"/>
  <c r="AF40"/>
  <c r="AG40"/>
  <c r="AH40"/>
  <c r="AI40"/>
  <c r="AJ40"/>
  <c r="AK40"/>
  <c r="AL40"/>
  <c r="AM40"/>
  <c r="AN40"/>
  <c r="AO40"/>
  <c r="AP40"/>
  <c r="AQ40"/>
  <c r="AR40"/>
  <c r="AS40"/>
  <c r="AT40"/>
  <c r="AU40"/>
  <c r="U41"/>
  <c r="V41"/>
  <c r="W41"/>
  <c r="X41"/>
  <c r="Y41"/>
  <c r="Z41"/>
  <c r="AA41"/>
  <c r="AB41"/>
  <c r="AC41"/>
  <c r="AD41"/>
  <c r="AE41"/>
  <c r="AF41"/>
  <c r="AG41"/>
  <c r="AH41"/>
  <c r="AI41"/>
  <c r="AJ41"/>
  <c r="AK41"/>
  <c r="AL41"/>
  <c r="AM41"/>
  <c r="AN41"/>
  <c r="AO41"/>
  <c r="AP41"/>
  <c r="AQ41"/>
  <c r="AR41"/>
  <c r="AS41"/>
  <c r="AT41"/>
  <c r="AU41"/>
  <c r="V36"/>
  <c r="W36"/>
  <c r="X36"/>
  <c r="Y36"/>
  <c r="Z36"/>
  <c r="AA36"/>
  <c r="AB36"/>
  <c r="AC36"/>
  <c r="AD36"/>
  <c r="AE36"/>
  <c r="AF36"/>
  <c r="AG36"/>
  <c r="AH36"/>
  <c r="AI36"/>
  <c r="AJ36"/>
  <c r="AK36"/>
  <c r="AL36"/>
  <c r="AM36"/>
  <c r="AN36"/>
  <c r="AO36"/>
  <c r="AP36"/>
  <c r="AQ36"/>
  <c r="AR36"/>
  <c r="AS36"/>
  <c r="AT36"/>
  <c r="AU36"/>
  <c r="U36"/>
  <c r="U23"/>
  <c r="V23"/>
  <c r="W23"/>
  <c r="X23"/>
  <c r="Y23"/>
  <c r="Z23"/>
  <c r="AA23"/>
  <c r="AB23"/>
  <c r="AC23"/>
  <c r="AD23"/>
  <c r="AE23"/>
  <c r="AF23"/>
  <c r="AG23"/>
  <c r="AH23"/>
  <c r="AI23"/>
  <c r="AJ23"/>
  <c r="AK23"/>
  <c r="AL23"/>
  <c r="AM23"/>
  <c r="AN23"/>
  <c r="AO23"/>
  <c r="AP23"/>
  <c r="AQ23"/>
  <c r="AR23"/>
  <c r="AS23"/>
  <c r="AT23"/>
  <c r="AU23"/>
  <c r="U24"/>
  <c r="V24"/>
  <c r="W24"/>
  <c r="X24"/>
  <c r="Y24"/>
  <c r="Z24"/>
  <c r="AA24"/>
  <c r="AB24"/>
  <c r="AC24"/>
  <c r="AD24"/>
  <c r="AE24"/>
  <c r="AF24"/>
  <c r="AG24"/>
  <c r="AH24"/>
  <c r="AI24"/>
  <c r="AJ24"/>
  <c r="AK24"/>
  <c r="AL24"/>
  <c r="AM24"/>
  <c r="AN24"/>
  <c r="AO24"/>
  <c r="AP24"/>
  <c r="AQ24"/>
  <c r="AR24"/>
  <c r="AS24"/>
  <c r="AT24"/>
  <c r="AU24"/>
  <c r="U25"/>
  <c r="V25"/>
  <c r="W25"/>
  <c r="X25"/>
  <c r="Y25"/>
  <c r="Z25"/>
  <c r="AA25"/>
  <c r="AB25"/>
  <c r="AC25"/>
  <c r="AD25"/>
  <c r="AE25"/>
  <c r="AF25"/>
  <c r="AG25"/>
  <c r="AH25"/>
  <c r="AI25"/>
  <c r="AJ25"/>
  <c r="AK25"/>
  <c r="AL25"/>
  <c r="AM25"/>
  <c r="AN25"/>
  <c r="AO25"/>
  <c r="AP25"/>
  <c r="AQ25"/>
  <c r="AR25"/>
  <c r="AS25"/>
  <c r="AT25"/>
  <c r="AU25"/>
  <c r="U26"/>
  <c r="V26"/>
  <c r="W26"/>
  <c r="X26"/>
  <c r="Y26"/>
  <c r="Z26"/>
  <c r="AA26"/>
  <c r="AB26"/>
  <c r="AC26"/>
  <c r="AD26"/>
  <c r="AE26"/>
  <c r="AF26"/>
  <c r="AG26"/>
  <c r="AH26"/>
  <c r="AI26"/>
  <c r="AJ26"/>
  <c r="AK26"/>
  <c r="AL26"/>
  <c r="AM26"/>
  <c r="AN26"/>
  <c r="AO26"/>
  <c r="AP26"/>
  <c r="AQ26"/>
  <c r="AR26"/>
  <c r="AS26"/>
  <c r="AT26"/>
  <c r="AU26"/>
  <c r="U27"/>
  <c r="V27"/>
  <c r="W27"/>
  <c r="X27"/>
  <c r="Y27"/>
  <c r="Z27"/>
  <c r="AA27"/>
  <c r="AB27"/>
  <c r="AC27"/>
  <c r="AD27"/>
  <c r="AE27"/>
  <c r="AF27"/>
  <c r="AG27"/>
  <c r="AH27"/>
  <c r="AI27"/>
  <c r="AJ27"/>
  <c r="AK27"/>
  <c r="AL27"/>
  <c r="AM27"/>
  <c r="AN27"/>
  <c r="AO27"/>
  <c r="AP27"/>
  <c r="AQ27"/>
  <c r="AR27"/>
  <c r="AS27"/>
  <c r="AT27"/>
  <c r="AU27"/>
  <c r="U28"/>
  <c r="V28"/>
  <c r="W28"/>
  <c r="X28"/>
  <c r="Y28"/>
  <c r="Z28"/>
  <c r="AA28"/>
  <c r="AB28"/>
  <c r="AC28"/>
  <c r="AD28"/>
  <c r="AE28"/>
  <c r="AF28"/>
  <c r="AG28"/>
  <c r="AH28"/>
  <c r="AI28"/>
  <c r="AJ28"/>
  <c r="AK28"/>
  <c r="AL28"/>
  <c r="AM28"/>
  <c r="AN28"/>
  <c r="AO28"/>
  <c r="AP28"/>
  <c r="AQ28"/>
  <c r="AR28"/>
  <c r="AS28"/>
  <c r="AT28"/>
  <c r="AU28"/>
  <c r="U29"/>
  <c r="V29"/>
  <c r="W29"/>
  <c r="X29"/>
  <c r="Y29"/>
  <c r="Z29"/>
  <c r="AA29"/>
  <c r="AB29"/>
  <c r="AC29"/>
  <c r="AD29"/>
  <c r="AE29"/>
  <c r="AF29"/>
  <c r="AG29"/>
  <c r="AH29"/>
  <c r="AI29"/>
  <c r="AJ29"/>
  <c r="AK29"/>
  <c r="AL29"/>
  <c r="AM29"/>
  <c r="AN29"/>
  <c r="AO29"/>
  <c r="AP29"/>
  <c r="AQ29"/>
  <c r="AR29"/>
  <c r="AS29"/>
  <c r="AT29"/>
  <c r="AU29"/>
  <c r="U30"/>
  <c r="V30"/>
  <c r="W30"/>
  <c r="X30"/>
  <c r="Y30"/>
  <c r="Z30"/>
  <c r="AA30"/>
  <c r="AB30"/>
  <c r="AC30"/>
  <c r="AD30"/>
  <c r="AE30"/>
  <c r="AF30"/>
  <c r="AG30"/>
  <c r="AH30"/>
  <c r="AI30"/>
  <c r="AJ30"/>
  <c r="AK30"/>
  <c r="AL30"/>
  <c r="AM30"/>
  <c r="AN30"/>
  <c r="AO30"/>
  <c r="AP30"/>
  <c r="AQ30"/>
  <c r="AR30"/>
  <c r="AS30"/>
  <c r="AT30"/>
  <c r="AU30"/>
  <c r="U31"/>
  <c r="V31"/>
  <c r="W31"/>
  <c r="X31"/>
  <c r="Y31"/>
  <c r="Z31"/>
  <c r="AA31"/>
  <c r="AB31"/>
  <c r="AC31"/>
  <c r="AD31"/>
  <c r="AE31"/>
  <c r="AF31"/>
  <c r="AG31"/>
  <c r="AH31"/>
  <c r="AI31"/>
  <c r="AJ31"/>
  <c r="AK31"/>
  <c r="AL31"/>
  <c r="AM31"/>
  <c r="AN31"/>
  <c r="AO31"/>
  <c r="AP31"/>
  <c r="AQ31"/>
  <c r="AR31"/>
  <c r="AS31"/>
  <c r="AT31"/>
  <c r="AU31"/>
  <c r="U32"/>
  <c r="V32"/>
  <c r="W32"/>
  <c r="X32"/>
  <c r="Y32"/>
  <c r="Z32"/>
  <c r="AA32"/>
  <c r="AB32"/>
  <c r="AC32"/>
  <c r="AD32"/>
  <c r="AE32"/>
  <c r="AF32"/>
  <c r="AG32"/>
  <c r="AH32"/>
  <c r="AI32"/>
  <c r="AJ32"/>
  <c r="AK32"/>
  <c r="AL32"/>
  <c r="AM32"/>
  <c r="AN32"/>
  <c r="AO32"/>
  <c r="AP32"/>
  <c r="AQ32"/>
  <c r="AR32"/>
  <c r="AS32"/>
  <c r="AT32"/>
  <c r="AU32"/>
  <c r="U33"/>
  <c r="V33"/>
  <c r="W33"/>
  <c r="X33"/>
  <c r="Y33"/>
  <c r="Z33"/>
  <c r="AA33"/>
  <c r="AB33"/>
  <c r="AC33"/>
  <c r="AD33"/>
  <c r="AE33"/>
  <c r="AF33"/>
  <c r="AG33"/>
  <c r="AH33"/>
  <c r="AI33"/>
  <c r="AJ33"/>
  <c r="AK33"/>
  <c r="AL33"/>
  <c r="AM33"/>
  <c r="AN33"/>
  <c r="AO33"/>
  <c r="AP33"/>
  <c r="AQ33"/>
  <c r="AR33"/>
  <c r="AS33"/>
  <c r="AT33"/>
  <c r="AU33"/>
  <c r="U34"/>
  <c r="V34"/>
  <c r="W34"/>
  <c r="X34"/>
  <c r="Y34"/>
  <c r="Z34"/>
  <c r="AA34"/>
  <c r="AB34"/>
  <c r="AC34"/>
  <c r="AD34"/>
  <c r="AE34"/>
  <c r="AF34"/>
  <c r="AG34"/>
  <c r="AH34"/>
  <c r="AI34"/>
  <c r="AJ34"/>
  <c r="AK34"/>
  <c r="AL34"/>
  <c r="AM34"/>
  <c r="AN34"/>
  <c r="AO34"/>
  <c r="AP34"/>
  <c r="AQ34"/>
  <c r="AR34"/>
  <c r="AS34"/>
  <c r="AT34"/>
  <c r="AU34"/>
  <c r="U35"/>
  <c r="V35"/>
  <c r="W35"/>
  <c r="X35"/>
  <c r="Y35"/>
  <c r="Z35"/>
  <c r="AA35"/>
  <c r="AB35"/>
  <c r="AC35"/>
  <c r="AD35"/>
  <c r="AE35"/>
  <c r="AF35"/>
  <c r="AG35"/>
  <c r="AH35"/>
  <c r="AI35"/>
  <c r="AJ35"/>
  <c r="AK35"/>
  <c r="AL35"/>
  <c r="AM35"/>
  <c r="AN35"/>
  <c r="AO35"/>
  <c r="AP35"/>
  <c r="AQ35"/>
  <c r="AR35"/>
  <c r="AS35"/>
  <c r="AT35"/>
  <c r="AU35"/>
  <c r="V22"/>
  <c r="W22"/>
  <c r="X22"/>
  <c r="Y22"/>
  <c r="Z22"/>
  <c r="AA22"/>
  <c r="AB22"/>
  <c r="AC22"/>
  <c r="AD22"/>
  <c r="AE22"/>
  <c r="AF22"/>
  <c r="AG22"/>
  <c r="AH22"/>
  <c r="AI22"/>
  <c r="AJ22"/>
  <c r="AK22"/>
  <c r="AL22"/>
  <c r="AM22"/>
  <c r="AN22"/>
  <c r="AO22"/>
  <c r="AP22"/>
  <c r="AQ22"/>
  <c r="AR22"/>
  <c r="AS22"/>
  <c r="AT22"/>
  <c r="AU22"/>
  <c r="U22"/>
  <c r="U9"/>
  <c r="V9"/>
  <c r="W9"/>
  <c r="X9"/>
  <c r="Y9"/>
  <c r="Z9"/>
  <c r="AA9"/>
  <c r="AB9"/>
  <c r="AC9"/>
  <c r="AD9"/>
  <c r="AE9"/>
  <c r="AF9"/>
  <c r="AG9"/>
  <c r="AH9"/>
  <c r="AI9"/>
  <c r="AJ9"/>
  <c r="AK9"/>
  <c r="AL9"/>
  <c r="AM9"/>
  <c r="AN9"/>
  <c r="AO9"/>
  <c r="AP9"/>
  <c r="AQ9"/>
  <c r="AR9"/>
  <c r="AS9"/>
  <c r="AT9"/>
  <c r="AU9"/>
  <c r="U10"/>
  <c r="V10"/>
  <c r="W10"/>
  <c r="X10"/>
  <c r="Y10"/>
  <c r="Z10"/>
  <c r="AA10"/>
  <c r="AB10"/>
  <c r="AC10"/>
  <c r="AD10"/>
  <c r="AE10"/>
  <c r="AF10"/>
  <c r="AG10"/>
  <c r="AH10"/>
  <c r="AI10"/>
  <c r="AJ10"/>
  <c r="AK10"/>
  <c r="AL10"/>
  <c r="AM10"/>
  <c r="AN10"/>
  <c r="AO10"/>
  <c r="AP10"/>
  <c r="AQ10"/>
  <c r="AR10"/>
  <c r="AS10"/>
  <c r="AT10"/>
  <c r="AU10"/>
  <c r="U11"/>
  <c r="V11"/>
  <c r="W11"/>
  <c r="X11"/>
  <c r="Y11"/>
  <c r="Z11"/>
  <c r="AA11"/>
  <c r="AB11"/>
  <c r="AC11"/>
  <c r="AD11"/>
  <c r="AE11"/>
  <c r="AF11"/>
  <c r="AG11"/>
  <c r="AH11"/>
  <c r="AI11"/>
  <c r="AJ11"/>
  <c r="AK11"/>
  <c r="AL11"/>
  <c r="AM11"/>
  <c r="AN11"/>
  <c r="AO11"/>
  <c r="AP11"/>
  <c r="AQ11"/>
  <c r="AR11"/>
  <c r="AS11"/>
  <c r="AT11"/>
  <c r="AU11"/>
  <c r="U12"/>
  <c r="V12"/>
  <c r="W12"/>
  <c r="X12"/>
  <c r="Y12"/>
  <c r="Z12"/>
  <c r="AA12"/>
  <c r="AB12"/>
  <c r="AC12"/>
  <c r="AD12"/>
  <c r="AE12"/>
  <c r="AF12"/>
  <c r="AG12"/>
  <c r="AH12"/>
  <c r="AI12"/>
  <c r="AJ12"/>
  <c r="AK12"/>
  <c r="AL12"/>
  <c r="AM12"/>
  <c r="AN12"/>
  <c r="AO12"/>
  <c r="AP12"/>
  <c r="AQ12"/>
  <c r="AR12"/>
  <c r="AS12"/>
  <c r="AT12"/>
  <c r="AU12"/>
  <c r="U13"/>
  <c r="V13"/>
  <c r="W13"/>
  <c r="X13"/>
  <c r="Y13"/>
  <c r="Z13"/>
  <c r="AA13"/>
  <c r="AB13"/>
  <c r="AC13"/>
  <c r="AD13"/>
  <c r="AE13"/>
  <c r="AF13"/>
  <c r="AG13"/>
  <c r="AH13"/>
  <c r="AI13"/>
  <c r="AJ13"/>
  <c r="AK13"/>
  <c r="AL13"/>
  <c r="AM13"/>
  <c r="AN13"/>
  <c r="AO13"/>
  <c r="AP13"/>
  <c r="AQ13"/>
  <c r="AR13"/>
  <c r="AS13"/>
  <c r="AT13"/>
  <c r="AU13"/>
  <c r="U14"/>
  <c r="V14"/>
  <c r="W14"/>
  <c r="X14"/>
  <c r="Y14"/>
  <c r="Z14"/>
  <c r="AA14"/>
  <c r="AB14"/>
  <c r="AC14"/>
  <c r="AD14"/>
  <c r="AE14"/>
  <c r="AF14"/>
  <c r="AG14"/>
  <c r="AH14"/>
  <c r="AI14"/>
  <c r="AJ14"/>
  <c r="AK14"/>
  <c r="AL14"/>
  <c r="AM14"/>
  <c r="AN14"/>
  <c r="AO14"/>
  <c r="AP14"/>
  <c r="AQ14"/>
  <c r="AR14"/>
  <c r="AS14"/>
  <c r="AT14"/>
  <c r="AU14"/>
  <c r="U15"/>
  <c r="V15"/>
  <c r="W15"/>
  <c r="X15"/>
  <c r="Y15"/>
  <c r="Z15"/>
  <c r="AA15"/>
  <c r="AB15"/>
  <c r="AC15"/>
  <c r="AD15"/>
  <c r="AE15"/>
  <c r="AF15"/>
  <c r="AG15"/>
  <c r="AH15"/>
  <c r="AI15"/>
  <c r="AJ15"/>
  <c r="AK15"/>
  <c r="AL15"/>
  <c r="AM15"/>
  <c r="AN15"/>
  <c r="AO15"/>
  <c r="AP15"/>
  <c r="AQ15"/>
  <c r="AR15"/>
  <c r="AS15"/>
  <c r="AT15"/>
  <c r="AU15"/>
  <c r="U16"/>
  <c r="V16"/>
  <c r="W16"/>
  <c r="X16"/>
  <c r="Y16"/>
  <c r="Z16"/>
  <c r="AA16"/>
  <c r="AB16"/>
  <c r="AC16"/>
  <c r="AD16"/>
  <c r="AE16"/>
  <c r="AF16"/>
  <c r="AG16"/>
  <c r="AH16"/>
  <c r="AI16"/>
  <c r="AJ16"/>
  <c r="AK16"/>
  <c r="AL16"/>
  <c r="AM16"/>
  <c r="AN16"/>
  <c r="AO16"/>
  <c r="AP16"/>
  <c r="AQ16"/>
  <c r="AR16"/>
  <c r="AS16"/>
  <c r="AT16"/>
  <c r="AU16"/>
  <c r="U17"/>
  <c r="V17"/>
  <c r="W17"/>
  <c r="X17"/>
  <c r="Y17"/>
  <c r="Z17"/>
  <c r="AA17"/>
  <c r="AB17"/>
  <c r="AC17"/>
  <c r="AD17"/>
  <c r="AE17"/>
  <c r="AF17"/>
  <c r="AG17"/>
  <c r="AH17"/>
  <c r="AI17"/>
  <c r="AJ17"/>
  <c r="AK17"/>
  <c r="AL17"/>
  <c r="AM17"/>
  <c r="AN17"/>
  <c r="AO17"/>
  <c r="AP17"/>
  <c r="AQ17"/>
  <c r="AR17"/>
  <c r="AS17"/>
  <c r="AT17"/>
  <c r="AU17"/>
  <c r="U18"/>
  <c r="V18"/>
  <c r="W18"/>
  <c r="X18"/>
  <c r="Y18"/>
  <c r="Z18"/>
  <c r="AA18"/>
  <c r="AB18"/>
  <c r="AC18"/>
  <c r="AD18"/>
  <c r="AE18"/>
  <c r="AF18"/>
  <c r="AG18"/>
  <c r="AH18"/>
  <c r="AI18"/>
  <c r="AJ18"/>
  <c r="AK18"/>
  <c r="AL18"/>
  <c r="AM18"/>
  <c r="AN18"/>
  <c r="AO18"/>
  <c r="AP18"/>
  <c r="AQ18"/>
  <c r="AR18"/>
  <c r="AS18"/>
  <c r="AT18"/>
  <c r="AU18"/>
  <c r="U19"/>
  <c r="V19"/>
  <c r="W19"/>
  <c r="X19"/>
  <c r="Y19"/>
  <c r="Z19"/>
  <c r="AA19"/>
  <c r="AB19"/>
  <c r="AC19"/>
  <c r="AD19"/>
  <c r="AE19"/>
  <c r="AF19"/>
  <c r="AG19"/>
  <c r="AH19"/>
  <c r="AI19"/>
  <c r="AJ19"/>
  <c r="AK19"/>
  <c r="AL19"/>
  <c r="AM19"/>
  <c r="AN19"/>
  <c r="AO19"/>
  <c r="AP19"/>
  <c r="AQ19"/>
  <c r="AR19"/>
  <c r="AS19"/>
  <c r="AT19"/>
  <c r="AU19"/>
  <c r="U20"/>
  <c r="V20"/>
  <c r="W20"/>
  <c r="X20"/>
  <c r="Y20"/>
  <c r="Z20"/>
  <c r="AA20"/>
  <c r="AB20"/>
  <c r="AC20"/>
  <c r="AD20"/>
  <c r="AE20"/>
  <c r="AF20"/>
  <c r="AG20"/>
  <c r="AH20"/>
  <c r="AI20"/>
  <c r="AJ20"/>
  <c r="AK20"/>
  <c r="AL20"/>
  <c r="AM20"/>
  <c r="AN20"/>
  <c r="AO20"/>
  <c r="AP20"/>
  <c r="AQ20"/>
  <c r="AR20"/>
  <c r="AS20"/>
  <c r="AT20"/>
  <c r="AU20"/>
  <c r="U21"/>
  <c r="V21"/>
  <c r="W21"/>
  <c r="X21"/>
  <c r="Y21"/>
  <c r="Z21"/>
  <c r="AA21"/>
  <c r="AB21"/>
  <c r="AC21"/>
  <c r="AD21"/>
  <c r="AE21"/>
  <c r="AF21"/>
  <c r="AG21"/>
  <c r="AH21"/>
  <c r="AI21"/>
  <c r="AJ21"/>
  <c r="AK21"/>
  <c r="AL21"/>
  <c r="AM21"/>
  <c r="AN21"/>
  <c r="AO21"/>
  <c r="AP21"/>
  <c r="AQ21"/>
  <c r="AR21"/>
  <c r="AS21"/>
  <c r="AT21"/>
  <c r="AU21"/>
  <c r="V8"/>
  <c r="W8"/>
  <c r="X8"/>
  <c r="Y8"/>
  <c r="Z8"/>
  <c r="AA8"/>
  <c r="AB8"/>
  <c r="AC8"/>
  <c r="AD8"/>
  <c r="AE8"/>
  <c r="AF8"/>
  <c r="AG8"/>
  <c r="AH8"/>
  <c r="AI8"/>
  <c r="AJ8"/>
  <c r="AK8"/>
  <c r="AL8"/>
  <c r="AM8"/>
  <c r="AN8"/>
  <c r="AO8"/>
  <c r="AP8"/>
  <c r="AQ8"/>
  <c r="AR8"/>
  <c r="AS8"/>
  <c r="AT8"/>
  <c r="AU8"/>
  <c r="U8"/>
  <c r="B37"/>
  <c r="C37"/>
  <c r="D37"/>
  <c r="E37"/>
  <c r="F37"/>
  <c r="G37"/>
  <c r="H37"/>
  <c r="I37"/>
  <c r="J37"/>
  <c r="K37"/>
  <c r="L37"/>
  <c r="M37"/>
  <c r="N37"/>
  <c r="O37"/>
  <c r="P37"/>
  <c r="Q37"/>
  <c r="R37"/>
  <c r="S37"/>
  <c r="B38"/>
  <c r="C38"/>
  <c r="D38"/>
  <c r="E38"/>
  <c r="F38"/>
  <c r="G38"/>
  <c r="H38"/>
  <c r="I38"/>
  <c r="J38"/>
  <c r="K38"/>
  <c r="L38"/>
  <c r="M38"/>
  <c r="N38"/>
  <c r="O38"/>
  <c r="P38"/>
  <c r="Q38"/>
  <c r="R38"/>
  <c r="S38"/>
  <c r="B39"/>
  <c r="C39"/>
  <c r="D39"/>
  <c r="E39"/>
  <c r="F39"/>
  <c r="G39"/>
  <c r="H39"/>
  <c r="I39"/>
  <c r="J39"/>
  <c r="K39"/>
  <c r="L39"/>
  <c r="M39"/>
  <c r="N39"/>
  <c r="O39"/>
  <c r="P39"/>
  <c r="Q39"/>
  <c r="R39"/>
  <c r="S39"/>
  <c r="B40"/>
  <c r="C40"/>
  <c r="D40"/>
  <c r="E40"/>
  <c r="F40"/>
  <c r="G40"/>
  <c r="H40"/>
  <c r="I40"/>
  <c r="J40"/>
  <c r="K40"/>
  <c r="L40"/>
  <c r="M40"/>
  <c r="N40"/>
  <c r="O40"/>
  <c r="P40"/>
  <c r="Q40"/>
  <c r="R40"/>
  <c r="S40"/>
  <c r="B41"/>
  <c r="C41"/>
  <c r="D41"/>
  <c r="E41"/>
  <c r="F41"/>
  <c r="G41"/>
  <c r="H41"/>
  <c r="I41"/>
  <c r="J41"/>
  <c r="K41"/>
  <c r="L41"/>
  <c r="M41"/>
  <c r="N41"/>
  <c r="O41"/>
  <c r="P41"/>
  <c r="Q41"/>
  <c r="R41"/>
  <c r="S41"/>
  <c r="B42"/>
  <c r="C42"/>
  <c r="D42"/>
  <c r="E42"/>
  <c r="F42"/>
  <c r="G42"/>
  <c r="H42"/>
  <c r="I42"/>
  <c r="J42"/>
  <c r="K42"/>
  <c r="L42"/>
  <c r="M42"/>
  <c r="N42"/>
  <c r="O42"/>
  <c r="P42"/>
  <c r="Q42"/>
  <c r="R42"/>
  <c r="S42"/>
  <c r="B43"/>
  <c r="C43"/>
  <c r="D43"/>
  <c r="E43"/>
  <c r="F43"/>
  <c r="G43"/>
  <c r="H43"/>
  <c r="I43"/>
  <c r="J43"/>
  <c r="K43"/>
  <c r="L43"/>
  <c r="M43"/>
  <c r="N43"/>
  <c r="O43"/>
  <c r="P43"/>
  <c r="Q43"/>
  <c r="R43"/>
  <c r="S43"/>
  <c r="C36"/>
  <c r="D36"/>
  <c r="E36"/>
  <c r="F36"/>
  <c r="G36"/>
  <c r="H36"/>
  <c r="I36"/>
  <c r="J36"/>
  <c r="K36"/>
  <c r="L36"/>
  <c r="M36"/>
  <c r="N36"/>
  <c r="O36"/>
  <c r="P36"/>
  <c r="Q36"/>
  <c r="R36"/>
  <c r="S36"/>
  <c r="B36"/>
  <c r="B23"/>
  <c r="C23"/>
  <c r="D23"/>
  <c r="E23"/>
  <c r="F23"/>
  <c r="G23"/>
  <c r="H23"/>
  <c r="I23"/>
  <c r="J23"/>
  <c r="K23"/>
  <c r="L23"/>
  <c r="M23"/>
  <c r="N23"/>
  <c r="O23"/>
  <c r="P23"/>
  <c r="Q23"/>
  <c r="R23"/>
  <c r="S23"/>
  <c r="B24"/>
  <c r="C24"/>
  <c r="D24"/>
  <c r="E24"/>
  <c r="F24"/>
  <c r="G24"/>
  <c r="H24"/>
  <c r="I24"/>
  <c r="J24"/>
  <c r="K24"/>
  <c r="L24"/>
  <c r="M24"/>
  <c r="N24"/>
  <c r="O24"/>
  <c r="P24"/>
  <c r="Q24"/>
  <c r="R24"/>
  <c r="S24"/>
  <c r="B25"/>
  <c r="C25"/>
  <c r="D25"/>
  <c r="E25"/>
  <c r="F25"/>
  <c r="G25"/>
  <c r="H25"/>
  <c r="I25"/>
  <c r="J25"/>
  <c r="K25"/>
  <c r="L25"/>
  <c r="M25"/>
  <c r="N25"/>
  <c r="O25"/>
  <c r="P25"/>
  <c r="Q25"/>
  <c r="R25"/>
  <c r="S25"/>
  <c r="B26"/>
  <c r="C26"/>
  <c r="D26"/>
  <c r="E26"/>
  <c r="F26"/>
  <c r="G26"/>
  <c r="H26"/>
  <c r="I26"/>
  <c r="J26"/>
  <c r="K26"/>
  <c r="L26"/>
  <c r="M26"/>
  <c r="N26"/>
  <c r="O26"/>
  <c r="P26"/>
  <c r="Q26"/>
  <c r="R26"/>
  <c r="S26"/>
  <c r="B27"/>
  <c r="C27"/>
  <c r="D27"/>
  <c r="E27"/>
  <c r="F27"/>
  <c r="G27"/>
  <c r="H27"/>
  <c r="I27"/>
  <c r="J27"/>
  <c r="K27"/>
  <c r="L27"/>
  <c r="M27"/>
  <c r="N27"/>
  <c r="O27"/>
  <c r="P27"/>
  <c r="Q27"/>
  <c r="R27"/>
  <c r="S27"/>
  <c r="B28"/>
  <c r="C28"/>
  <c r="D28"/>
  <c r="E28"/>
  <c r="F28"/>
  <c r="G28"/>
  <c r="H28"/>
  <c r="I28"/>
  <c r="J28"/>
  <c r="K28"/>
  <c r="L28"/>
  <c r="M28"/>
  <c r="N28"/>
  <c r="O28"/>
  <c r="P28"/>
  <c r="Q28"/>
  <c r="R28"/>
  <c r="S28"/>
  <c r="B29"/>
  <c r="C29"/>
  <c r="D29"/>
  <c r="E29"/>
  <c r="F29"/>
  <c r="G29"/>
  <c r="H29"/>
  <c r="I29"/>
  <c r="J29"/>
  <c r="K29"/>
  <c r="L29"/>
  <c r="M29"/>
  <c r="N29"/>
  <c r="O29"/>
  <c r="P29"/>
  <c r="Q29"/>
  <c r="R29"/>
  <c r="S29"/>
  <c r="B30"/>
  <c r="C30"/>
  <c r="D30"/>
  <c r="E30"/>
  <c r="F30"/>
  <c r="G30"/>
  <c r="H30"/>
  <c r="I30"/>
  <c r="J30"/>
  <c r="K30"/>
  <c r="L30"/>
  <c r="M30"/>
  <c r="N30"/>
  <c r="O30"/>
  <c r="P30"/>
  <c r="Q30"/>
  <c r="R30"/>
  <c r="S30"/>
  <c r="B31"/>
  <c r="C31"/>
  <c r="D31"/>
  <c r="E31"/>
  <c r="F31"/>
  <c r="G31"/>
  <c r="H31"/>
  <c r="I31"/>
  <c r="J31"/>
  <c r="K31"/>
  <c r="L31"/>
  <c r="M31"/>
  <c r="N31"/>
  <c r="O31"/>
  <c r="P31"/>
  <c r="Q31"/>
  <c r="R31"/>
  <c r="S31"/>
  <c r="B32"/>
  <c r="C32"/>
  <c r="D32"/>
  <c r="E32"/>
  <c r="F32"/>
  <c r="G32"/>
  <c r="H32"/>
  <c r="I32"/>
  <c r="J32"/>
  <c r="K32"/>
  <c r="L32"/>
  <c r="M32"/>
  <c r="N32"/>
  <c r="O32"/>
  <c r="P32"/>
  <c r="Q32"/>
  <c r="R32"/>
  <c r="S32"/>
  <c r="B33"/>
  <c r="C33"/>
  <c r="D33"/>
  <c r="E33"/>
  <c r="F33"/>
  <c r="G33"/>
  <c r="H33"/>
  <c r="I33"/>
  <c r="J33"/>
  <c r="K33"/>
  <c r="L33"/>
  <c r="M33"/>
  <c r="N33"/>
  <c r="O33"/>
  <c r="P33"/>
  <c r="Q33"/>
  <c r="R33"/>
  <c r="S33"/>
  <c r="B34"/>
  <c r="C34"/>
  <c r="D34"/>
  <c r="E34"/>
  <c r="F34"/>
  <c r="G34"/>
  <c r="H34"/>
  <c r="I34"/>
  <c r="J34"/>
  <c r="K34"/>
  <c r="L34"/>
  <c r="M34"/>
  <c r="N34"/>
  <c r="O34"/>
  <c r="P34"/>
  <c r="Q34"/>
  <c r="R34"/>
  <c r="S34"/>
  <c r="B35"/>
  <c r="C35"/>
  <c r="D35"/>
  <c r="E35"/>
  <c r="F35"/>
  <c r="G35"/>
  <c r="H35"/>
  <c r="I35"/>
  <c r="J35"/>
  <c r="K35"/>
  <c r="L35"/>
  <c r="M35"/>
  <c r="N35"/>
  <c r="O35"/>
  <c r="P35"/>
  <c r="Q35"/>
  <c r="R35"/>
  <c r="S35"/>
  <c r="C22"/>
  <c r="D22"/>
  <c r="E22"/>
  <c r="F22"/>
  <c r="G22"/>
  <c r="H22"/>
  <c r="I22"/>
  <c r="J22"/>
  <c r="K22"/>
  <c r="L22"/>
  <c r="M22"/>
  <c r="N22"/>
  <c r="O22"/>
  <c r="P22"/>
  <c r="Q22"/>
  <c r="R22"/>
  <c r="S22"/>
  <c r="B22"/>
  <c r="B9"/>
  <c r="C9"/>
  <c r="D9"/>
  <c r="E9"/>
  <c r="F9"/>
  <c r="G9"/>
  <c r="H9"/>
  <c r="I9"/>
  <c r="J9"/>
  <c r="K9"/>
  <c r="L9"/>
  <c r="M9"/>
  <c r="N9"/>
  <c r="O9"/>
  <c r="P9"/>
  <c r="Q9"/>
  <c r="R9"/>
  <c r="S9"/>
  <c r="B10"/>
  <c r="C10"/>
  <c r="D10"/>
  <c r="E10"/>
  <c r="F10"/>
  <c r="G10"/>
  <c r="H10"/>
  <c r="I10"/>
  <c r="J10"/>
  <c r="K10"/>
  <c r="L10"/>
  <c r="M10"/>
  <c r="N10"/>
  <c r="O10"/>
  <c r="P10"/>
  <c r="Q10"/>
  <c r="R10"/>
  <c r="S10"/>
  <c r="B11"/>
  <c r="C11"/>
  <c r="D11"/>
  <c r="E11"/>
  <c r="F11"/>
  <c r="G11"/>
  <c r="H11"/>
  <c r="I11"/>
  <c r="J11"/>
  <c r="K11"/>
  <c r="L11"/>
  <c r="M11"/>
  <c r="N11"/>
  <c r="O11"/>
  <c r="P11"/>
  <c r="Q11"/>
  <c r="R11"/>
  <c r="S11"/>
  <c r="B12"/>
  <c r="C12"/>
  <c r="D12"/>
  <c r="E12"/>
  <c r="F12"/>
  <c r="G12"/>
  <c r="H12"/>
  <c r="I12"/>
  <c r="J12"/>
  <c r="K12"/>
  <c r="L12"/>
  <c r="M12"/>
  <c r="N12"/>
  <c r="O12"/>
  <c r="P12"/>
  <c r="Q12"/>
  <c r="R12"/>
  <c r="S12"/>
  <c r="B13"/>
  <c r="C13"/>
  <c r="D13"/>
  <c r="E13"/>
  <c r="F13"/>
  <c r="G13"/>
  <c r="H13"/>
  <c r="I13"/>
  <c r="J13"/>
  <c r="K13"/>
  <c r="L13"/>
  <c r="M13"/>
  <c r="N13"/>
  <c r="O13"/>
  <c r="P13"/>
  <c r="Q13"/>
  <c r="R13"/>
  <c r="S13"/>
  <c r="B14"/>
  <c r="C14"/>
  <c r="D14"/>
  <c r="E14"/>
  <c r="F14"/>
  <c r="G14"/>
  <c r="H14"/>
  <c r="I14"/>
  <c r="J14"/>
  <c r="K14"/>
  <c r="L14"/>
  <c r="M14"/>
  <c r="N14"/>
  <c r="O14"/>
  <c r="P14"/>
  <c r="Q14"/>
  <c r="R14"/>
  <c r="S14"/>
  <c r="B15"/>
  <c r="C15"/>
  <c r="D15"/>
  <c r="E15"/>
  <c r="F15"/>
  <c r="G15"/>
  <c r="H15"/>
  <c r="I15"/>
  <c r="J15"/>
  <c r="K15"/>
  <c r="L15"/>
  <c r="M15"/>
  <c r="N15"/>
  <c r="O15"/>
  <c r="P15"/>
  <c r="Q15"/>
  <c r="R15"/>
  <c r="S15"/>
  <c r="B16"/>
  <c r="C16"/>
  <c r="D16"/>
  <c r="E16"/>
  <c r="F16"/>
  <c r="G16"/>
  <c r="H16"/>
  <c r="I16"/>
  <c r="J16"/>
  <c r="K16"/>
  <c r="L16"/>
  <c r="M16"/>
  <c r="N16"/>
  <c r="O16"/>
  <c r="P16"/>
  <c r="Q16"/>
  <c r="R16"/>
  <c r="S16"/>
  <c r="B17"/>
  <c r="C17"/>
  <c r="D17"/>
  <c r="E17"/>
  <c r="F17"/>
  <c r="G17"/>
  <c r="H17"/>
  <c r="I17"/>
  <c r="J17"/>
  <c r="K17"/>
  <c r="L17"/>
  <c r="M17"/>
  <c r="N17"/>
  <c r="O17"/>
  <c r="P17"/>
  <c r="Q17"/>
  <c r="R17"/>
  <c r="S17"/>
  <c r="B18"/>
  <c r="C18"/>
  <c r="D18"/>
  <c r="E18"/>
  <c r="F18"/>
  <c r="G18"/>
  <c r="H18"/>
  <c r="I18"/>
  <c r="J18"/>
  <c r="K18"/>
  <c r="L18"/>
  <c r="M18"/>
  <c r="N18"/>
  <c r="O18"/>
  <c r="P18"/>
  <c r="Q18"/>
  <c r="R18"/>
  <c r="S18"/>
  <c r="B19"/>
  <c r="C19"/>
  <c r="D19"/>
  <c r="E19"/>
  <c r="F19"/>
  <c r="G19"/>
  <c r="H19"/>
  <c r="I19"/>
  <c r="J19"/>
  <c r="K19"/>
  <c r="L19"/>
  <c r="M19"/>
  <c r="N19"/>
  <c r="O19"/>
  <c r="P19"/>
  <c r="Q19"/>
  <c r="R19"/>
  <c r="S19"/>
  <c r="B20"/>
  <c r="C20"/>
  <c r="D20"/>
  <c r="E20"/>
  <c r="F20"/>
  <c r="G20"/>
  <c r="H20"/>
  <c r="I20"/>
  <c r="J20"/>
  <c r="K20"/>
  <c r="L20"/>
  <c r="M20"/>
  <c r="N20"/>
  <c r="O20"/>
  <c r="P20"/>
  <c r="Q20"/>
  <c r="R20"/>
  <c r="S20"/>
  <c r="B21"/>
  <c r="C21"/>
  <c r="D21"/>
  <c r="E21"/>
  <c r="F21"/>
  <c r="G21"/>
  <c r="H21"/>
  <c r="I21"/>
  <c r="J21"/>
  <c r="K21"/>
  <c r="L21"/>
  <c r="M21"/>
  <c r="N21"/>
  <c r="O21"/>
  <c r="P21"/>
  <c r="Q21"/>
  <c r="R21"/>
  <c r="S21"/>
  <c r="C8"/>
  <c r="D8"/>
  <c r="E8"/>
  <c r="F8"/>
  <c r="G8"/>
  <c r="H8"/>
  <c r="I8"/>
  <c r="J8"/>
  <c r="K8"/>
  <c r="L8"/>
  <c r="M8"/>
  <c r="N8"/>
  <c r="O8"/>
  <c r="P8"/>
  <c r="Q8"/>
  <c r="R8"/>
  <c r="S8"/>
  <c r="B8"/>
  <c r="AX44" l="1"/>
  <c r="BA44"/>
  <c r="AW44"/>
  <c r="BB44"/>
  <c r="AZ44"/>
  <c r="AY44"/>
  <c r="N44"/>
  <c r="F44"/>
  <c r="M44"/>
  <c r="E44"/>
  <c r="S44"/>
  <c r="AN44"/>
  <c r="AF44"/>
  <c r="X44"/>
  <c r="AS44"/>
  <c r="AK44"/>
  <c r="AC44"/>
  <c r="U44"/>
  <c r="AO44"/>
  <c r="AG44"/>
  <c r="Y44"/>
  <c r="AU44"/>
  <c r="AM44"/>
  <c r="AE44"/>
  <c r="W44"/>
  <c r="AP44"/>
  <c r="AH44"/>
  <c r="Z44"/>
  <c r="AT44"/>
  <c r="AL44"/>
  <c r="AD44"/>
  <c r="V44"/>
  <c r="AQ44"/>
  <c r="AI44"/>
  <c r="AA44"/>
  <c r="AR44"/>
  <c r="AJ44"/>
  <c r="AB44"/>
  <c r="P44"/>
  <c r="H44"/>
  <c r="Q44"/>
  <c r="I44"/>
  <c r="O44"/>
  <c r="G44"/>
  <c r="K44"/>
  <c r="C44"/>
  <c r="L44"/>
  <c r="D44"/>
  <c r="R44"/>
  <c r="J44"/>
  <c r="B44"/>
  <c r="C39" i="29"/>
  <c r="C40"/>
  <c r="A36"/>
  <c r="A37"/>
  <c r="A38"/>
  <c r="A39"/>
  <c r="A40"/>
  <c r="A22"/>
  <c r="A23"/>
  <c r="A24"/>
  <c r="A25"/>
  <c r="A26"/>
  <c r="A27"/>
  <c r="A28"/>
  <c r="A29"/>
  <c r="A30"/>
  <c r="A8"/>
  <c r="A9"/>
  <c r="A10"/>
  <c r="A11"/>
  <c r="A12"/>
  <c r="A13"/>
  <c r="A14"/>
  <c r="A15"/>
  <c r="A16"/>
  <c r="A18"/>
  <c r="AJ42" i="22"/>
  <c r="AK42"/>
  <c r="AL42"/>
  <c r="AM42"/>
  <c r="AN42"/>
  <c r="AO42"/>
  <c r="AP42"/>
  <c r="AQ42"/>
  <c r="AR42"/>
  <c r="AS42"/>
  <c r="AT42"/>
  <c r="AU42"/>
  <c r="AW42"/>
  <c r="AX42"/>
  <c r="AY42"/>
  <c r="AZ42"/>
  <c r="BA42"/>
  <c r="BB42"/>
  <c r="AV38"/>
  <c r="AV39"/>
  <c r="AV40"/>
  <c r="AV41"/>
  <c r="U42"/>
  <c r="V42"/>
  <c r="W42"/>
  <c r="X42"/>
  <c r="Y42"/>
  <c r="Z42"/>
  <c r="AA42"/>
  <c r="AB42"/>
  <c r="AC42"/>
  <c r="AD42"/>
  <c r="AE42"/>
  <c r="AF42"/>
  <c r="AG42"/>
  <c r="AH42"/>
  <c r="AI42"/>
  <c r="T38"/>
  <c r="T39"/>
  <c r="T40"/>
  <c r="T41"/>
  <c r="A38"/>
  <c r="A39"/>
  <c r="A40"/>
  <c r="A41"/>
  <c r="A42"/>
  <c r="AV24"/>
  <c r="AV25"/>
  <c r="AV26"/>
  <c r="AV27"/>
  <c r="AV28"/>
  <c r="AV29"/>
  <c r="AV30"/>
  <c r="AV31"/>
  <c r="AV32"/>
  <c r="T24"/>
  <c r="T25"/>
  <c r="T26"/>
  <c r="T27"/>
  <c r="T28"/>
  <c r="T29"/>
  <c r="T30"/>
  <c r="T31"/>
  <c r="T32"/>
  <c r="A24"/>
  <c r="A25"/>
  <c r="A26"/>
  <c r="A27"/>
  <c r="A28"/>
  <c r="A29"/>
  <c r="A30"/>
  <c r="A31"/>
  <c r="A32"/>
  <c r="A33"/>
  <c r="A34"/>
  <c r="AV9"/>
  <c r="AV10"/>
  <c r="AV11"/>
  <c r="AV12"/>
  <c r="AV13"/>
  <c r="AV14"/>
  <c r="AV15"/>
  <c r="AV16"/>
  <c r="AV17"/>
  <c r="AV18"/>
  <c r="T9"/>
  <c r="T10"/>
  <c r="T11"/>
  <c r="T12"/>
  <c r="T13"/>
  <c r="T14"/>
  <c r="T15"/>
  <c r="T16"/>
  <c r="T17"/>
  <c r="T18"/>
  <c r="A9"/>
  <c r="A10"/>
  <c r="A11"/>
  <c r="A12"/>
  <c r="A13"/>
  <c r="A14"/>
  <c r="A15"/>
  <c r="A16"/>
  <c r="A17"/>
  <c r="A18"/>
  <c r="N32" i="1" l="1"/>
  <c r="K32"/>
  <c r="M30"/>
  <c r="K30"/>
  <c r="AV37" i="22"/>
  <c r="T37"/>
  <c r="A37"/>
  <c r="AV36"/>
  <c r="T36"/>
  <c r="A36"/>
  <c r="AV35"/>
  <c r="T35"/>
  <c r="A35"/>
  <c r="AV34"/>
  <c r="T34"/>
  <c r="AV33"/>
  <c r="T33"/>
  <c r="AV23"/>
  <c r="T23"/>
  <c r="A23"/>
  <c r="AV22"/>
  <c r="T22"/>
  <c r="A22"/>
  <c r="AV21"/>
  <c r="T21"/>
  <c r="A21"/>
  <c r="AV20"/>
  <c r="T20"/>
  <c r="A20"/>
  <c r="AV19"/>
  <c r="T19"/>
  <c r="A19"/>
  <c r="A31" i="29"/>
  <c r="A21"/>
  <c r="I38" i="1"/>
  <c r="H38"/>
  <c r="G38"/>
  <c r="F38"/>
  <c r="E38"/>
  <c r="J38"/>
  <c r="I47"/>
  <c r="H47"/>
  <c r="G47"/>
  <c r="F47"/>
  <c r="E47"/>
  <c r="C2" i="25"/>
  <c r="C1"/>
  <c r="C2" i="24"/>
  <c r="C1"/>
  <c r="B2" i="23"/>
  <c r="B1"/>
  <c r="A35" i="29"/>
  <c r="A34"/>
  <c r="A33"/>
  <c r="A32"/>
  <c r="A20"/>
  <c r="A19"/>
  <c r="A7"/>
  <c r="A6"/>
  <c r="A5"/>
  <c r="T6" i="22"/>
  <c r="T7"/>
  <c r="T8"/>
  <c r="A8"/>
  <c r="J47" i="1"/>
  <c r="D59"/>
  <c r="D56"/>
  <c r="I25"/>
  <c r="I49" s="1"/>
  <c r="H25"/>
  <c r="H49"/>
  <c r="E25"/>
  <c r="E49" s="1"/>
  <c r="J25"/>
  <c r="J49"/>
  <c r="G25"/>
  <c r="G49" s="1"/>
  <c r="F25"/>
  <c r="F49" s="1"/>
  <c r="D9"/>
  <c r="K9"/>
  <c r="K12"/>
  <c r="N18"/>
  <c r="AV7" i="22"/>
  <c r="AV8"/>
  <c r="AV6"/>
  <c r="A7"/>
  <c r="A6"/>
  <c r="N19" i="1"/>
  <c r="N20"/>
  <c r="N21" s="1"/>
  <c r="N44"/>
  <c r="A43"/>
  <c r="A25"/>
  <c r="A18"/>
  <c r="K49"/>
  <c r="K15"/>
  <c r="K25" s="1"/>
  <c r="K42"/>
  <c r="K47"/>
  <c r="K44"/>
  <c r="K38"/>
  <c r="M44"/>
  <c r="M42"/>
  <c r="M15"/>
  <c r="A19"/>
  <c r="E39"/>
  <c r="M18"/>
  <c r="A20"/>
  <c r="A21"/>
  <c r="B21"/>
  <c r="M21" s="1"/>
  <c r="M20"/>
  <c r="M19"/>
  <c r="A22"/>
  <c r="E48"/>
  <c r="J39"/>
  <c r="D60" l="1"/>
  <c r="E26"/>
  <c r="AR43" i="22"/>
  <c r="AZ43"/>
  <c r="U43"/>
  <c r="AC43"/>
  <c r="AJ43"/>
  <c r="AD43"/>
  <c r="AK43"/>
  <c r="AA43"/>
  <c r="AQ43"/>
  <c r="AO43"/>
  <c r="AN43"/>
  <c r="X43"/>
  <c r="AG43"/>
  <c r="AX43"/>
  <c r="AW43"/>
  <c r="Y43"/>
  <c r="AH43"/>
  <c r="AB43"/>
  <c r="AY43"/>
  <c r="BA43"/>
  <c r="V43"/>
  <c r="Z43"/>
  <c r="AP43"/>
  <c r="AE43"/>
  <c r="AL43"/>
  <c r="AT43"/>
  <c r="BB43"/>
  <c r="AS43"/>
  <c r="W43"/>
  <c r="AF43"/>
  <c r="AI43"/>
  <c r="AM43"/>
  <c r="AU43"/>
  <c r="E50" i="1" l="1"/>
  <c r="D53"/>
  <c r="D55" s="1"/>
</calcChain>
</file>

<file path=xl/comments1.xml><?xml version="1.0" encoding="utf-8"?>
<comments xmlns="http://schemas.openxmlformats.org/spreadsheetml/2006/main">
  <authors>
    <author>Jerzy Nawrocki</author>
    <author>Malkowska</author>
  </authors>
  <commentList>
    <comment ref="B14" authorId="0">
      <text>
        <r>
          <rPr>
            <sz val="8"/>
            <color indexed="81"/>
            <rFont val="Tahoma"/>
            <family val="2"/>
            <charset val="238"/>
          </rPr>
          <t xml:space="preserve">Sym=Symbol przedmiotu
         (musi być unikatowy)
</t>
        </r>
      </text>
    </comment>
    <comment ref="E14" authorId="0">
      <text>
        <r>
          <rPr>
            <sz val="8"/>
            <color indexed="81"/>
            <rFont val="Tahoma"/>
            <family val="2"/>
            <charset val="238"/>
          </rPr>
          <t xml:space="preserve">Wykłady
</t>
        </r>
      </text>
    </comment>
    <comment ref="F14" authorId="0">
      <text>
        <r>
          <rPr>
            <sz val="8"/>
            <color indexed="81"/>
            <rFont val="Tahoma"/>
            <family val="2"/>
            <charset val="238"/>
          </rPr>
          <t xml:space="preserve">Ćwiczenia
</t>
        </r>
      </text>
    </comment>
    <comment ref="G14" authorId="0">
      <text>
        <r>
          <rPr>
            <sz val="8"/>
            <color indexed="81"/>
            <rFont val="Tahoma"/>
            <family val="2"/>
            <charset val="238"/>
          </rPr>
          <t xml:space="preserve">Laboratoria
</t>
        </r>
      </text>
    </comment>
    <comment ref="H14" authorId="0">
      <text>
        <r>
          <rPr>
            <sz val="8"/>
            <color indexed="81"/>
            <rFont val="Tahoma"/>
            <family val="2"/>
            <charset val="238"/>
          </rPr>
          <t xml:space="preserve">Projekty
</t>
        </r>
      </text>
    </comment>
    <comment ref="I14" authorId="0">
      <text>
        <r>
          <rPr>
            <sz val="8"/>
            <color indexed="81"/>
            <rFont val="Tahoma"/>
            <family val="2"/>
            <charset val="238"/>
          </rPr>
          <t xml:space="preserve">Seminaria
</t>
        </r>
      </text>
    </comment>
    <comment ref="L14" authorId="0">
      <text>
        <r>
          <rPr>
            <sz val="8"/>
            <color indexed="81"/>
            <rFont val="Tahoma"/>
            <family val="2"/>
            <charset val="238"/>
          </rPr>
          <t xml:space="preserve">obi = Przedmiot obieralny
</t>
        </r>
      </text>
    </comment>
    <comment ref="M14" authorId="0">
      <text>
        <r>
          <rPr>
            <sz val="8"/>
            <color indexed="81"/>
            <rFont val="Tahoma"/>
            <family val="2"/>
            <charset val="238"/>
          </rPr>
          <t xml:space="preserve">Jeśli przedmiot realizuje treści zawarte w standardzie, czyli występuje w zakładkach 'Podst' lub 'Kierunk', to  w tej kolumnie pojawi się '*'. Przedmiot taki nie może być przedmiotem obieralnym (obi).
</t>
        </r>
      </text>
    </comment>
    <comment ref="Q14" authorId="1">
      <text>
        <r>
          <rPr>
            <b/>
            <sz val="9"/>
            <color indexed="81"/>
            <rFont val="Tahoma"/>
            <family val="2"/>
            <charset val="238"/>
          </rPr>
          <t>Zajęcia służące zdobywaniu pogłębionej wiedzy oraz umiejętności prowadzenia badań naukowych</t>
        </r>
        <r>
          <rPr>
            <sz val="9"/>
            <color indexed="81"/>
            <rFont val="Tahoma"/>
            <family val="2"/>
            <charset val="238"/>
          </rPr>
          <t xml:space="preserve">
</t>
        </r>
      </text>
    </comment>
    <comment ref="A15" authorId="0">
      <text>
        <r>
          <rPr>
            <sz val="8"/>
            <color indexed="81"/>
            <rFont val="Tahoma"/>
            <family val="2"/>
            <charset val="238"/>
          </rPr>
          <t xml:space="preserve">Analiza kompletności planu studiów NIESTACJONARNYCH.
"+" Przedmiot o podanym symbolu
      występuje na studiach niestac.
"?" Przedmiot o podanym symbolu
     NIE występuje na studiach niestac.
</t>
        </r>
      </text>
    </comment>
    <comment ref="J25" authorId="0">
      <text>
        <r>
          <rPr>
            <sz val="8"/>
            <color indexed="81"/>
            <rFont val="Tahoma"/>
            <family val="2"/>
            <charset val="238"/>
          </rPr>
          <t xml:space="preserve">Między 30 a 33
</t>
        </r>
      </text>
    </comment>
    <comment ref="J39" authorId="0">
      <text>
        <r>
          <rPr>
            <sz val="8"/>
            <color indexed="81"/>
            <rFont val="Tahoma"/>
            <family val="2"/>
            <charset val="238"/>
          </rPr>
          <t xml:space="preserve">Ma być 60.
</t>
        </r>
      </text>
    </comment>
  </commentList>
</comments>
</file>

<file path=xl/sharedStrings.xml><?xml version="1.0" encoding="utf-8"?>
<sst xmlns="http://schemas.openxmlformats.org/spreadsheetml/2006/main" count="592" uniqueCount="284">
  <si>
    <t>Podst.</t>
  </si>
  <si>
    <t/>
  </si>
  <si>
    <t>Nies</t>
  </si>
  <si>
    <t>Sem:</t>
  </si>
  <si>
    <t>ECTS</t>
  </si>
  <si>
    <t>E</t>
  </si>
  <si>
    <t>SumGodz</t>
  </si>
  <si>
    <t>K</t>
  </si>
  <si>
    <t>Module</t>
  </si>
  <si>
    <t>Exam</t>
  </si>
  <si>
    <t>Lec</t>
  </si>
  <si>
    <t>Tut</t>
  </si>
  <si>
    <t>Lab</t>
  </si>
  <si>
    <t>Proj</t>
  </si>
  <si>
    <t>Sem</t>
  </si>
  <si>
    <t>Elective</t>
  </si>
  <si>
    <t>Main</t>
  </si>
  <si>
    <t>Pract.</t>
  </si>
  <si>
    <t>Knowledge</t>
  </si>
  <si>
    <t>Skills</t>
  </si>
  <si>
    <t>Attitude</t>
  </si>
  <si>
    <t xml:space="preserve">Overall hrs.: </t>
  </si>
  <si>
    <t>Summary of the Program of Studies</t>
  </si>
  <si>
    <t>Overall hrs.</t>
  </si>
  <si>
    <t>Consultations + exams</t>
  </si>
  <si>
    <t>Required for M.Sc. full-time studies 0.5*(90 ECTS points*25h)</t>
  </si>
  <si>
    <t>Total ECTS</t>
  </si>
  <si>
    <t>ECTS of Elective Courses</t>
  </si>
  <si>
    <t>Required number of ECTS points for elective courses 30% of all points</t>
  </si>
  <si>
    <t>Learning objective:</t>
  </si>
  <si>
    <t xml:space="preserve">has extensive and in-depth knowledge in selected areas of mathematics useful for formulating and solving complex tasks in the field of control theory, optimizing, modelling, identifying and processing signals; </t>
  </si>
  <si>
    <t>has detailed knowledge in the field of artificial intelligence methods and their applications in automatics and robotics systems;</t>
  </si>
  <si>
    <t>has specialist knowledge in the field of remote systems, distributed systems, real time systems and network techniques;</t>
  </si>
  <si>
    <t>understands methods employed to design specialized analog and digital electronic systems;</t>
  </si>
  <si>
    <t xml:space="preserve">has extensive knowledge in the field of modelling and identifying linear and non-linear systems; </t>
  </si>
  <si>
    <t xml:space="preserve">has detailed knowledge in the field of building and employing advanced sensor systems; </t>
  </si>
  <si>
    <t xml:space="preserve">has well-established detailed theoretical knowledge of methods employed to analyze and design control systems; </t>
  </si>
  <si>
    <t>has well-established detailed theoretical knowledge in the field of designing and analyzing optimal systems;</t>
  </si>
  <si>
    <t>has knowledge related to adaptive systems;</t>
  </si>
  <si>
    <t xml:space="preserve">has extensive knowledge in the field of selected areas of robotics; </t>
  </si>
  <si>
    <t xml:space="preserve">has theoretical detailed knowledge related to control systems and control and measuring systems; </t>
  </si>
  <si>
    <t>has knowledge of the development trends and most crucial new achievements in the field of automatics and robotics and its related disciplines;</t>
  </si>
  <si>
    <t xml:space="preserve">has basic knowledge of life cycles of automatics and robotics systems, and control and measuring systems; </t>
  </si>
  <si>
    <t>has knowledge useful for understanding economic, legal and social aspects of engineering activities and possibilities of using them in practice;</t>
  </si>
  <si>
    <t xml:space="preserve">has knowledge related to running a business, managing engineering projects, and quality management; </t>
  </si>
  <si>
    <t xml:space="preserve">knows and understands the general principles regarding copyright law and related rights; is able to use patent information resources; </t>
  </si>
  <si>
    <t xml:space="preserve">knows the general principles and procedures of starting individual entrepreneurship related to automatics and robotics; </t>
  </si>
  <si>
    <t xml:space="preserve">is able to evaluate information from literature, databases and other information sources (in Polish and English); </t>
  </si>
  <si>
    <t xml:space="preserve">is able to analyze and interpret technical design documentation and make use of literature related to a specific problem; </t>
  </si>
  <si>
    <t>is able to communicate using different techniques in professional and other environments, also in a foreign language;</t>
  </si>
  <si>
    <t>is able to prepare a treatise in Polish and a short research report in English, outlining results of their own research;</t>
  </si>
  <si>
    <t>is able to prepare and give an oral presentation in Polish and in a foreign language regarding specific problems related to automatics and robotics;</t>
  </si>
  <si>
    <t xml:space="preserve">is able to plan and arrange self-education process; </t>
  </si>
  <si>
    <t>has language skills at B2+ level related to automatics and robotics in accordance with the requirements set out for level B2+ Common European Framework of Reference for Languages</t>
  </si>
  <si>
    <t xml:space="preserve">is able to use Information and Communication Technologies; </t>
  </si>
  <si>
    <t>is able to carry out simulation and analysis of the operation of complex automatics systems, and plan and conduct their experimental verification;</t>
  </si>
  <si>
    <t xml:space="preserve">is able to determine models of simple systems and processes, and employ them to analyze and design automatics and robotics systems; </t>
  </si>
  <si>
    <t>is able to employ advanced methods of processing and analyzing signals, including visual signals, and extract information from analyzed signals;</t>
  </si>
  <si>
    <t>is able to integrate and program specialized robotic systems;</t>
  </si>
  <si>
    <t xml:space="preserve">is able to select and integrate elements of a specialized measuring and control system, including a control unit, an execution system, a measuring system as well as periferal and communication modules;  </t>
  </si>
  <si>
    <t>is able to discern the nontechnical aspects, e.g. environmental, economic and legal ones, when formulating and solving problems related to designing automatics and robotics systems;</t>
  </si>
  <si>
    <t>is able to formulate and test hypotheses (carry out simulations and experiments) regarding engineering problems and basic research problems in the area of automatics and robotics;</t>
  </si>
  <si>
    <t>is able to assess usefulness and possibility of employing new developments in the field of automatics and robotics (methods and tools);</t>
  </si>
  <si>
    <t xml:space="preserve">is able to work in accordance with the safety rules related to the profession of automatics and robotics specialist; </t>
  </si>
  <si>
    <t>is able to carry out initial economic analysis of undertaken engineering activities;</t>
  </si>
  <si>
    <t>is able to carry out critical analysis of the operation of control systems and robotics systems; is also able to select automatic systems using programmable controllers;</t>
  </si>
  <si>
    <t xml:space="preserve">is able to propose improvements (enhancements) to existing design solutions and models of automatics and robotics elements and systems </t>
  </si>
  <si>
    <t>is able to identify elements and control systems and formulate a design specification of a complex control system including non-technical aspects;</t>
  </si>
  <si>
    <t xml:space="preserve">is able to design (according to provided specification which includes also non-technical aspects) a complex device, object or system; </t>
  </si>
  <si>
    <t>understands the need to continue self-education and knows the possibilities of further education - raising professional, personal and social competences, is able to inspire and organize self-education of others;</t>
  </si>
  <si>
    <t>is aware of responsibility for their own work, is able to collaborate and cooperate in a team, and take responsibility for the jointly performed tasks; is able to lead a team, set goals and assign priorities to realize a specific task;</t>
  </si>
  <si>
    <t>is aware of the necessity to approach technical aspects professionally, to acquaint themselves in detail with documentation and environmental conditons in which devices and elements will operate;</t>
  </si>
  <si>
    <t>is able to think and act in a creative and entrepreneurial way;</t>
  </si>
  <si>
    <t>is aware of the social role of technical university graduates, and especially understands the need of informing the society (especially through mass-media) about new developments, information and opinions in the field of automatics and robotics in relation to research and application and other aspects of engineering; attempts to present the information and opinions in a commonly-understood way, from different points of view;</t>
  </si>
  <si>
    <t>Semester 1: (Poznań University of Technology (PUT))</t>
  </si>
  <si>
    <t>Networks and programming systems</t>
  </si>
  <si>
    <t>Sensor integration</t>
  </si>
  <si>
    <t>Master's thesis</t>
  </si>
  <si>
    <t>All semesters:</t>
  </si>
  <si>
    <t>Module:</t>
  </si>
  <si>
    <t>SKILLS</t>
  </si>
  <si>
    <t>KNOWLEDGE</t>
  </si>
  <si>
    <t>Professional title conferred: Master of Science Engineer</t>
  </si>
  <si>
    <t>Number of ECTS credits allocated per practical course</t>
  </si>
  <si>
    <t>Number of ECTS credits per courses intended to let students acquire advanced knowledge and develop the skill to carry out scientific research</t>
  </si>
  <si>
    <t>% of ECTS credits per courses intended to let students acquire advanced knowledge and develop the skill to carry out scientific research</t>
  </si>
  <si>
    <t>Number of ECTS credits per courses in the range of fundamental sciences</t>
  </si>
  <si>
    <r>
      <t xml:space="preserve">Methods used to evaluate education outcomes  </t>
    </r>
    <r>
      <rPr>
        <b/>
        <sz val="12"/>
        <color indexed="9"/>
        <rFont val="Arial CE"/>
        <family val="2"/>
        <charset val="238"/>
      </rPr>
      <t xml:space="preserve">- </t>
    </r>
    <r>
      <rPr>
        <b/>
        <sz val="10"/>
        <color indexed="9"/>
        <rFont val="Arial CE"/>
        <family val="2"/>
        <charset val="238"/>
      </rPr>
      <t>the detailed description of evaluation methods (ways to check whether planned education outcomes have been met) for particular subjects can be found in ECTS cards</t>
    </r>
  </si>
  <si>
    <t>Formative assessment, i.e. assessment which supports the learning process:
a) in the range of lectures:  
• on the basis of answers to questions regarding material discussed during previous lectures,
b) in the range of laboratory classes/tutorials: 
• on the basis of continuous assessment of tasks done,
Summative assessment, i.e. assessment which summarizes students' education outcomes:
a)  in the range of lectures education outcomes are verified through:
• evaluation of knowledge and skills checked by means of a problem-solving written exam (in case of some subjects studnets can make use of any didactic materials) or a multiple-choice test or a final test; 
• discussing exam/test results;
b)  in the range of laboratory classes/tutorials the verification of assumed education outcomes is realized through:
• evaluation of students' degree of preparation for particular laboratory classes (entry test) and evaluation of skills connected with executing laboratory tasks,
• continuous assessment during each class (oral answers) – rewarding improvement in using skills to make use of known principles and methods, 
• evaluation of a report prepared partially during classes and partially after classes; evaluation also includes the ability to work in a team,
• evaluation of knowledge and skills connected with the realization of project-based/laboratory tasks by means of at least 2 tests in each semester, 
• evaluation and a student's ”defence” of a project report, 
Obtaining extra points for active participation in classes, and in particular for:
• discussing additional aspects of an issue,
• effectiveness of using acquired knowledge to solve a set problem,
• ability to cooperate in a team working on a specific problem in a laboratory,
• remarks concerning the improvement of didactic materials,
• identification of students' perception difficulties enabling a regular improvement of the didactic process.</t>
  </si>
  <si>
    <t>Reference to major-related education outcomes for the study programme – Automatic Control and Robotics</t>
  </si>
  <si>
    <t>Admissions process:</t>
  </si>
  <si>
    <t>Whole year:</t>
  </si>
  <si>
    <t>All contact hours with the tutor</t>
  </si>
  <si>
    <t>Total number of hours of laboratories and projects</t>
  </si>
  <si>
    <r>
      <t xml:space="preserve">Management </t>
    </r>
    <r>
      <rPr>
        <b/>
        <sz val="10"/>
        <color rgb="FF0000FF"/>
        <rFont val="Arial CE"/>
        <charset val="238"/>
      </rPr>
      <t>(social sciences)</t>
    </r>
  </si>
  <si>
    <t>Research project</t>
  </si>
  <si>
    <t>No.</t>
  </si>
  <si>
    <t>Research</t>
  </si>
  <si>
    <t>Fundamentals of autonomous systems</t>
  </si>
  <si>
    <t>Nonlinear systems</t>
  </si>
  <si>
    <t>Adaptive control</t>
  </si>
  <si>
    <t>Basics of smart systems</t>
  </si>
  <si>
    <t>A short course in occupational safety</t>
  </si>
  <si>
    <t>Local language / Foreign language</t>
  </si>
  <si>
    <r>
      <t>Interpersonal communication</t>
    </r>
    <r>
      <rPr>
        <b/>
        <sz val="10"/>
        <color rgb="FF0000FF"/>
        <rFont val="Arial CE"/>
        <charset val="238"/>
      </rPr>
      <t xml:space="preserve"> (humanities)</t>
    </r>
  </si>
  <si>
    <t>Aerial robots</t>
  </si>
  <si>
    <t>Flight planning</t>
  </si>
  <si>
    <t>Semester 3: (Poznań University of Technology (PUT))</t>
  </si>
  <si>
    <t>Diploma seminar</t>
  </si>
  <si>
    <t>Statistics of education programme:</t>
  </si>
  <si>
    <r>
      <t>Elective course 1:</t>
    </r>
    <r>
      <rPr>
        <b/>
        <sz val="10"/>
        <color rgb="FF000000"/>
        <rFont val="Arial CE"/>
        <family val="2"/>
        <charset val="238"/>
      </rPr>
      <t xml:space="preserve"> Design of multi-agent systems / Control of under-actuated systems</t>
    </r>
  </si>
  <si>
    <r>
      <t>Elective course 2:</t>
    </r>
    <r>
      <rPr>
        <b/>
        <sz val="10"/>
        <color rgb="FF000000"/>
        <rFont val="Arial CE"/>
        <family val="2"/>
        <charset val="238"/>
      </rPr>
      <t xml:space="preserve"> Vision based control / Design of control systems</t>
    </r>
  </si>
  <si>
    <t>Learning objectives</t>
  </si>
  <si>
    <t>Theory and optimization methods</t>
  </si>
  <si>
    <t>Nonlinear control systems</t>
  </si>
  <si>
    <t>Control of flying robots</t>
  </si>
  <si>
    <t>Navigation and motion planning in robotics</t>
  </si>
  <si>
    <t>Electronic systems of flying vehivles</t>
  </si>
  <si>
    <t>Semester 2: (Poznan University of Technology (PUT))</t>
  </si>
  <si>
    <t>51.11</t>
  </si>
  <si>
    <t>K1_W7+++, K1_W8+++, K1_W9+++, K1_W10+++, K1_W13+++, K1_W15+++, K1_W17+++</t>
  </si>
  <si>
    <t>K1_U5+++, K1_U8+++, K1_U9+++, K1_U17+++, K1_U18+++, K1_U19+++</t>
  </si>
  <si>
    <t>K1_K1+++, K1_K2+++, K1_K3+++, K1_K4+++, K1_K5+++</t>
  </si>
  <si>
    <t>Flight communication</t>
  </si>
  <si>
    <t xml:space="preserve">K2_W3+++, K2_W7++, K2_W12+, </t>
  </si>
  <si>
    <t>K2_U2+, K2_U6+, K2_U16+++, K2_U23++</t>
  </si>
  <si>
    <t>K2_K1+, K2_K2+, K2_K3+++, K2_K4++, K2_K5+</t>
  </si>
  <si>
    <t>K2_K3+</t>
  </si>
  <si>
    <t>K2_U1+, K2_U9+, K2_U10+, K2_U15+, K2_U21+</t>
  </si>
  <si>
    <t>K2_W5+, K2_W7+, K2_W10+</t>
  </si>
  <si>
    <t>K2_W1+++, K2_W7+++, K2_W11+++, K2_W12+++</t>
  </si>
  <si>
    <t>K2_U1+, K2_U9++, K2_U10++, K2_U15++, K2_U19+, K2_U22++</t>
  </si>
  <si>
    <t>K2_K3+, K2_K4+</t>
  </si>
  <si>
    <t>K2_W5+++, K2_W7++, K2_W9+++, K2_W8+</t>
  </si>
  <si>
    <t>K2_U8+, K2_U9+++, K2_U10++, K2_U19+, K2_U22+</t>
  </si>
  <si>
    <t>K2_K3+, K2_K4++</t>
  </si>
  <si>
    <t>K2_W1+, K2_W2+++</t>
  </si>
  <si>
    <t>K2_W14+++, K2_W15+++, K2_W17++</t>
  </si>
  <si>
    <t>K2_K1+, K2_K3+, K2_K5+</t>
  </si>
  <si>
    <t>K2_W14+</t>
  </si>
  <si>
    <t>K2_U1+, K2_U17+++</t>
  </si>
  <si>
    <t>K2_K2+, K2_K4+</t>
  </si>
  <si>
    <t>K2_U1++, K2_U3+++, K2_U4++, K2_U7++</t>
  </si>
  <si>
    <t>K2_K1+, K2_K3++, K2_K5+</t>
  </si>
  <si>
    <t xml:space="preserve">K2_W14+ </t>
  </si>
  <si>
    <t>K2_U2++, K2_U3++, K2_U4+++, K2_U6+++</t>
  </si>
  <si>
    <t>K2_K5++,</t>
  </si>
  <si>
    <t xml:space="preserve">K2_W4+++, K2_W5+++, K2_W6+, K2_W8++, </t>
  </si>
  <si>
    <t>K2_U1++, K2_U5+, K2_U9+++, K2_U10++, K2_U12+++, K2_U13++</t>
  </si>
  <si>
    <t>K2_K1+, K2_K4+, K2_K6+</t>
  </si>
  <si>
    <t>K2_W1+++, K2_W5+, K2_W8+</t>
  </si>
  <si>
    <t>K2_U1++, K2_U10+++, K2_U14+, K2_U22++</t>
  </si>
  <si>
    <t>K2_K1++, K2_K4+, K2_K5+, K2_K6+</t>
  </si>
  <si>
    <t>K2_K1+++, K2_K6+</t>
  </si>
  <si>
    <t>K2_W2+, K2_W6+, K2_W10++</t>
  </si>
  <si>
    <t>K2_K1+, K2_K3+, K2_K4++</t>
  </si>
  <si>
    <t>K2_W3+, K2_W5+, K2_W7+, K2_W10++</t>
  </si>
  <si>
    <t>K2_K3++, K2_K4++</t>
  </si>
  <si>
    <t xml:space="preserve">K2_W10+, K2_W12+++, K2_W13++, K2_W15+, K2_W16+++ </t>
  </si>
  <si>
    <t xml:space="preserve">K2_K1+, K2_K2+, K2_K4++, K2_K6+ </t>
  </si>
  <si>
    <t xml:space="preserve">K2_W10+, K2_W12+, K2_W13+,  K2_W16+ </t>
  </si>
  <si>
    <t xml:space="preserve">K2_U1+, K2_U2++, K2_U3+, K2_U4+++,K2_U5+++, K2_U6+++, K2_U8+ </t>
  </si>
  <si>
    <t xml:space="preserve">K2_K1+++, K2_K4++, K2_K6+++ </t>
  </si>
  <si>
    <t>K2_W1</t>
  </si>
  <si>
    <t>K2_W2</t>
  </si>
  <si>
    <t>K2_W3</t>
  </si>
  <si>
    <t>K2_W4</t>
  </si>
  <si>
    <t>K2_W5</t>
  </si>
  <si>
    <t>K2_W6</t>
  </si>
  <si>
    <t>K2_W7</t>
  </si>
  <si>
    <t>K2_W8</t>
  </si>
  <si>
    <t>K2_W9</t>
  </si>
  <si>
    <t>K2_W10</t>
  </si>
  <si>
    <t>K2_W11</t>
  </si>
  <si>
    <t>K2_W12</t>
  </si>
  <si>
    <t>K2_W13</t>
  </si>
  <si>
    <t>K2_W14</t>
  </si>
  <si>
    <t>K2_W15</t>
  </si>
  <si>
    <t>K2_W16</t>
  </si>
  <si>
    <t>K2_W17</t>
  </si>
  <si>
    <t>K2_W18</t>
  </si>
  <si>
    <t>P7S_WG</t>
  </si>
  <si>
    <t>P7S_WK</t>
  </si>
  <si>
    <t>K2_U1</t>
  </si>
  <si>
    <t>K2_U2</t>
  </si>
  <si>
    <t>K2_U3</t>
  </si>
  <si>
    <t>K2_U4</t>
  </si>
  <si>
    <t>K2_U5</t>
  </si>
  <si>
    <t>K2_U6</t>
  </si>
  <si>
    <t>K2_U7</t>
  </si>
  <si>
    <t>K2_U8</t>
  </si>
  <si>
    <t>K2_U9</t>
  </si>
  <si>
    <t>K2_U10</t>
  </si>
  <si>
    <t>K2_U11</t>
  </si>
  <si>
    <t>K2_U12</t>
  </si>
  <si>
    <t>K2_U13</t>
  </si>
  <si>
    <t>K2_U14</t>
  </si>
  <si>
    <t>K2_U15</t>
  </si>
  <si>
    <t>K2_U16</t>
  </si>
  <si>
    <t>K2_U17</t>
  </si>
  <si>
    <t>K2_U18</t>
  </si>
  <si>
    <t>K2_U19</t>
  </si>
  <si>
    <t>K2_U20</t>
  </si>
  <si>
    <t>K2_U21</t>
  </si>
  <si>
    <t>K2_U22</t>
  </si>
  <si>
    <t>K2_U23</t>
  </si>
  <si>
    <t>K2_U24</t>
  </si>
  <si>
    <t>K2_U25</t>
  </si>
  <si>
    <t>K2_U26</t>
  </si>
  <si>
    <t>K2_U27</t>
  </si>
  <si>
    <t>P7S_UW</t>
  </si>
  <si>
    <t>P7S_UK</t>
  </si>
  <si>
    <t>P7S_UU</t>
  </si>
  <si>
    <t>P7S_UO</t>
  </si>
  <si>
    <t>P7S_KK</t>
  </si>
  <si>
    <t>P7S_KR</t>
  </si>
  <si>
    <t>P7S_KO</t>
  </si>
  <si>
    <t>K2_K1</t>
  </si>
  <si>
    <t>K2_K2</t>
  </si>
  <si>
    <t>K2_K3</t>
  </si>
  <si>
    <t>K2_K4</t>
  </si>
  <si>
    <t>K2_K5</t>
  </si>
  <si>
    <t>K2_K6</t>
  </si>
  <si>
    <t>Ile razy wybrano:</t>
  </si>
  <si>
    <t>has well-established detailed knowledge of specialized microprocessor systems designed for control systems and measurement systems;</t>
  </si>
  <si>
    <t>is able to manage the team's work, is able to manage the team and can estimate the time needed to complete the assigned task; is able to develop a work schedule and carry out tasks ensuring that deadlines are met;</t>
  </si>
  <si>
    <t>is able to develop an algorithm for solving a complex engineering task and a simple research problem and to implement, test and run it in a chosen programming environment for selected operating systems;</t>
  </si>
  <si>
    <t>is able to develop an algorithm for solving a complex measurement and computational-control task, and to implement, test and run it in a chosen programming environment on a microprocessor platform;</t>
  </si>
  <si>
    <t>is able to evaluate usefulness of methods and tools for solving a robotics and automatics problem; is able to use innovative and non-conventional tools in the field of automatics and robotics;</t>
  </si>
  <si>
    <t>is aware of the significance of and understands non-technical aspects and consequences of engineering activity, including the influence it has on the environment and decision making in relation to it; is ready to develop professional achievements;</t>
  </si>
  <si>
    <t>is able to design control systems for complex and atypical multi-dimensional systems; is able to consciously use standard functional blocks of automation systems and shape dynamic properties of measuring circuits;</t>
  </si>
  <si>
    <t>K2_W4++, K2_W6+++, K2_W11+, K2_W18++</t>
  </si>
  <si>
    <t xml:space="preserve">K2_W10+++, K2_W11+, K2_W12+++, K2_W16+ </t>
  </si>
  <si>
    <t>K2_W1+, K2_W4+++, K2_W11+++, K2_W18+</t>
  </si>
  <si>
    <t>K2_U3+, K2_U6+, K2_U8+, K2_U14+, K2_U18+++, K2_U24++</t>
  </si>
  <si>
    <t xml:space="preserve">K2_U1+++, K2_U2+, K2_U4+++, K2_U5+, K2_U6+, K2_U8++, K2_U15+, K2_U16+++, K2_U24+ </t>
  </si>
  <si>
    <t>K2_U1+++, K2_U2+, K2_U4++, K2_U6+, K2_U9++, K2_U15+++, K2_U16+++, K2_U20+++, K2_U21+++, K2_U22++, K2_U23++, K2_U24+</t>
  </si>
  <si>
    <t xml:space="preserve">K2_W6+, K2_W11++, K2_W12+ </t>
  </si>
  <si>
    <t>K2_U1+, K2_U9+, K2_U15+, K2_U16+, K2_U25++</t>
  </si>
  <si>
    <t>K2_U2+, K2_U11+++, K2_U13+, K2_U17+, K2_U20+, K2_U22+, K2_U26++</t>
  </si>
  <si>
    <t>K2_U1+, K2_U7++, K2_U13+++, K2_U20+++,  K2_U26+</t>
  </si>
  <si>
    <t>K2_U9+, K2_U10+, K2_U11+, K2_U13+, K2_U25+</t>
  </si>
  <si>
    <t>Attitudes</t>
  </si>
  <si>
    <t>K2_U11+, K2_U16+, K2_U22+, K2_U25++, K2_U27++</t>
  </si>
  <si>
    <t>K2_U9++, K2_U10++, K2_U12+, K2_U14++, K2_U16+, K2_U23++, K2_U27++</t>
  </si>
  <si>
    <t>Appendix to the ..., PUT</t>
  </si>
  <si>
    <t>Total number of hours for full-time second-cycle studies - 919 hours; consultations and exams - 206 hours, which gives the total number of classes requiring direct contact between tutors and students = 1125 hours (number of credits to be obtained by a student during classes = 90), with the required number of hours of contact with a tutor at full-time studies 0.5 x (90 ECTS credits x 25 hours) = 1125 hours. It is assumed that 1 ECTS credit corresponds to education outcomes the realization of which requires a student to contribute 25-30 hours of work.</t>
  </si>
  <si>
    <t xml:space="preserve">Total number of ECTS credits = 90; elective modules ECTS = 29 (required number of ECTS credits of elective modules 30% out of 90 = 27). </t>
  </si>
  <si>
    <t xml:space="preserve">Total number of hours to be taken by a student, including practical, laboratory and project classes =  525 h (ECTS = 47). </t>
  </si>
  <si>
    <t>Minimum number of ECTS credits to be obtained by a student who follows education modules offered through general academic courses or through a different field of study = 10 (Foreign language, Management, Interpersonal communication).</t>
  </si>
  <si>
    <t>The total number of ECTS credits that a student must obtain in the range of the fundamental science courses = 35 (Foreign language, Networks and programming systems, Nonlinear systems,  Management, Interpersonal communication, Theory and optimization methods, Nonlinear control systems, Control of flying robots, Research project,  )</t>
  </si>
  <si>
    <t>Number of credits for humanities and social sciences = 6.</t>
  </si>
  <si>
    <t>Number of credits for a foreign language = 4.</t>
  </si>
  <si>
    <t>Number of credits per courses intended to let students acquire knowledge, skills to carry out research and social competencies indispensable in research activity = 46, which makes up 51.11 % of the total number of ECTS credits.</t>
  </si>
  <si>
    <t>Number of credits per courses related to scientific research  = 46</t>
  </si>
  <si>
    <t>podstawowe procesy zachodzące w cyklu życia urządzeń, obiektów i systemów technicznych</t>
  </si>
  <si>
    <r>
      <rPr>
        <sz val="11"/>
        <color rgb="FF0070C0"/>
        <rFont val="Calibri"/>
        <family val="2"/>
        <charset val="238"/>
        <scheme val="minor"/>
      </rPr>
      <t>podstawowe</t>
    </r>
    <r>
      <rPr>
        <sz val="10"/>
        <rFont val="Arial CE"/>
        <charset val="238"/>
      </rPr>
      <t xml:space="preserve"> zasady tworzenia i rozwoju </t>
    </r>
    <r>
      <rPr>
        <sz val="11"/>
        <color rgb="FF0070C0"/>
        <rFont val="Calibri"/>
        <family val="2"/>
        <charset val="238"/>
        <scheme val="minor"/>
      </rPr>
      <t>różnych</t>
    </r>
    <r>
      <rPr>
        <sz val="10"/>
        <rFont val="Arial CE"/>
        <charset val="238"/>
      </rPr>
      <t xml:space="preserve"> form indywidualnej przedsiębiorczości</t>
    </r>
  </si>
  <si>
    <t>planować i przeprowadzać eksperymenty, w tym pomiary i symulacje komputerowe, interpretować uzyskane wyniki i wyciągać wnioski</t>
  </si>
  <si>
    <t xml:space="preserve">przy identyfikacji i formułowaniu specyfikacji zadań inżynierskich oraz ich rozwiązywaniu:
 − wykorzystać metody analityczne, symulacyjne i eksperymentalne, 
− dostrzegać ich aspekty systemowe i pozatechniczne, w tym aspekty etyczne
− dokonać wstępnej oceny ekonomicznej proponowanych rozwiązań i podejmowanych działań inżynierskich </t>
  </si>
  <si>
    <t>potrafi dokonać wstępnej analizy ekonomicznej podejmowanych działań inżynierskich;</t>
  </si>
  <si>
    <t xml:space="preserve">potrafi przy formułowaniu i rozwiązywaniu zadań obejmujących projektowanie układów automatyki i robotyki dostrzegać ich aspekty pozatechniczne, w tym środowiskowe, ekonomiczne i prawne; </t>
  </si>
  <si>
    <t xml:space="preserve">dokonywać krytycznej analizy sposobu funkcjonowania istniejących rozwiązań technicznych i ocenić te rozwiązania </t>
  </si>
  <si>
    <t>projektować – zgodnie z zadaną specyfikacją – oraz wykonać typowe dla kierunku studiów proste urządzenia, obiekty, systemy lub zrealizować procesy, używając odpowiednio dobranych metod, technik, narzędzi i materiałów</t>
  </si>
  <si>
    <t xml:space="preserve">General academic profile for second-cycle qualifications </t>
  </si>
  <si>
    <t>Symb. PUT</t>
  </si>
  <si>
    <t>Valid from 1.10.2019. Version:</t>
  </si>
  <si>
    <r>
      <t xml:space="preserve">Specialization:  </t>
    </r>
    <r>
      <rPr>
        <b/>
        <sz val="18"/>
        <color theme="0"/>
        <rFont val="Arial CE"/>
        <charset val="238"/>
      </rPr>
      <t>Smart Aerospace and Autonomous Systems</t>
    </r>
  </si>
  <si>
    <t>Domain: Engineering and Technical Sciences</t>
  </si>
  <si>
    <t>Discipline: Automation, Electronics and Electrical Engineering</t>
  </si>
  <si>
    <t>LEARNING OUTCOMES LEADING TO OBTAINING ENGINEERING COMPETENCIES PRK 7</t>
  </si>
  <si>
    <t>PRK 7</t>
  </si>
  <si>
    <t>LEARNING OUTCOMES PUT</t>
  </si>
  <si>
    <t>DESCRIPTION OF LEARNING OUTCOMES LEADING TO OBTAINING ENGINEERING COMPETENCIES PRK 7</t>
  </si>
  <si>
    <t>Learning Objective PRK 7</t>
  </si>
  <si>
    <t>Learning Objectives PRK 7</t>
  </si>
  <si>
    <t>Learning Objectives PRK 6</t>
  </si>
  <si>
    <r>
      <rPr>
        <b/>
        <sz val="10"/>
        <color rgb="FFFF0000"/>
        <rFont val="Arial CE"/>
        <charset val="238"/>
      </rPr>
      <t>Requirements arising from the admissions process:</t>
    </r>
    <r>
      <rPr>
        <b/>
        <sz val="10"/>
        <rFont val="Arial CE"/>
        <family val="2"/>
        <charset val="238"/>
      </rPr>
      <t xml:space="preserve"> candidates for the said study programme will have engineering competencies (i.e. the professional title of Engineer) as well as qualifications, i.e knowledge, skills and competencies as defined in the Resolution of the Senate concerning the recognition of learning outcomes PRK 6 for a given field of study at Poznan University of Technology, with a particular focus on learning objectives quoted beside, being the same for the first- and second-cycle studies.</t>
    </r>
  </si>
  <si>
    <t>Automatic Control and Robotics - PRK 7</t>
  </si>
  <si>
    <t>Sym. PUT</t>
  </si>
  <si>
    <t xml:space="preserve">Knowledge </t>
  </si>
  <si>
    <t xml:space="preserve">Skills </t>
  </si>
  <si>
    <t xml:space="preserve">Attitude </t>
  </si>
  <si>
    <t>Education programme of study in the field of Automatic Control and Robotics, second-cycle studies, PRK 7,  full-time studies, general academic profile</t>
  </si>
  <si>
    <t>Automatic Control and Robotics - second-cycle studies, PRK 7, full-time studies, general academic profile</t>
  </si>
</sst>
</file>

<file path=xl/styles.xml><?xml version="1.0" encoding="utf-8"?>
<styleSheet xmlns="http://schemas.openxmlformats.org/spreadsheetml/2006/main">
  <numFmts count="1">
    <numFmt numFmtId="164" formatCode="[$-415]General"/>
  </numFmts>
  <fonts count="60">
    <font>
      <sz val="10"/>
      <name val="Arial CE"/>
      <charset val="238"/>
    </font>
    <font>
      <sz val="9"/>
      <name val="Arial CE"/>
      <family val="2"/>
      <charset val="238"/>
    </font>
    <font>
      <b/>
      <sz val="9"/>
      <name val="Arial CE"/>
      <family val="2"/>
      <charset val="238"/>
    </font>
    <font>
      <b/>
      <sz val="10"/>
      <name val="Arial CE"/>
      <family val="2"/>
      <charset val="238"/>
    </font>
    <font>
      <sz val="10"/>
      <name val="Arial CE"/>
      <family val="2"/>
      <charset val="238"/>
    </font>
    <font>
      <b/>
      <sz val="10"/>
      <color indexed="9"/>
      <name val="Arial CE"/>
      <family val="2"/>
      <charset val="238"/>
    </font>
    <font>
      <sz val="10"/>
      <color indexed="22"/>
      <name val="Arial CE"/>
      <family val="2"/>
      <charset val="238"/>
    </font>
    <font>
      <b/>
      <i/>
      <sz val="10"/>
      <color indexed="9"/>
      <name val="Arial CE"/>
      <family val="2"/>
      <charset val="238"/>
    </font>
    <font>
      <sz val="10"/>
      <color indexed="9"/>
      <name val="Arial CE"/>
      <family val="2"/>
      <charset val="238"/>
    </font>
    <font>
      <b/>
      <sz val="12"/>
      <color indexed="9"/>
      <name val="Arial CE"/>
      <family val="2"/>
      <charset val="238"/>
    </font>
    <font>
      <sz val="9"/>
      <color indexed="9"/>
      <name val="Arial CE"/>
      <family val="2"/>
      <charset val="238"/>
    </font>
    <font>
      <b/>
      <sz val="10"/>
      <color indexed="8"/>
      <name val="Arial CE"/>
      <family val="2"/>
      <charset val="238"/>
    </font>
    <font>
      <sz val="8"/>
      <color indexed="81"/>
      <name val="Tahoma"/>
      <family val="2"/>
      <charset val="238"/>
    </font>
    <font>
      <sz val="8"/>
      <color indexed="9"/>
      <name val="Arial CE"/>
      <family val="2"/>
      <charset val="238"/>
    </font>
    <font>
      <b/>
      <sz val="12"/>
      <color indexed="10"/>
      <name val="Arial CE"/>
      <charset val="238"/>
    </font>
    <font>
      <b/>
      <sz val="12"/>
      <color indexed="10"/>
      <name val="Arial CE"/>
      <family val="2"/>
      <charset val="238"/>
    </font>
    <font>
      <b/>
      <sz val="10"/>
      <name val="Arial CE"/>
      <charset val="238"/>
    </font>
    <font>
      <b/>
      <sz val="10"/>
      <color indexed="9"/>
      <name val="Arial CE"/>
      <charset val="238"/>
    </font>
    <font>
      <sz val="10"/>
      <color indexed="10"/>
      <name val="Arial CE"/>
      <charset val="238"/>
    </font>
    <font>
      <sz val="10"/>
      <name val="Times New Roman"/>
      <family val="1"/>
      <charset val="238"/>
    </font>
    <font>
      <b/>
      <sz val="10"/>
      <color indexed="10"/>
      <name val="Arial CE"/>
      <charset val="238"/>
    </font>
    <font>
      <b/>
      <sz val="10"/>
      <color indexed="10"/>
      <name val="Arial CE"/>
      <family val="2"/>
      <charset val="238"/>
    </font>
    <font>
      <b/>
      <sz val="10"/>
      <color indexed="9"/>
      <name val="Arial CE"/>
      <family val="2"/>
      <charset val="238"/>
    </font>
    <font>
      <b/>
      <sz val="12"/>
      <color indexed="9"/>
      <name val="Arial CE"/>
      <charset val="238"/>
    </font>
    <font>
      <b/>
      <sz val="12"/>
      <color indexed="10"/>
      <name val="Arial"/>
      <family val="2"/>
      <charset val="238"/>
    </font>
    <font>
      <sz val="10"/>
      <name val="Arial"/>
      <family val="2"/>
      <charset val="238"/>
    </font>
    <font>
      <b/>
      <sz val="11"/>
      <color indexed="9"/>
      <name val="Arial CE"/>
      <charset val="238"/>
    </font>
    <font>
      <b/>
      <sz val="9"/>
      <color indexed="81"/>
      <name val="Tahoma"/>
      <family val="2"/>
      <charset val="238"/>
    </font>
    <font>
      <sz val="9"/>
      <color indexed="81"/>
      <name val="Tahoma"/>
      <family val="2"/>
      <charset val="238"/>
    </font>
    <font>
      <b/>
      <sz val="10"/>
      <color indexed="9"/>
      <name val="Arial Black"/>
      <family val="2"/>
      <charset val="238"/>
    </font>
    <font>
      <sz val="10"/>
      <color indexed="8"/>
      <name val="Times New Roman"/>
      <family val="1"/>
      <charset val="238"/>
    </font>
    <font>
      <sz val="10"/>
      <color indexed="9"/>
      <name val="Arial Black"/>
      <family val="2"/>
      <charset val="238"/>
    </font>
    <font>
      <b/>
      <sz val="12"/>
      <color indexed="8"/>
      <name val="Arial Black"/>
      <family val="2"/>
      <charset val="238"/>
    </font>
    <font>
      <b/>
      <sz val="12"/>
      <color indexed="8"/>
      <name val="Arial Black"/>
      <family val="2"/>
      <charset val="238"/>
    </font>
    <font>
      <b/>
      <sz val="12"/>
      <color indexed="30"/>
      <name val="Arial CE"/>
      <charset val="238"/>
    </font>
    <font>
      <sz val="8"/>
      <name val="Arial CE"/>
      <charset val="238"/>
    </font>
    <font>
      <b/>
      <sz val="12"/>
      <color rgb="FF0066CC"/>
      <name val="Arial CE"/>
      <charset val="238"/>
    </font>
    <font>
      <b/>
      <sz val="10"/>
      <color rgb="FFFF0000"/>
      <name val="Arial CE"/>
      <charset val="238"/>
    </font>
    <font>
      <b/>
      <sz val="10"/>
      <color rgb="FF000000"/>
      <name val="Arial CE"/>
      <family val="2"/>
      <charset val="238"/>
    </font>
    <font>
      <sz val="10"/>
      <color rgb="FF000000"/>
      <name val="Arial CE"/>
      <family val="2"/>
      <charset val="238"/>
    </font>
    <font>
      <b/>
      <sz val="10"/>
      <color rgb="FF0000FF"/>
      <name val="Arial CE"/>
      <charset val="238"/>
    </font>
    <font>
      <b/>
      <sz val="10"/>
      <color theme="0"/>
      <name val="Arial CE"/>
      <charset val="238"/>
    </font>
    <font>
      <b/>
      <sz val="14"/>
      <color theme="0"/>
      <name val="Arial CE"/>
      <family val="2"/>
      <charset val="238"/>
    </font>
    <font>
      <b/>
      <sz val="10"/>
      <color indexed="22"/>
      <name val="Arial CE"/>
      <charset val="238"/>
    </font>
    <font>
      <b/>
      <sz val="8"/>
      <color indexed="9"/>
      <name val="Arial CE"/>
      <charset val="238"/>
    </font>
    <font>
      <u/>
      <sz val="10"/>
      <color theme="10"/>
      <name val="Arial CE"/>
      <charset val="238"/>
    </font>
    <font>
      <u/>
      <sz val="10"/>
      <color theme="11"/>
      <name val="Arial CE"/>
      <charset val="238"/>
    </font>
    <font>
      <sz val="10"/>
      <color indexed="8"/>
      <name val="Arial CE"/>
      <family val="2"/>
      <charset val="238"/>
    </font>
    <font>
      <sz val="10"/>
      <color rgb="FFFF0000"/>
      <name val="Arial CE"/>
      <charset val="238"/>
    </font>
    <font>
      <sz val="11"/>
      <name val="Arial CE"/>
      <family val="2"/>
      <charset val="238"/>
    </font>
    <font>
      <sz val="10"/>
      <color rgb="FF000000"/>
      <name val="Calibri"/>
      <family val="2"/>
      <charset val="238"/>
    </font>
    <font>
      <sz val="10"/>
      <color rgb="FF000000"/>
      <name val="Times New Roman"/>
      <family val="1"/>
      <charset val="238"/>
    </font>
    <font>
      <sz val="10"/>
      <name val="Calibri"/>
      <family val="2"/>
      <charset val="238"/>
    </font>
    <font>
      <sz val="10"/>
      <name val="Arial CE"/>
      <charset val="238"/>
    </font>
    <font>
      <sz val="11"/>
      <name val="Calibri"/>
      <family val="2"/>
      <charset val="238"/>
    </font>
    <font>
      <sz val="11"/>
      <color rgb="FF0070C0"/>
      <name val="Calibri"/>
      <family val="2"/>
      <charset val="238"/>
      <scheme val="minor"/>
    </font>
    <font>
      <sz val="11"/>
      <color rgb="FF000000"/>
      <name val="Times New Roman"/>
      <family val="1"/>
      <charset val="238"/>
    </font>
    <font>
      <b/>
      <sz val="14"/>
      <color theme="0"/>
      <name val="Arial CE"/>
      <charset val="238"/>
    </font>
    <font>
      <b/>
      <sz val="18"/>
      <color theme="0"/>
      <name val="Arial CE"/>
      <charset val="238"/>
    </font>
    <font>
      <b/>
      <sz val="20"/>
      <color indexed="9"/>
      <name val="Arial CE"/>
      <charset val="238"/>
    </font>
  </fonts>
  <fills count="41">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22"/>
        <bgColor indexed="64"/>
      </patternFill>
    </fill>
    <fill>
      <patternFill patternType="solid">
        <fgColor indexed="43"/>
        <bgColor indexed="64"/>
      </patternFill>
    </fill>
    <fill>
      <patternFill patternType="solid">
        <fgColor indexed="12"/>
        <bgColor indexed="8"/>
      </patternFill>
    </fill>
    <fill>
      <patternFill patternType="solid">
        <fgColor indexed="43"/>
        <bgColor indexed="8"/>
      </patternFill>
    </fill>
    <fill>
      <patternFill patternType="solid">
        <fgColor indexed="10"/>
        <bgColor indexed="64"/>
      </patternFill>
    </fill>
    <fill>
      <patternFill patternType="solid">
        <fgColor indexed="27"/>
        <bgColor indexed="64"/>
      </patternFill>
    </fill>
    <fill>
      <patternFill patternType="solid">
        <fgColor indexed="11"/>
        <bgColor indexed="64"/>
      </patternFill>
    </fill>
    <fill>
      <patternFill patternType="solid">
        <fgColor indexed="18"/>
        <bgColor indexed="8"/>
      </patternFill>
    </fill>
    <fill>
      <patternFill patternType="solid">
        <fgColor indexed="11"/>
        <bgColor indexed="8"/>
      </patternFill>
    </fill>
    <fill>
      <patternFill patternType="solid">
        <fgColor indexed="9"/>
        <bgColor indexed="8"/>
      </patternFill>
    </fill>
    <fill>
      <patternFill patternType="solid">
        <fgColor indexed="27"/>
        <bgColor indexed="8"/>
      </patternFill>
    </fill>
    <fill>
      <patternFill patternType="solid">
        <fgColor indexed="31"/>
        <bgColor indexed="64"/>
      </patternFill>
    </fill>
    <fill>
      <patternFill patternType="solid">
        <fgColor indexed="9"/>
        <bgColor indexed="26"/>
      </patternFill>
    </fill>
    <fill>
      <patternFill patternType="solid">
        <fgColor indexed="9"/>
        <bgColor indexed="12"/>
      </patternFill>
    </fill>
    <fill>
      <patternFill patternType="solid">
        <fgColor indexed="2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FFF99"/>
        <bgColor rgb="FFFFFFCC"/>
      </patternFill>
    </fill>
    <fill>
      <patternFill patternType="solid">
        <fgColor theme="0" tint="-4.9989318521683403E-2"/>
        <bgColor rgb="FFCCFFFF"/>
      </patternFill>
    </fill>
    <fill>
      <patternFill patternType="solid">
        <fgColor rgb="FFFFFF99"/>
        <bgColor indexed="64"/>
      </patternFill>
    </fill>
    <fill>
      <patternFill patternType="solid">
        <fgColor rgb="FFFFFF99"/>
        <bgColor rgb="FFCCFFFF"/>
      </patternFill>
    </fill>
    <fill>
      <patternFill patternType="solid">
        <fgColor rgb="FFFFFF99"/>
        <bgColor indexed="43"/>
      </patternFill>
    </fill>
    <fill>
      <patternFill patternType="solid">
        <fgColor theme="0" tint="-4.9989318521683403E-2"/>
        <bgColor rgb="FFFFFFCC"/>
      </patternFill>
    </fill>
    <fill>
      <patternFill patternType="solid">
        <fgColor rgb="FFFFFF99"/>
        <bgColor rgb="FFC0C0C0"/>
      </patternFill>
    </fill>
    <fill>
      <patternFill patternType="solid">
        <fgColor rgb="FFCCCCFF"/>
        <bgColor indexed="64"/>
      </patternFill>
    </fill>
    <fill>
      <patternFill patternType="solid">
        <fgColor theme="0"/>
        <bgColor indexed="64"/>
      </patternFill>
    </fill>
    <fill>
      <patternFill patternType="solid">
        <fgColor rgb="FFFFFF99"/>
        <bgColor rgb="FF000000"/>
      </patternFill>
    </fill>
    <fill>
      <patternFill patternType="solid">
        <fgColor theme="0" tint="-0.499984740745262"/>
        <bgColor indexed="64"/>
      </patternFill>
    </fill>
    <fill>
      <patternFill patternType="solid">
        <fgColor theme="0"/>
        <bgColor indexed="26"/>
      </patternFill>
    </fill>
    <fill>
      <patternFill patternType="solid">
        <fgColor indexed="43"/>
        <bgColor indexed="26"/>
      </patternFill>
    </fill>
    <fill>
      <patternFill patternType="solid">
        <fgColor rgb="FFFFFF99"/>
        <bgColor indexed="9"/>
      </patternFill>
    </fill>
    <fill>
      <patternFill patternType="solid">
        <fgColor rgb="FFFFFF99"/>
        <bgColor rgb="FFFFFFFF"/>
      </patternFill>
    </fill>
    <fill>
      <patternFill patternType="solid">
        <fgColor theme="7" tint="0.79998168889431442"/>
        <bgColor rgb="FFFFFFFF"/>
      </patternFill>
    </fill>
    <fill>
      <patternFill patternType="solid">
        <fgColor rgb="FFFFFFFF"/>
        <bgColor indexed="64"/>
      </patternFill>
    </fill>
    <fill>
      <patternFill patternType="solid">
        <fgColor rgb="FFFFFFFF"/>
        <bgColor rgb="FFFFFFFF"/>
      </patternFill>
    </fill>
    <fill>
      <patternFill patternType="solid">
        <fgColor rgb="FF0000FF"/>
        <bgColor indexed="64"/>
      </patternFill>
    </fill>
  </fills>
  <borders count="55">
    <border>
      <left/>
      <right/>
      <top/>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indexed="9"/>
      </bottom>
      <diagonal/>
    </border>
    <border>
      <left/>
      <right style="thin">
        <color indexed="55"/>
      </right>
      <top style="thin">
        <color auto="1"/>
      </top>
      <bottom style="thin">
        <color auto="1"/>
      </bottom>
      <diagonal/>
    </border>
    <border>
      <left style="thin">
        <color indexed="55"/>
      </left>
      <right style="thin">
        <color indexed="55"/>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55"/>
      </right>
      <top/>
      <bottom style="thin">
        <color auto="1"/>
      </bottom>
      <diagonal/>
    </border>
    <border>
      <left style="thin">
        <color indexed="55"/>
      </left>
      <right style="thin">
        <color auto="1"/>
      </right>
      <top/>
      <bottom/>
      <diagonal/>
    </border>
    <border>
      <left style="thin">
        <color indexed="55"/>
      </left>
      <right style="thin">
        <color indexed="55"/>
      </right>
      <top style="thin">
        <color indexed="9"/>
      </top>
      <bottom/>
      <diagonal/>
    </border>
    <border>
      <left style="thin">
        <color indexed="8"/>
      </left>
      <right style="thin">
        <color indexed="8"/>
      </right>
      <top style="thin">
        <color auto="1"/>
      </top>
      <bottom style="thin">
        <color auto="1"/>
      </bottom>
      <diagonal/>
    </border>
    <border>
      <left style="thin">
        <color indexed="55"/>
      </left>
      <right style="thin">
        <color indexed="55"/>
      </right>
      <top style="thin">
        <color auto="1"/>
      </top>
      <bottom style="thin">
        <color auto="1"/>
      </bottom>
      <diagonal/>
    </border>
    <border>
      <left/>
      <right style="thin">
        <color indexed="55"/>
      </right>
      <top/>
      <bottom/>
      <diagonal/>
    </border>
    <border>
      <left style="thin">
        <color indexed="55"/>
      </left>
      <right style="thin">
        <color indexed="55"/>
      </right>
      <top/>
      <bottom/>
      <diagonal/>
    </border>
    <border>
      <left/>
      <right style="thin">
        <color indexed="55"/>
      </right>
      <top/>
      <bottom style="thin">
        <color auto="1"/>
      </bottom>
      <diagonal/>
    </border>
    <border>
      <left style="thin">
        <color indexed="8"/>
      </left>
      <right style="thin">
        <color indexed="8"/>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indexed="48"/>
      </bottom>
      <diagonal/>
    </border>
    <border>
      <left/>
      <right style="thin">
        <color indexed="18"/>
      </right>
      <top/>
      <bottom style="thin">
        <color indexed="18"/>
      </bottom>
      <diagonal/>
    </border>
    <border>
      <left/>
      <right/>
      <top/>
      <bottom style="thin">
        <color indexed="48"/>
      </bottom>
      <diagonal/>
    </border>
    <border>
      <left/>
      <right style="thin">
        <color indexed="18"/>
      </right>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auto="1"/>
      </left>
      <right style="thin">
        <color auto="1"/>
      </right>
      <top/>
      <bottom style="thin">
        <color auto="1"/>
      </bottom>
      <diagonal/>
    </border>
    <border>
      <left/>
      <right style="thin">
        <color indexed="9"/>
      </right>
      <top style="thin">
        <color indexed="9"/>
      </top>
      <bottom style="thin">
        <color indexed="9"/>
      </bottom>
      <diagonal/>
    </border>
    <border>
      <left style="thin">
        <color indexed="55"/>
      </left>
      <right/>
      <top/>
      <bottom style="thin">
        <color auto="1"/>
      </bottom>
      <diagonal/>
    </border>
    <border>
      <left style="thin">
        <color indexed="55"/>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top/>
      <bottom/>
      <diagonal/>
    </border>
    <border>
      <left/>
      <right style="thin">
        <color indexed="9"/>
      </right>
      <top style="thin">
        <color auto="1"/>
      </top>
      <bottom style="thin">
        <color auto="1"/>
      </bottom>
      <diagonal/>
    </border>
    <border>
      <left/>
      <right style="thin">
        <color auto="1"/>
      </right>
      <top style="thin">
        <color indexed="9"/>
      </top>
      <bottom style="thin">
        <color indexed="9"/>
      </bottom>
      <diagonal/>
    </border>
    <border>
      <left style="thin">
        <color auto="1"/>
      </left>
      <right style="thick">
        <color indexed="22"/>
      </right>
      <top style="thin">
        <color indexed="22"/>
      </top>
      <bottom style="thin">
        <color auto="1"/>
      </bottom>
      <diagonal/>
    </border>
    <border>
      <left style="thick">
        <color indexed="22"/>
      </left>
      <right style="thick">
        <color indexed="22"/>
      </right>
      <top style="thin">
        <color indexed="22"/>
      </top>
      <bottom style="thin">
        <color auto="1"/>
      </bottom>
      <diagonal/>
    </border>
    <border>
      <left style="thick">
        <color indexed="22"/>
      </left>
      <right style="thin">
        <color auto="1"/>
      </right>
      <top style="thin">
        <color indexed="22"/>
      </top>
      <bottom style="thin">
        <color auto="1"/>
      </bottom>
      <diagonal/>
    </border>
    <border>
      <left style="thin">
        <color auto="1"/>
      </left>
      <right/>
      <top/>
      <bottom/>
      <diagonal/>
    </border>
    <border>
      <left style="thin">
        <color auto="1"/>
      </left>
      <right style="thin">
        <color auto="1"/>
      </right>
      <top style="thin">
        <color auto="1"/>
      </top>
      <bottom style="thin">
        <color indexed="22"/>
      </bottom>
      <diagonal/>
    </border>
    <border>
      <left style="thin">
        <color auto="1"/>
      </left>
      <right/>
      <top style="thin">
        <color indexed="22"/>
      </top>
      <bottom style="thin">
        <color indexed="22"/>
      </bottom>
      <diagonal/>
    </border>
    <border>
      <left/>
      <right/>
      <top style="thin">
        <color indexed="22"/>
      </top>
      <bottom style="thin">
        <color indexed="22"/>
      </bottom>
      <diagonal/>
    </border>
    <border>
      <left/>
      <right style="thin">
        <color auto="1"/>
      </right>
      <top style="thin">
        <color indexed="22"/>
      </top>
      <bottom style="thin">
        <color indexed="22"/>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 fillId="0" borderId="0"/>
    <xf numFmtId="0" fontId="53" fillId="0" borderId="0"/>
  </cellStyleXfs>
  <cellXfs count="363">
    <xf numFmtId="0" fontId="0" fillId="0" borderId="0" xfId="0"/>
    <xf numFmtId="0" fontId="0" fillId="2" borderId="0" xfId="0" applyFill="1"/>
    <xf numFmtId="0" fontId="7" fillId="3" borderId="1" xfId="0" applyFont="1" applyFill="1" applyBorder="1"/>
    <xf numFmtId="0" fontId="8" fillId="3" borderId="2" xfId="0" applyFont="1" applyFill="1" applyBorder="1"/>
    <xf numFmtId="0" fontId="8" fillId="3" borderId="0" xfId="0" applyFont="1" applyFill="1" applyAlignment="1">
      <alignment horizontal="center"/>
    </xf>
    <xf numFmtId="0" fontId="8" fillId="4" borderId="0" xfId="0" applyFont="1" applyFill="1" applyAlignment="1">
      <alignment horizontal="center"/>
    </xf>
    <xf numFmtId="0" fontId="1" fillId="4" borderId="0" xfId="0" applyFont="1" applyFill="1" applyAlignment="1" applyProtection="1">
      <alignment horizontal="center"/>
      <protection locked="0"/>
    </xf>
    <xf numFmtId="0" fontId="5" fillId="4" borderId="0" xfId="0" applyFont="1" applyFill="1" applyAlignment="1" applyProtection="1">
      <alignment horizontal="center"/>
      <protection locked="0"/>
    </xf>
    <xf numFmtId="0" fontId="5" fillId="4" borderId="0" xfId="0" applyFont="1" applyFill="1" applyAlignment="1" applyProtection="1">
      <alignment horizontal="center" vertical="top" wrapText="1"/>
      <protection locked="0"/>
    </xf>
    <xf numFmtId="0" fontId="0" fillId="2" borderId="0" xfId="0" applyFill="1" applyAlignment="1">
      <alignment horizontal="center" vertical="top" wrapText="1"/>
    </xf>
    <xf numFmtId="0" fontId="0" fillId="0" borderId="0" xfId="0" applyAlignment="1">
      <alignment horizontal="center" vertical="top" wrapText="1"/>
    </xf>
    <xf numFmtId="0" fontId="4" fillId="2" borderId="0" xfId="0" applyFont="1" applyFill="1" applyAlignment="1">
      <alignment horizontal="center" vertical="top" wrapText="1"/>
    </xf>
    <xf numFmtId="0" fontId="8" fillId="5" borderId="0" xfId="0" applyFont="1" applyFill="1" applyAlignment="1">
      <alignment horizontal="center"/>
    </xf>
    <xf numFmtId="0" fontId="0" fillId="5" borderId="0" xfId="0" applyFill="1"/>
    <xf numFmtId="0" fontId="0" fillId="0" borderId="0" xfId="0" applyAlignment="1">
      <alignment wrapText="1"/>
    </xf>
    <xf numFmtId="0" fontId="0" fillId="4" borderId="0" xfId="0" applyFill="1" applyAlignment="1">
      <alignment wrapText="1"/>
    </xf>
    <xf numFmtId="0" fontId="0" fillId="4" borderId="3" xfId="0" applyFill="1" applyBorder="1" applyAlignment="1">
      <alignment wrapText="1"/>
    </xf>
    <xf numFmtId="0" fontId="0" fillId="2" borderId="0" xfId="0" applyFill="1" applyAlignment="1">
      <alignment wrapText="1"/>
    </xf>
    <xf numFmtId="0" fontId="0" fillId="0" borderId="4" xfId="0" applyBorder="1"/>
    <xf numFmtId="0" fontId="0" fillId="0" borderId="4" xfId="0" applyBorder="1" applyAlignment="1">
      <alignment horizontal="center" vertical="center"/>
    </xf>
    <xf numFmtId="0" fontId="8" fillId="3" borderId="0" xfId="0" applyFont="1" applyFill="1"/>
    <xf numFmtId="0" fontId="3" fillId="3" borderId="0" xfId="0" applyFont="1" applyFill="1"/>
    <xf numFmtId="0" fontId="0" fillId="0" borderId="0" xfId="0" applyAlignment="1">
      <alignment vertical="center" wrapText="1"/>
    </xf>
    <xf numFmtId="0" fontId="6" fillId="3" borderId="3" xfId="0" applyFont="1" applyFill="1" applyBorder="1" applyAlignment="1">
      <alignment vertical="center"/>
    </xf>
    <xf numFmtId="0" fontId="0" fillId="3" borderId="2" xfId="0" applyFill="1" applyBorder="1" applyAlignment="1">
      <alignment vertical="center" wrapText="1"/>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5" fillId="3" borderId="6" xfId="0" applyFont="1" applyFill="1" applyBorder="1" applyAlignment="1">
      <alignment vertical="center" wrapText="1"/>
    </xf>
    <xf numFmtId="0" fontId="0" fillId="3" borderId="7" xfId="0" applyFill="1" applyBorder="1" applyAlignment="1">
      <alignment vertical="center"/>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6" fillId="3" borderId="0" xfId="0" applyFont="1" applyFill="1" applyAlignment="1">
      <alignment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3" borderId="10" xfId="0" applyFill="1" applyBorder="1" applyAlignment="1">
      <alignment vertical="center" wrapText="1"/>
    </xf>
    <xf numFmtId="0" fontId="0" fillId="3" borderId="7" xfId="0" applyFill="1" applyBorder="1" applyAlignment="1">
      <alignment vertical="center" wrapText="1"/>
    </xf>
    <xf numFmtId="0" fontId="10" fillId="0" borderId="0" xfId="0" applyFont="1" applyAlignment="1" applyProtection="1">
      <alignment horizontal="center"/>
      <protection locked="0"/>
    </xf>
    <xf numFmtId="0" fontId="5" fillId="0" borderId="0" xfId="0" applyFont="1" applyAlignment="1" applyProtection="1">
      <alignment horizontal="center" vertical="top" wrapText="1"/>
      <protection locked="0"/>
    </xf>
    <xf numFmtId="0" fontId="5" fillId="0" borderId="0" xfId="0" applyFont="1" applyAlignment="1" applyProtection="1">
      <alignment horizontal="center"/>
      <protection locked="0"/>
    </xf>
    <xf numFmtId="0" fontId="8" fillId="0" borderId="0" xfId="0" applyFont="1" applyAlignment="1">
      <alignment wrapText="1"/>
    </xf>
    <xf numFmtId="0" fontId="8" fillId="0" borderId="3" xfId="0" applyFont="1" applyBorder="1" applyAlignment="1">
      <alignment wrapText="1"/>
    </xf>
    <xf numFmtId="0" fontId="0" fillId="4" borderId="0" xfId="0" applyFill="1" applyAlignment="1">
      <alignment horizontal="left"/>
    </xf>
    <xf numFmtId="0" fontId="0" fillId="0" borderId="0" xfId="0" applyAlignment="1">
      <alignment horizontal="left"/>
    </xf>
    <xf numFmtId="0" fontId="20" fillId="8" borderId="4" xfId="0" applyFont="1" applyFill="1" applyBorder="1" applyAlignment="1">
      <alignment vertical="top" wrapText="1"/>
    </xf>
    <xf numFmtId="0" fontId="0" fillId="8" borderId="4" xfId="0" applyFill="1" applyBorder="1" applyAlignment="1">
      <alignment horizontal="center" vertical="top" wrapText="1"/>
    </xf>
    <xf numFmtId="0" fontId="5" fillId="3" borderId="7" xfId="0" applyFont="1" applyFill="1" applyBorder="1" applyAlignment="1">
      <alignment horizontal="center" vertical="center" wrapText="1"/>
    </xf>
    <xf numFmtId="0" fontId="5" fillId="3" borderId="12" xfId="0" applyFont="1"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5" fillId="0" borderId="0" xfId="0" applyFont="1" applyAlignment="1" applyProtection="1">
      <alignment vertical="top" wrapText="1"/>
      <protection locked="0"/>
    </xf>
    <xf numFmtId="0" fontId="5" fillId="4" borderId="0" xfId="0" applyFont="1" applyFill="1" applyAlignment="1" applyProtection="1">
      <alignment vertical="top" wrapText="1"/>
      <protection locked="0"/>
    </xf>
    <xf numFmtId="0" fontId="4" fillId="2" borderId="0" xfId="0" applyFont="1" applyFill="1" applyAlignment="1">
      <alignment vertical="top" wrapText="1"/>
    </xf>
    <xf numFmtId="0" fontId="0" fillId="0" borderId="0" xfId="0" applyAlignment="1">
      <alignment vertical="top" wrapText="1"/>
    </xf>
    <xf numFmtId="0" fontId="0" fillId="2" borderId="0" xfId="0" applyFill="1" applyAlignment="1">
      <alignment horizontal="center" vertical="center" wrapText="1"/>
    </xf>
    <xf numFmtId="0" fontId="3" fillId="9"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3" fillId="3" borderId="2" xfId="0" applyFont="1" applyFill="1" applyBorder="1" applyAlignment="1">
      <alignment horizontal="center"/>
    </xf>
    <xf numFmtId="0" fontId="5" fillId="3" borderId="0" xfId="0" applyFont="1" applyFill="1" applyAlignment="1">
      <alignment horizontal="center" vertical="center"/>
    </xf>
    <xf numFmtId="0" fontId="5" fillId="3"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vertical="center" wrapText="1"/>
    </xf>
    <xf numFmtId="0" fontId="8" fillId="3" borderId="17" xfId="0" applyFont="1" applyFill="1" applyBorder="1" applyAlignment="1">
      <alignment vertical="center" wrapText="1"/>
    </xf>
    <xf numFmtId="0" fontId="3" fillId="9" borderId="18" xfId="0" applyFont="1" applyFill="1" applyBorder="1" applyAlignment="1">
      <alignment horizontal="center" vertical="center" wrapText="1"/>
    </xf>
    <xf numFmtId="0" fontId="3" fillId="6" borderId="4" xfId="0" applyFont="1" applyFill="1" applyBorder="1" applyAlignment="1">
      <alignment horizontal="center" vertical="center"/>
    </xf>
    <xf numFmtId="0" fontId="6" fillId="3" borderId="4" xfId="0" applyFont="1" applyFill="1" applyBorder="1" applyAlignment="1">
      <alignment horizontal="center" vertical="center"/>
    </xf>
    <xf numFmtId="0" fontId="0" fillId="6" borderId="4" xfId="0" applyFill="1" applyBorder="1" applyAlignment="1">
      <alignment horizontal="center" vertical="center" wrapText="1"/>
    </xf>
    <xf numFmtId="0" fontId="5" fillId="4" borderId="4" xfId="0" applyFont="1" applyFill="1" applyBorder="1" applyAlignment="1" applyProtection="1">
      <alignment vertical="center" wrapText="1"/>
      <protection locked="0"/>
    </xf>
    <xf numFmtId="0" fontId="0" fillId="0" borderId="4" xfId="0" applyBorder="1" applyAlignment="1">
      <alignment vertical="center" wrapText="1"/>
    </xf>
    <xf numFmtId="0" fontId="6" fillId="6" borderId="4" xfId="0" applyFont="1" applyFill="1" applyBorder="1" applyAlignment="1">
      <alignment horizontal="center" vertical="center"/>
    </xf>
    <xf numFmtId="0" fontId="5" fillId="6" borderId="4" xfId="0" applyFont="1" applyFill="1" applyBorder="1" applyAlignment="1" applyProtection="1">
      <alignment vertical="center" wrapText="1"/>
      <protection locked="0"/>
    </xf>
    <xf numFmtId="0" fontId="0" fillId="6" borderId="4" xfId="0" applyFill="1" applyBorder="1" applyAlignment="1">
      <alignment vertical="center" wrapText="1"/>
    </xf>
    <xf numFmtId="0" fontId="5" fillId="3" borderId="15" xfId="0" applyFont="1" applyFill="1" applyBorder="1" applyAlignment="1">
      <alignment horizontal="center" vertical="center"/>
    </xf>
    <xf numFmtId="0" fontId="5" fillId="3" borderId="0" xfId="0" applyFont="1" applyFill="1" applyAlignment="1">
      <alignment vertical="center" wrapText="1"/>
    </xf>
    <xf numFmtId="0" fontId="5" fillId="3" borderId="17" xfId="0" applyFont="1" applyFill="1" applyBorder="1" applyAlignment="1">
      <alignment vertical="center" wrapText="1"/>
    </xf>
    <xf numFmtId="0" fontId="11" fillId="9" borderId="18" xfId="0" applyFont="1" applyFill="1" applyBorder="1" applyAlignment="1">
      <alignment horizontal="center" vertical="center" wrapText="1"/>
    </xf>
    <xf numFmtId="0" fontId="13" fillId="3" borderId="8" xfId="0" applyFont="1" applyFill="1" applyBorder="1" applyAlignment="1">
      <alignment horizontal="center"/>
    </xf>
    <xf numFmtId="0" fontId="2" fillId="10" borderId="19" xfId="0" applyFont="1" applyFill="1" applyBorder="1" applyAlignment="1">
      <alignment vertical="center" wrapText="1"/>
    </xf>
    <xf numFmtId="0" fontId="3" fillId="10" borderId="20" xfId="0" applyFont="1" applyFill="1" applyBorder="1" applyAlignment="1">
      <alignment vertical="center" wrapText="1"/>
    </xf>
    <xf numFmtId="0" fontId="11" fillId="11"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9" fillId="2" borderId="0" xfId="0" applyFont="1" applyFill="1" applyAlignment="1">
      <alignment vertical="center" wrapText="1"/>
    </xf>
    <xf numFmtId="0" fontId="9" fillId="2" borderId="0" xfId="0" applyFont="1" applyFill="1" applyAlignment="1">
      <alignment vertical="center"/>
    </xf>
    <xf numFmtId="3" fontId="3" fillId="13" borderId="22" xfId="0" applyNumberFormat="1" applyFont="1" applyFill="1" applyBorder="1" applyAlignment="1">
      <alignment horizontal="center" vertical="top" wrapText="1"/>
    </xf>
    <xf numFmtId="3" fontId="3" fillId="13" borderId="24" xfId="0" applyNumberFormat="1" applyFont="1" applyFill="1" applyBorder="1" applyAlignment="1">
      <alignment horizontal="center" vertical="top" wrapText="1"/>
    </xf>
    <xf numFmtId="0" fontId="17" fillId="3" borderId="0" xfId="0" applyFont="1" applyFill="1" applyAlignment="1">
      <alignment horizontal="right" vertical="center" wrapText="1"/>
    </xf>
    <xf numFmtId="0" fontId="16" fillId="11" borderId="4" xfId="0" applyFont="1" applyFill="1" applyBorder="1" applyAlignment="1">
      <alignment horizontal="center" vertical="center" wrapText="1"/>
    </xf>
    <xf numFmtId="0" fontId="17" fillId="3" borderId="25" xfId="0" applyFont="1" applyFill="1" applyBorder="1" applyAlignment="1">
      <alignment horizontal="right" vertical="center" wrapText="1"/>
    </xf>
    <xf numFmtId="0" fontId="23" fillId="3" borderId="0" xfId="0" applyFont="1" applyFill="1" applyAlignment="1">
      <alignment horizontal="center" vertical="center"/>
    </xf>
    <xf numFmtId="3" fontId="3" fillId="8" borderId="22" xfId="0" applyNumberFormat="1" applyFont="1" applyFill="1" applyBorder="1" applyAlignment="1">
      <alignment horizontal="center" vertical="center" wrapText="1"/>
    </xf>
    <xf numFmtId="3" fontId="3" fillId="8" borderId="4" xfId="0" applyNumberFormat="1" applyFont="1" applyFill="1" applyBorder="1" applyAlignment="1">
      <alignment horizontal="center" vertical="center" wrapText="1"/>
    </xf>
    <xf numFmtId="0" fontId="0" fillId="14" borderId="0" xfId="0" applyFill="1"/>
    <xf numFmtId="0" fontId="22" fillId="7" borderId="0" xfId="0" applyFont="1" applyFill="1" applyAlignment="1">
      <alignment horizontal="center"/>
    </xf>
    <xf numFmtId="0" fontId="0" fillId="0" borderId="4" xfId="0" applyBorder="1" applyAlignment="1">
      <alignment horizontal="left" vertical="center" wrapText="1"/>
    </xf>
    <xf numFmtId="0" fontId="0" fillId="16" borderId="4" xfId="0" applyFill="1" applyBorder="1" applyAlignment="1">
      <alignment horizontal="left" vertical="center" wrapText="1"/>
    </xf>
    <xf numFmtId="0" fontId="0" fillId="10" borderId="4" xfId="0" applyFill="1" applyBorder="1" applyAlignment="1">
      <alignment horizontal="left"/>
    </xf>
    <xf numFmtId="0" fontId="0" fillId="10" borderId="4" xfId="0" applyFill="1" applyBorder="1" applyAlignment="1" applyProtection="1">
      <alignment vertical="center"/>
      <protection locked="0"/>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horizontal="left" wrapText="1"/>
    </xf>
    <xf numFmtId="0" fontId="0" fillId="3" borderId="0" xfId="0" applyFill="1" applyAlignment="1">
      <alignment wrapText="1"/>
    </xf>
    <xf numFmtId="0" fontId="14" fillId="6" borderId="0" xfId="0" applyFont="1" applyFill="1"/>
    <xf numFmtId="0" fontId="10" fillId="3" borderId="2" xfId="0" applyFont="1" applyFill="1" applyBorder="1" applyAlignment="1" applyProtection="1">
      <alignment horizontal="left"/>
      <protection locked="0"/>
    </xf>
    <xf numFmtId="0" fontId="10" fillId="3" borderId="2" xfId="0" applyFont="1" applyFill="1" applyBorder="1" applyAlignment="1" applyProtection="1">
      <alignment horizontal="left" vertical="top"/>
      <protection locked="0"/>
    </xf>
    <xf numFmtId="0" fontId="10" fillId="3" borderId="2" xfId="0" applyFont="1" applyFill="1" applyBorder="1" applyAlignment="1" applyProtection="1">
      <alignment horizontal="left" vertical="top" wrapText="1"/>
      <protection locked="0"/>
    </xf>
    <xf numFmtId="0" fontId="10" fillId="3" borderId="2" xfId="0" applyFont="1" applyFill="1" applyBorder="1" applyAlignment="1" applyProtection="1">
      <alignment vertical="top" wrapText="1"/>
      <protection locked="0"/>
    </xf>
    <xf numFmtId="0" fontId="8" fillId="3" borderId="2" xfId="0" applyFont="1" applyFill="1" applyBorder="1" applyAlignment="1">
      <alignment horizontal="left"/>
    </xf>
    <xf numFmtId="0" fontId="8" fillId="3" borderId="2" xfId="0" applyFont="1" applyFill="1" applyBorder="1" applyAlignment="1">
      <alignment horizontal="left" wrapText="1"/>
    </xf>
    <xf numFmtId="0" fontId="8" fillId="3" borderId="9" xfId="0" applyFont="1" applyFill="1" applyBorder="1" applyAlignment="1">
      <alignment horizontal="left" wrapText="1"/>
    </xf>
    <xf numFmtId="0" fontId="10" fillId="3" borderId="0" xfId="0" applyFont="1" applyFill="1" applyAlignment="1" applyProtection="1">
      <alignment horizontal="center"/>
      <protection locked="0"/>
    </xf>
    <xf numFmtId="0" fontId="10" fillId="3" borderId="0" xfId="0" applyFont="1" applyFill="1" applyAlignment="1" applyProtection="1">
      <alignment horizontal="right"/>
      <protection locked="0"/>
    </xf>
    <xf numFmtId="0" fontId="10" fillId="3" borderId="0" xfId="0" applyFont="1" applyFill="1" applyAlignment="1" applyProtection="1">
      <alignment vertical="top"/>
      <protection locked="0"/>
    </xf>
    <xf numFmtId="0" fontId="10" fillId="3" borderId="0" xfId="0" applyFont="1" applyFill="1" applyAlignment="1" applyProtection="1">
      <alignment horizontal="center" vertical="top" wrapText="1"/>
      <protection locked="0"/>
    </xf>
    <xf numFmtId="0" fontId="10" fillId="3" borderId="0" xfId="0" applyFont="1" applyFill="1" applyAlignment="1" applyProtection="1">
      <alignment vertical="top" wrapText="1"/>
      <protection locked="0"/>
    </xf>
    <xf numFmtId="0" fontId="8" fillId="3" borderId="0" xfId="0" applyFont="1" applyFill="1" applyAlignment="1">
      <alignment wrapText="1"/>
    </xf>
    <xf numFmtId="0" fontId="5" fillId="3" borderId="12" xfId="0" applyFont="1" applyFill="1" applyBorder="1" applyAlignment="1">
      <alignment horizontal="center" vertical="top"/>
    </xf>
    <xf numFmtId="0" fontId="0" fillId="3" borderId="2" xfId="0" applyFill="1" applyBorder="1" applyAlignment="1">
      <alignment horizontal="left" wrapText="1"/>
    </xf>
    <xf numFmtId="0" fontId="5" fillId="3" borderId="0" xfId="0" applyFont="1" applyFill="1" applyAlignment="1" applyProtection="1">
      <alignment horizontal="center" vertical="top" wrapText="1"/>
      <protection locked="0"/>
    </xf>
    <xf numFmtId="0" fontId="5" fillId="3" borderId="0" xfId="0" applyFont="1" applyFill="1" applyAlignment="1" applyProtection="1">
      <alignment vertical="top" wrapText="1"/>
      <protection locked="0"/>
    </xf>
    <xf numFmtId="0" fontId="5" fillId="3" borderId="0" xfId="0" applyFont="1" applyFill="1" applyAlignment="1" applyProtection="1">
      <alignment horizontal="center"/>
      <protection locked="0"/>
    </xf>
    <xf numFmtId="0" fontId="8" fillId="3" borderId="3" xfId="0" applyFont="1" applyFill="1" applyBorder="1" applyAlignment="1">
      <alignment wrapText="1"/>
    </xf>
    <xf numFmtId="0" fontId="3" fillId="6" borderId="8" xfId="0" applyFont="1" applyFill="1" applyBorder="1" applyAlignment="1">
      <alignment horizontal="center"/>
    </xf>
    <xf numFmtId="0" fontId="3" fillId="6" borderId="2" xfId="0" applyFont="1" applyFill="1" applyBorder="1" applyAlignment="1">
      <alignment horizontal="center"/>
    </xf>
    <xf numFmtId="0" fontId="3" fillId="6" borderId="2" xfId="0" applyFont="1" applyFill="1" applyBorder="1"/>
    <xf numFmtId="0" fontId="6" fillId="3" borderId="2" xfId="0" applyFont="1" applyFill="1" applyBorder="1" applyAlignment="1">
      <alignment horizontal="center" vertical="top"/>
    </xf>
    <xf numFmtId="0" fontId="0" fillId="6" borderId="17" xfId="0" applyFill="1" applyBorder="1" applyAlignment="1">
      <alignment horizontal="center" vertical="top" wrapText="1"/>
    </xf>
    <xf numFmtId="0" fontId="5" fillId="4" borderId="2" xfId="0" applyFont="1" applyFill="1" applyBorder="1" applyAlignment="1" applyProtection="1">
      <alignment horizontal="center" vertical="top" wrapText="1"/>
      <protection locked="0"/>
    </xf>
    <xf numFmtId="0" fontId="0" fillId="0" borderId="2" xfId="0" applyBorder="1" applyAlignment="1">
      <alignment horizontal="center" vertical="top" wrapText="1"/>
    </xf>
    <xf numFmtId="0" fontId="0" fillId="6" borderId="2" xfId="0" applyFill="1" applyBorder="1" applyAlignment="1">
      <alignment horizontal="center" vertical="top" wrapText="1"/>
    </xf>
    <xf numFmtId="0" fontId="0" fillId="6" borderId="9" xfId="0" applyFill="1" applyBorder="1" applyAlignment="1">
      <alignment horizontal="center" vertical="top" wrapText="1"/>
    </xf>
    <xf numFmtId="0" fontId="26" fillId="3" borderId="1" xfId="0" applyFont="1" applyFill="1" applyBorder="1" applyAlignment="1">
      <alignment horizontal="right" vertical="center"/>
    </xf>
    <xf numFmtId="0" fontId="7" fillId="2" borderId="0" xfId="0" applyFont="1" applyFill="1" applyAlignment="1">
      <alignment vertical="center"/>
    </xf>
    <xf numFmtId="0" fontId="0" fillId="0" borderId="0" xfId="0" applyAlignment="1">
      <alignment horizontal="center" wrapText="1"/>
    </xf>
    <xf numFmtId="0" fontId="0" fillId="3" borderId="0" xfId="0" applyFill="1" applyAlignment="1">
      <alignment horizontal="center" wrapText="1"/>
    </xf>
    <xf numFmtId="0" fontId="0" fillId="4" borderId="0" xfId="0" applyFill="1" applyAlignment="1">
      <alignment horizontal="center" wrapText="1"/>
    </xf>
    <xf numFmtId="0" fontId="0" fillId="3" borderId="2" xfId="0" applyFill="1" applyBorder="1" applyAlignment="1">
      <alignment horizontal="center" wrapText="1"/>
    </xf>
    <xf numFmtId="0" fontId="0" fillId="3" borderId="10" xfId="0" applyFill="1" applyBorder="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0" fontId="17" fillId="3" borderId="35" xfId="0" applyFont="1" applyFill="1" applyBorder="1" applyAlignment="1">
      <alignment horizontal="right" vertical="center" wrapText="1"/>
    </xf>
    <xf numFmtId="0" fontId="0" fillId="19" borderId="0" xfId="0" applyFill="1" applyAlignment="1">
      <alignment horizontal="left" wrapText="1"/>
    </xf>
    <xf numFmtId="0" fontId="0" fillId="19" borderId="0" xfId="0" applyFill="1" applyAlignment="1">
      <alignment wrapText="1"/>
    </xf>
    <xf numFmtId="0" fontId="29" fillId="19" borderId="37" xfId="0" applyFont="1" applyFill="1" applyBorder="1" applyAlignment="1">
      <alignment horizontal="center"/>
    </xf>
    <xf numFmtId="0" fontId="0" fillId="0" borderId="4" xfId="0" applyBorder="1" applyAlignment="1">
      <alignment horizontal="center" vertical="center" wrapText="1"/>
    </xf>
    <xf numFmtId="0" fontId="34" fillId="0" borderId="0" xfId="0" applyFont="1" applyAlignment="1">
      <alignment horizontal="left"/>
    </xf>
    <xf numFmtId="0" fontId="16" fillId="5" borderId="0" xfId="0" applyFont="1" applyFill="1" applyAlignment="1">
      <alignment horizontal="center" vertical="center"/>
    </xf>
    <xf numFmtId="0" fontId="25" fillId="0" borderId="4" xfId="0" applyFont="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16" fillId="13" borderId="20" xfId="0" applyFont="1" applyFill="1" applyBorder="1" applyAlignment="1">
      <alignment horizontal="center" vertical="center" wrapText="1"/>
    </xf>
    <xf numFmtId="0" fontId="3" fillId="20" borderId="4" xfId="0" applyFont="1" applyFill="1" applyBorder="1" applyAlignment="1">
      <alignment horizontal="center" vertical="center"/>
    </xf>
    <xf numFmtId="0" fontId="6" fillId="20" borderId="4" xfId="0" applyFont="1" applyFill="1" applyBorder="1" applyAlignment="1">
      <alignment horizontal="center" vertical="center"/>
    </xf>
    <xf numFmtId="0" fontId="0" fillId="20" borderId="4" xfId="0" applyFill="1" applyBorder="1" applyAlignment="1">
      <alignment horizontal="center" vertical="center" wrapText="1"/>
    </xf>
    <xf numFmtId="0" fontId="5" fillId="20" borderId="4" xfId="0" applyFont="1" applyFill="1" applyBorder="1" applyAlignment="1" applyProtection="1">
      <alignment vertical="center" wrapText="1"/>
      <protection locked="0"/>
    </xf>
    <xf numFmtId="0" fontId="0" fillId="20" borderId="4" xfId="0" applyFill="1" applyBorder="1" applyAlignment="1">
      <alignment vertical="center" wrapText="1"/>
    </xf>
    <xf numFmtId="0" fontId="36" fillId="0" borderId="0" xfId="0" applyFont="1" applyAlignment="1">
      <alignment horizontal="left"/>
    </xf>
    <xf numFmtId="0" fontId="5" fillId="12" borderId="21" xfId="0" applyFont="1" applyFill="1" applyBorder="1" applyAlignment="1">
      <alignment horizontal="right" wrapText="1"/>
    </xf>
    <xf numFmtId="0" fontId="5" fillId="12" borderId="23" xfId="0" applyFont="1" applyFill="1" applyBorder="1" applyAlignment="1">
      <alignment horizontal="right"/>
    </xf>
    <xf numFmtId="0" fontId="5" fillId="12" borderId="23" xfId="0" applyFont="1" applyFill="1" applyBorder="1" applyAlignment="1">
      <alignment horizontal="right" wrapText="1"/>
    </xf>
    <xf numFmtId="0" fontId="5" fillId="12" borderId="0" xfId="0" applyFont="1" applyFill="1" applyAlignment="1">
      <alignment horizontal="right"/>
    </xf>
    <xf numFmtId="0" fontId="5" fillId="12" borderId="0" xfId="0" applyFont="1" applyFill="1" applyAlignment="1">
      <alignment horizontal="right" wrapText="1"/>
    </xf>
    <xf numFmtId="0" fontId="17" fillId="12" borderId="4" xfId="0" applyFont="1" applyFill="1" applyBorder="1" applyAlignment="1">
      <alignment horizontal="right" vertical="center" wrapText="1"/>
    </xf>
    <xf numFmtId="0" fontId="0" fillId="21" borderId="4" xfId="0" applyFill="1" applyBorder="1" applyAlignment="1" applyProtection="1">
      <alignment horizontal="center" vertical="center"/>
      <protection locked="0"/>
    </xf>
    <xf numFmtId="0" fontId="9" fillId="7" borderId="28" xfId="0" applyFont="1" applyFill="1" applyBorder="1" applyAlignment="1">
      <alignment horizontal="center"/>
    </xf>
    <xf numFmtId="0" fontId="38" fillId="22" borderId="4" xfId="0" applyFont="1" applyFill="1" applyBorder="1" applyAlignment="1">
      <alignment vertical="center"/>
    </xf>
    <xf numFmtId="0" fontId="39" fillId="22" borderId="4" xfId="0" applyFont="1" applyFill="1" applyBorder="1" applyAlignment="1">
      <alignment horizontal="center" vertical="center" wrapText="1"/>
    </xf>
    <xf numFmtId="0" fontId="38" fillId="22" borderId="4" xfId="0" applyFont="1" applyFill="1" applyBorder="1" applyAlignment="1">
      <alignment horizontal="left" vertical="center"/>
    </xf>
    <xf numFmtId="0" fontId="39" fillId="22" borderId="4" xfId="0" applyFont="1" applyFill="1" applyBorder="1" applyAlignment="1">
      <alignment horizontal="center" vertical="center"/>
    </xf>
    <xf numFmtId="0" fontId="38" fillId="23" borderId="4" xfId="0" applyFont="1" applyFill="1" applyBorder="1" applyAlignment="1">
      <alignment vertical="center"/>
    </xf>
    <xf numFmtId="0" fontId="39" fillId="23" borderId="4" xfId="0" applyFont="1" applyFill="1" applyBorder="1" applyAlignment="1">
      <alignment horizontal="center" vertical="center" wrapText="1"/>
    </xf>
    <xf numFmtId="0" fontId="39" fillId="23" borderId="4" xfId="0" applyFont="1" applyFill="1" applyBorder="1" applyAlignment="1">
      <alignment horizontal="center" vertical="center"/>
    </xf>
    <xf numFmtId="0" fontId="3" fillId="24" borderId="4" xfId="0" applyFont="1" applyFill="1" applyBorder="1" applyAlignment="1">
      <alignment horizontal="center" vertical="center"/>
    </xf>
    <xf numFmtId="0" fontId="40" fillId="22" borderId="4" xfId="0" applyFont="1" applyFill="1" applyBorder="1" applyAlignment="1">
      <alignment vertical="center" wrapText="1"/>
    </xf>
    <xf numFmtId="0" fontId="7" fillId="3" borderId="2" xfId="0" applyFont="1" applyFill="1" applyBorder="1" applyAlignment="1">
      <alignment vertical="center"/>
    </xf>
    <xf numFmtId="0" fontId="40" fillId="23" borderId="4" xfId="0" applyFont="1" applyFill="1" applyBorder="1" applyAlignment="1">
      <alignment horizontal="left" vertical="center" wrapText="1"/>
    </xf>
    <xf numFmtId="0" fontId="3" fillId="24" borderId="32" xfId="0" applyFont="1" applyFill="1" applyBorder="1" applyAlignment="1">
      <alignment horizontal="center" vertical="center"/>
    </xf>
    <xf numFmtId="0" fontId="6" fillId="24" borderId="32" xfId="0" applyFont="1" applyFill="1" applyBorder="1" applyAlignment="1">
      <alignment horizontal="center" vertical="center"/>
    </xf>
    <xf numFmtId="0" fontId="0" fillId="24" borderId="32" xfId="0" applyFill="1" applyBorder="1" applyAlignment="1">
      <alignment horizontal="center" vertical="center" wrapText="1"/>
    </xf>
    <xf numFmtId="0" fontId="5" fillId="24" borderId="32" xfId="0" applyFont="1" applyFill="1" applyBorder="1" applyAlignment="1" applyProtection="1">
      <alignment vertical="center" wrapText="1"/>
      <protection locked="0"/>
    </xf>
    <xf numFmtId="0" fontId="0" fillId="24" borderId="32" xfId="0" applyFill="1" applyBorder="1" applyAlignment="1">
      <alignment vertical="center" wrapText="1"/>
    </xf>
    <xf numFmtId="164" fontId="0" fillId="26" borderId="33" xfId="0" applyNumberFormat="1" applyFill="1" applyBorder="1" applyAlignment="1">
      <alignment horizontal="center" vertical="center" wrapText="1"/>
    </xf>
    <xf numFmtId="0" fontId="13" fillId="3" borderId="0" xfId="0" applyFont="1" applyFill="1" applyAlignment="1">
      <alignment horizontal="center"/>
    </xf>
    <xf numFmtId="0" fontId="39" fillId="22" borderId="44" xfId="0" applyFont="1" applyFill="1" applyBorder="1" applyAlignment="1">
      <alignment horizontal="center" vertical="center" wrapText="1"/>
    </xf>
    <xf numFmtId="0" fontId="42" fillId="7" borderId="0" xfId="0" applyFont="1" applyFill="1" applyProtection="1">
      <protection locked="0"/>
    </xf>
    <xf numFmtId="0" fontId="14" fillId="2" borderId="0" xfId="0" applyFont="1" applyFill="1" applyAlignment="1">
      <alignment vertical="center"/>
    </xf>
    <xf numFmtId="0" fontId="0" fillId="29" borderId="4" xfId="0" applyFill="1" applyBorder="1" applyAlignment="1">
      <alignment horizontal="left" vertical="center" wrapText="1"/>
    </xf>
    <xf numFmtId="0" fontId="3" fillId="22" borderId="4" xfId="0" applyFont="1" applyFill="1" applyBorder="1" applyAlignment="1">
      <alignment vertical="center"/>
    </xf>
    <xf numFmtId="0" fontId="5" fillId="4" borderId="26" xfId="0" applyFont="1" applyFill="1" applyBorder="1" applyAlignment="1">
      <alignment horizontal="center"/>
    </xf>
    <xf numFmtId="0" fontId="14" fillId="12" borderId="0" xfId="0" applyFont="1" applyFill="1" applyAlignment="1">
      <alignment horizontal="left" vertical="center" wrapText="1"/>
    </xf>
    <xf numFmtId="0" fontId="3" fillId="20" borderId="4" xfId="0" applyFont="1" applyFill="1" applyBorder="1" applyAlignment="1">
      <alignment vertical="center" wrapText="1"/>
    </xf>
    <xf numFmtId="0" fontId="0" fillId="30" borderId="0" xfId="0" applyFill="1" applyAlignment="1">
      <alignment horizontal="left" vertical="center"/>
    </xf>
    <xf numFmtId="0" fontId="0" fillId="10" borderId="4" xfId="0" applyFill="1" applyBorder="1" applyAlignment="1">
      <alignment horizontal="left" wrapText="1"/>
    </xf>
    <xf numFmtId="0" fontId="0" fillId="10" borderId="4" xfId="0" applyFill="1" applyBorder="1" applyAlignment="1" applyProtection="1">
      <alignment vertical="center" wrapText="1"/>
      <protection locked="0"/>
    </xf>
    <xf numFmtId="0" fontId="0" fillId="0" borderId="4" xfId="0" applyBorder="1" applyAlignment="1">
      <alignment wrapText="1"/>
    </xf>
    <xf numFmtId="0" fontId="16" fillId="5" borderId="4" xfId="0" applyFont="1" applyFill="1" applyBorder="1" applyAlignment="1">
      <alignment horizontal="center" vertical="center" wrapText="1"/>
    </xf>
    <xf numFmtId="0" fontId="0" fillId="30" borderId="0" xfId="0" applyFill="1" applyAlignment="1">
      <alignment horizontal="left" vertical="center" wrapText="1"/>
    </xf>
    <xf numFmtId="0" fontId="18" fillId="30" borderId="0" xfId="0" applyFont="1" applyFill="1" applyAlignment="1">
      <alignment horizontal="left" vertical="center"/>
    </xf>
    <xf numFmtId="0" fontId="4" fillId="6" borderId="4" xfId="0" applyFont="1" applyFill="1" applyBorder="1" applyAlignment="1">
      <alignment horizontal="center" vertical="center"/>
    </xf>
    <xf numFmtId="0" fontId="4" fillId="6" borderId="4" xfId="0" applyFont="1" applyFill="1" applyBorder="1" applyAlignment="1">
      <alignment horizontal="center" vertical="center" wrapText="1"/>
    </xf>
    <xf numFmtId="0" fontId="3" fillId="6" borderId="4" xfId="0" applyFont="1" applyFill="1" applyBorder="1" applyAlignment="1" applyProtection="1">
      <alignment vertical="center" wrapText="1"/>
      <protection locked="0"/>
    </xf>
    <xf numFmtId="0" fontId="4" fillId="6" borderId="4" xfId="0" applyFont="1" applyFill="1" applyBorder="1" applyAlignment="1">
      <alignment vertical="center" wrapText="1"/>
    </xf>
    <xf numFmtId="0" fontId="4" fillId="22" borderId="4" xfId="0" applyFont="1" applyFill="1" applyBorder="1" applyAlignment="1">
      <alignment horizontal="center" vertical="center" wrapText="1"/>
    </xf>
    <xf numFmtId="0" fontId="4" fillId="20" borderId="4" xfId="0" applyFont="1" applyFill="1" applyBorder="1" applyAlignment="1">
      <alignment horizontal="center" vertical="center"/>
    </xf>
    <xf numFmtId="0" fontId="4" fillId="20" borderId="4" xfId="0" applyFont="1" applyFill="1" applyBorder="1" applyAlignment="1">
      <alignment horizontal="center" vertical="center" wrapText="1"/>
    </xf>
    <xf numFmtId="0" fontId="3" fillId="20" borderId="4" xfId="0" applyFont="1" applyFill="1" applyBorder="1" applyAlignment="1" applyProtection="1">
      <alignment vertical="center" wrapText="1"/>
      <protection locked="0"/>
    </xf>
    <xf numFmtId="0" fontId="4" fillId="20" borderId="4" xfId="0" applyFont="1" applyFill="1" applyBorder="1" applyAlignment="1">
      <alignment vertical="center" wrapText="1"/>
    </xf>
    <xf numFmtId="0" fontId="4" fillId="23" borderId="4" xfId="0" applyFont="1" applyFill="1" applyBorder="1" applyAlignment="1">
      <alignment horizontal="center" vertical="center" wrapText="1"/>
    </xf>
    <xf numFmtId="0" fontId="4" fillId="24" borderId="4" xfId="0" applyFont="1" applyFill="1" applyBorder="1" applyAlignment="1">
      <alignment horizontal="center" vertical="center"/>
    </xf>
    <xf numFmtId="0" fontId="4" fillId="24" borderId="4" xfId="0" applyFont="1" applyFill="1" applyBorder="1" applyAlignment="1">
      <alignment horizontal="center" vertical="center" wrapText="1"/>
    </xf>
    <xf numFmtId="0" fontId="3" fillId="24" borderId="4" xfId="0" applyFont="1" applyFill="1" applyBorder="1" applyAlignment="1" applyProtection="1">
      <alignment vertical="center" wrapText="1"/>
      <protection locked="0"/>
    </xf>
    <xf numFmtId="0" fontId="4" fillId="24" borderId="4" xfId="0" applyFont="1" applyFill="1" applyBorder="1" applyAlignment="1">
      <alignment vertical="center" wrapText="1"/>
    </xf>
    <xf numFmtId="0" fontId="17" fillId="3" borderId="16" xfId="0" applyFont="1" applyFill="1" applyBorder="1" applyAlignment="1">
      <alignment horizontal="center" vertical="center" wrapText="1"/>
    </xf>
    <xf numFmtId="0" fontId="43" fillId="3" borderId="0" xfId="0" applyFont="1" applyFill="1" applyAlignment="1">
      <alignment horizontal="center" vertical="center"/>
    </xf>
    <xf numFmtId="0" fontId="17" fillId="3" borderId="11" xfId="0" applyFont="1" applyFill="1" applyBorder="1" applyAlignment="1">
      <alignment horizontal="center" vertical="center" wrapText="1"/>
    </xf>
    <xf numFmtId="0" fontId="17" fillId="3" borderId="0" xfId="0" applyFont="1" applyFill="1" applyAlignment="1">
      <alignment horizontal="center" vertical="center" wrapText="1"/>
    </xf>
    <xf numFmtId="0" fontId="44" fillId="3" borderId="0" xfId="0" applyFont="1" applyFill="1" applyAlignment="1">
      <alignment horizontal="center" vertical="center" wrapText="1"/>
    </xf>
    <xf numFmtId="0" fontId="17" fillId="3" borderId="34" xfId="0" applyFont="1" applyFill="1" applyBorder="1" applyAlignment="1">
      <alignment horizontal="center" vertical="center" wrapText="1"/>
    </xf>
    <xf numFmtId="0" fontId="3" fillId="22" borderId="4" xfId="0" applyFont="1" applyFill="1" applyBorder="1" applyAlignment="1">
      <alignment vertical="center" wrapText="1"/>
    </xf>
    <xf numFmtId="0" fontId="3" fillId="24" borderId="4" xfId="0" applyFont="1" applyFill="1" applyBorder="1" applyAlignment="1">
      <alignment horizontal="center" vertical="center" wrapText="1"/>
    </xf>
    <xf numFmtId="0" fontId="4" fillId="24" borderId="4" xfId="0" applyFont="1" applyFill="1" applyBorder="1" applyAlignment="1">
      <alignment vertical="center"/>
    </xf>
    <xf numFmtId="0" fontId="3" fillId="24" borderId="4" xfId="0" applyFont="1" applyFill="1" applyBorder="1" applyAlignment="1">
      <alignment vertical="center" wrapText="1"/>
    </xf>
    <xf numFmtId="0" fontId="3" fillId="27" borderId="4" xfId="0" applyFont="1" applyFill="1" applyBorder="1" applyAlignment="1">
      <alignment vertical="center" wrapText="1"/>
    </xf>
    <xf numFmtId="0" fontId="4" fillId="20" borderId="4" xfId="0" applyFont="1" applyFill="1" applyBorder="1" applyAlignment="1">
      <alignment vertical="center"/>
    </xf>
    <xf numFmtId="0" fontId="4" fillId="27" borderId="4" xfId="0" applyFont="1" applyFill="1" applyBorder="1" applyAlignment="1">
      <alignment horizontal="center" vertical="center" wrapText="1"/>
    </xf>
    <xf numFmtId="0" fontId="3" fillId="23" borderId="4" xfId="0" applyFont="1" applyFill="1" applyBorder="1" applyAlignment="1">
      <alignment vertical="center"/>
    </xf>
    <xf numFmtId="164" fontId="4" fillId="26" borderId="31" xfId="0" applyNumberFormat="1" applyFont="1" applyFill="1" applyBorder="1" applyAlignment="1">
      <alignment horizontal="center" vertical="center" wrapText="1"/>
    </xf>
    <xf numFmtId="0" fontId="3" fillId="20" borderId="4" xfId="0" applyFont="1" applyFill="1" applyBorder="1" applyAlignment="1">
      <alignment horizontal="center" vertical="center" wrapText="1"/>
    </xf>
    <xf numFmtId="0" fontId="3" fillId="25" borderId="4" xfId="0" applyFont="1" applyFill="1" applyBorder="1" applyAlignment="1">
      <alignment horizontal="left" vertical="center"/>
    </xf>
    <xf numFmtId="0" fontId="21" fillId="24" borderId="4" xfId="0" applyFont="1" applyFill="1" applyBorder="1" applyAlignment="1">
      <alignment horizontal="center" vertical="center"/>
    </xf>
    <xf numFmtId="0" fontId="6" fillId="24" borderId="4" xfId="0" applyFont="1" applyFill="1" applyBorder="1" applyAlignment="1">
      <alignment horizontal="center" vertical="center"/>
    </xf>
    <xf numFmtId="0" fontId="0" fillId="24" borderId="4" xfId="0" applyFill="1" applyBorder="1" applyAlignment="1">
      <alignment horizontal="center" vertical="center" wrapText="1"/>
    </xf>
    <xf numFmtId="0" fontId="5" fillId="24" borderId="4" xfId="0" applyFont="1" applyFill="1" applyBorder="1" applyAlignment="1" applyProtection="1">
      <alignment vertical="center" wrapText="1"/>
      <protection locked="0"/>
    </xf>
    <xf numFmtId="0" fontId="0" fillId="24" borderId="4" xfId="0" applyFill="1" applyBorder="1" applyAlignment="1">
      <alignment vertical="center" wrapText="1"/>
    </xf>
    <xf numFmtId="0" fontId="39" fillId="31" borderId="4" xfId="0" applyFont="1" applyFill="1" applyBorder="1" applyAlignment="1">
      <alignment horizontal="center" vertical="center" wrapText="1"/>
    </xf>
    <xf numFmtId="0" fontId="38" fillId="28" borderId="32" xfId="0" applyFont="1" applyFill="1" applyBorder="1" applyAlignment="1">
      <alignment vertical="center"/>
    </xf>
    <xf numFmtId="0" fontId="39" fillId="25" borderId="32" xfId="0" applyFont="1" applyFill="1" applyBorder="1" applyAlignment="1">
      <alignment horizontal="center" vertical="center" wrapText="1"/>
    </xf>
    <xf numFmtId="0" fontId="15" fillId="2" borderId="0" xfId="0" applyFont="1" applyFill="1" applyAlignment="1">
      <alignment vertical="center"/>
    </xf>
    <xf numFmtId="0" fontId="16" fillId="32" borderId="0" xfId="0" applyFont="1" applyFill="1" applyAlignment="1">
      <alignment wrapText="1"/>
    </xf>
    <xf numFmtId="0" fontId="4" fillId="0" borderId="4" xfId="0" applyFont="1" applyBorder="1" applyAlignment="1">
      <alignment horizontal="center" vertical="center"/>
    </xf>
    <xf numFmtId="0" fontId="10" fillId="3" borderId="2" xfId="0" applyFont="1" applyFill="1" applyBorder="1" applyAlignment="1" applyProtection="1">
      <alignment horizontal="right"/>
      <protection locked="0"/>
    </xf>
    <xf numFmtId="0" fontId="16" fillId="0" borderId="0" xfId="0" applyFont="1" applyAlignment="1">
      <alignment horizontal="center" vertical="center" wrapText="1"/>
    </xf>
    <xf numFmtId="0" fontId="3" fillId="33" borderId="31" xfId="9" applyFont="1" applyFill="1" applyBorder="1" applyAlignment="1">
      <alignment horizontal="center" vertical="center"/>
    </xf>
    <xf numFmtId="0" fontId="6" fillId="33" borderId="31" xfId="9" applyFont="1" applyFill="1" applyBorder="1" applyAlignment="1">
      <alignment vertical="center"/>
    </xf>
    <xf numFmtId="0" fontId="4" fillId="33" borderId="31" xfId="9" applyFill="1" applyBorder="1" applyAlignment="1">
      <alignment horizontal="center" vertical="center" wrapText="1"/>
    </xf>
    <xf numFmtId="0" fontId="5" fillId="33" borderId="31" xfId="9" applyFont="1" applyFill="1" applyBorder="1" applyAlignment="1" applyProtection="1">
      <alignment vertical="center" wrapText="1"/>
      <protection locked="0"/>
    </xf>
    <xf numFmtId="0" fontId="4" fillId="33" borderId="31" xfId="9" applyFill="1" applyBorder="1" applyAlignment="1">
      <alignment vertical="center" wrapText="1"/>
    </xf>
    <xf numFmtId="0" fontId="47" fillId="33" borderId="31" xfId="9" applyFont="1" applyFill="1" applyBorder="1" applyAlignment="1">
      <alignment horizontal="center" vertical="center" wrapText="1"/>
    </xf>
    <xf numFmtId="0" fontId="3" fillId="34" borderId="31" xfId="9" applyFont="1" applyFill="1" applyBorder="1" applyAlignment="1">
      <alignment horizontal="center" vertical="center"/>
    </xf>
    <xf numFmtId="0" fontId="6" fillId="34" borderId="31" xfId="9" applyFont="1" applyFill="1" applyBorder="1" applyAlignment="1">
      <alignment vertical="center"/>
    </xf>
    <xf numFmtId="0" fontId="4" fillId="34" borderId="31" xfId="9" applyFill="1" applyBorder="1" applyAlignment="1">
      <alignment horizontal="center" vertical="center" wrapText="1"/>
    </xf>
    <xf numFmtId="0" fontId="5" fillId="34" borderId="31" xfId="9" applyFont="1" applyFill="1" applyBorder="1" applyAlignment="1" applyProtection="1">
      <alignment vertical="center" wrapText="1"/>
      <protection locked="0"/>
    </xf>
    <xf numFmtId="0" fontId="4" fillId="34" borderId="31" xfId="9" applyFill="1" applyBorder="1" applyAlignment="1">
      <alignment vertical="center" wrapText="1"/>
    </xf>
    <xf numFmtId="0" fontId="47" fillId="34" borderId="31" xfId="9" applyFont="1" applyFill="1" applyBorder="1" applyAlignment="1">
      <alignment horizontal="center" vertical="center" wrapText="1"/>
    </xf>
    <xf numFmtId="0" fontId="3" fillId="35" borderId="46" xfId="9" applyFont="1" applyFill="1" applyBorder="1" applyAlignment="1">
      <alignment vertical="center"/>
    </xf>
    <xf numFmtId="0" fontId="3" fillId="35" borderId="46" xfId="9" applyFont="1" applyFill="1" applyBorder="1" applyAlignment="1">
      <alignment horizontal="center" vertical="center"/>
    </xf>
    <xf numFmtId="0" fontId="6" fillId="35" borderId="46" xfId="9" applyFont="1" applyFill="1" applyBorder="1" applyAlignment="1">
      <alignment vertical="center"/>
    </xf>
    <xf numFmtId="0" fontId="4" fillId="35" borderId="46" xfId="9" applyFill="1" applyBorder="1" applyAlignment="1">
      <alignment horizontal="center" vertical="center" wrapText="1"/>
    </xf>
    <xf numFmtId="0" fontId="5" fillId="35" borderId="46" xfId="9" applyFont="1" applyFill="1" applyBorder="1" applyAlignment="1" applyProtection="1">
      <alignment vertical="center" wrapText="1"/>
      <protection locked="0"/>
    </xf>
    <xf numFmtId="0" fontId="4" fillId="35" borderId="46" xfId="9" applyFill="1" applyBorder="1" applyAlignment="1">
      <alignment vertical="center" wrapText="1"/>
    </xf>
    <xf numFmtId="0" fontId="47" fillId="35" borderId="46" xfId="9" applyFont="1" applyFill="1" applyBorder="1" applyAlignment="1">
      <alignment horizontal="center" vertical="center" wrapText="1"/>
    </xf>
    <xf numFmtId="0" fontId="14" fillId="2" borderId="0" xfId="0" applyFont="1" applyFill="1" applyAlignment="1">
      <alignment vertical="center" wrapText="1"/>
    </xf>
    <xf numFmtId="0" fontId="0" fillId="33" borderId="31" xfId="9" applyFont="1" applyFill="1" applyBorder="1" applyAlignment="1">
      <alignment horizontal="center" vertical="center" wrapText="1"/>
    </xf>
    <xf numFmtId="0" fontId="0" fillId="34" borderId="31" xfId="9" applyFont="1" applyFill="1" applyBorder="1" applyAlignment="1">
      <alignment vertical="center" wrapText="1"/>
    </xf>
    <xf numFmtId="0" fontId="0" fillId="35" borderId="46" xfId="9" applyFont="1" applyFill="1" applyBorder="1" applyAlignment="1">
      <alignment horizontal="center" vertical="center" wrapText="1"/>
    </xf>
    <xf numFmtId="0" fontId="3" fillId="0" borderId="0" xfId="0" applyFont="1" applyAlignment="1">
      <alignment horizontal="center" wrapText="1"/>
    </xf>
    <xf numFmtId="0" fontId="3" fillId="11" borderId="4" xfId="0" applyFont="1" applyFill="1" applyBorder="1" applyAlignment="1">
      <alignment horizontal="center" vertical="center" wrapText="1"/>
    </xf>
    <xf numFmtId="0" fontId="4" fillId="25" borderId="4"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pplyProtection="1">
      <alignment horizontal="center" vertical="center"/>
      <protection locked="0"/>
    </xf>
    <xf numFmtId="0" fontId="4" fillId="0" borderId="4" xfId="0" applyFont="1" applyBorder="1" applyAlignment="1">
      <alignment horizontal="center" vertical="center" wrapText="1"/>
    </xf>
    <xf numFmtId="0" fontId="3" fillId="0" borderId="4" xfId="0" applyFont="1" applyBorder="1" applyAlignment="1" applyProtection="1">
      <alignment vertical="center" wrapText="1"/>
      <protection locked="0"/>
    </xf>
    <xf numFmtId="0" fontId="4" fillId="0" borderId="4" xfId="0" applyFont="1" applyBorder="1" applyAlignment="1">
      <alignment vertical="center" wrapText="1"/>
    </xf>
    <xf numFmtId="0" fontId="39" fillId="0" borderId="4" xfId="0" applyFont="1" applyBorder="1" applyAlignment="1">
      <alignment horizontal="center" vertical="center" wrapText="1"/>
    </xf>
    <xf numFmtId="0" fontId="38" fillId="28" borderId="4" xfId="0" applyFont="1" applyFill="1" applyBorder="1" applyAlignment="1">
      <alignment vertical="center"/>
    </xf>
    <xf numFmtId="0" fontId="3" fillId="36" borderId="45" xfId="0" applyFont="1" applyFill="1" applyBorder="1" applyAlignment="1">
      <alignment horizontal="center" vertical="center"/>
    </xf>
    <xf numFmtId="0" fontId="0" fillId="36" borderId="45" xfId="0"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xf>
    <xf numFmtId="0" fontId="3" fillId="0" borderId="32" xfId="0" applyFont="1" applyBorder="1" applyAlignment="1">
      <alignment horizontal="center" vertical="center"/>
    </xf>
    <xf numFmtId="0" fontId="38" fillId="0" borderId="4" xfId="0" applyFont="1" applyBorder="1" applyAlignment="1">
      <alignment vertical="center"/>
    </xf>
    <xf numFmtId="0" fontId="21" fillId="0" borderId="4" xfId="0" applyFont="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pplyProtection="1">
      <alignment vertical="center" wrapText="1"/>
      <protection locked="0"/>
    </xf>
    <xf numFmtId="164" fontId="0" fillId="0" borderId="4" xfId="0" applyNumberFormat="1" applyBorder="1" applyAlignment="1">
      <alignment horizontal="center" vertical="center" wrapText="1"/>
    </xf>
    <xf numFmtId="0" fontId="4" fillId="0" borderId="0" xfId="9"/>
    <xf numFmtId="0" fontId="16" fillId="24" borderId="4" xfId="0" applyFont="1" applyFill="1" applyBorder="1" applyAlignment="1">
      <alignment horizontal="center" vertical="center"/>
    </xf>
    <xf numFmtId="0" fontId="0" fillId="37" borderId="45" xfId="0" applyFill="1" applyBorder="1" applyAlignment="1">
      <alignment horizontal="center" vertical="center" wrapText="1"/>
    </xf>
    <xf numFmtId="0" fontId="48" fillId="0" borderId="0" xfId="0" applyFont="1" applyAlignment="1">
      <alignment horizontal="right"/>
    </xf>
    <xf numFmtId="0" fontId="0" fillId="10" borderId="4" xfId="0" applyFill="1" applyBorder="1" applyAlignment="1" applyProtection="1">
      <alignment horizontal="center" vertical="center" textRotation="90"/>
      <protection locked="0"/>
    </xf>
    <xf numFmtId="0" fontId="4" fillId="0" borderId="4" xfId="9" applyBorder="1" applyAlignment="1">
      <alignment horizontal="center" vertical="center" textRotation="90"/>
    </xf>
    <xf numFmtId="0" fontId="0" fillId="10" borderId="4" xfId="0" applyFill="1" applyBorder="1" applyAlignment="1" applyProtection="1">
      <alignment horizontal="center" vertical="center" textRotation="90" wrapText="1"/>
      <protection locked="0"/>
    </xf>
    <xf numFmtId="0" fontId="49" fillId="0" borderId="4" xfId="9" applyFont="1" applyBorder="1" applyAlignment="1">
      <alignment horizontal="right" vertical="center"/>
    </xf>
    <xf numFmtId="0" fontId="49" fillId="0" borderId="4" xfId="9" applyFont="1" applyBorder="1" applyAlignment="1">
      <alignment horizontal="center" vertical="center"/>
    </xf>
    <xf numFmtId="0" fontId="19" fillId="21" borderId="1" xfId="0" applyFont="1" applyFill="1" applyBorder="1" applyAlignment="1">
      <alignment horizontal="left" vertical="center" wrapText="1"/>
    </xf>
    <xf numFmtId="0" fontId="19" fillId="21" borderId="2" xfId="0" applyFont="1" applyFill="1" applyBorder="1" applyAlignment="1">
      <alignment horizontal="left" vertical="center" wrapText="1"/>
    </xf>
    <xf numFmtId="0" fontId="50" fillId="38" borderId="47" xfId="0" applyFont="1" applyFill="1" applyBorder="1" applyAlignment="1">
      <alignment horizontal="center" vertical="center" wrapText="1"/>
    </xf>
    <xf numFmtId="0" fontId="50" fillId="0" borderId="47" xfId="0" applyFont="1" applyBorder="1" applyAlignment="1">
      <alignment horizontal="center" vertical="center" wrapText="1"/>
    </xf>
    <xf numFmtId="0" fontId="52" fillId="0" borderId="47" xfId="0" applyFont="1" applyBorder="1" applyAlignment="1">
      <alignment horizontal="center" vertical="center" wrapText="1"/>
    </xf>
    <xf numFmtId="0" fontId="51" fillId="0" borderId="47" xfId="0" applyFont="1" applyBorder="1" applyAlignment="1">
      <alignment horizontal="center" vertical="center" wrapText="1"/>
    </xf>
    <xf numFmtId="0" fontId="9" fillId="7" borderId="49" xfId="0" applyFont="1" applyFill="1" applyBorder="1" applyAlignment="1">
      <alignment horizontal="center"/>
    </xf>
    <xf numFmtId="0" fontId="4" fillId="17" borderId="47" xfId="0" applyFont="1" applyFill="1" applyBorder="1" applyAlignment="1" applyProtection="1">
      <alignment horizontal="center" vertical="center"/>
      <protection locked="0"/>
    </xf>
    <xf numFmtId="0" fontId="19" fillId="14" borderId="47" xfId="0" applyFont="1" applyFill="1" applyBorder="1" applyAlignment="1">
      <alignment vertical="center" wrapText="1"/>
    </xf>
    <xf numFmtId="0" fontId="52" fillId="38" borderId="47" xfId="0" applyFont="1" applyFill="1" applyBorder="1" applyAlignment="1">
      <alignment horizontal="center" vertical="center" wrapText="1"/>
    </xf>
    <xf numFmtId="0" fontId="19" fillId="18" borderId="47" xfId="0" applyFont="1" applyFill="1" applyBorder="1" applyAlignment="1">
      <alignment horizontal="left" vertical="center" wrapText="1"/>
    </xf>
    <xf numFmtId="0" fontId="19" fillId="14" borderId="47" xfId="0" applyFont="1" applyFill="1" applyBorder="1" applyAlignment="1">
      <alignment horizontal="left" vertical="center" wrapText="1"/>
    </xf>
    <xf numFmtId="0" fontId="19" fillId="18" borderId="47" xfId="0" applyFont="1" applyFill="1" applyBorder="1" applyAlignment="1">
      <alignment wrapText="1"/>
    </xf>
    <xf numFmtId="0" fontId="19" fillId="17" borderId="47" xfId="0" applyFont="1" applyFill="1" applyBorder="1" applyAlignment="1">
      <alignment vertical="center" wrapText="1"/>
    </xf>
    <xf numFmtId="0" fontId="19" fillId="18" borderId="47" xfId="0" applyFont="1" applyFill="1" applyBorder="1" applyAlignment="1">
      <alignment vertical="center" wrapText="1"/>
    </xf>
    <xf numFmtId="0" fontId="19" fillId="38" borderId="47" xfId="0" applyFont="1" applyFill="1" applyBorder="1" applyAlignment="1">
      <alignment wrapText="1"/>
    </xf>
    <xf numFmtId="0" fontId="51" fillId="0" borderId="47" xfId="0" applyFont="1" applyBorder="1" applyAlignment="1">
      <alignment wrapText="1"/>
    </xf>
    <xf numFmtId="0" fontId="51" fillId="38" borderId="47" xfId="0" applyFont="1" applyFill="1" applyBorder="1" applyAlignment="1">
      <alignment wrapText="1"/>
    </xf>
    <xf numFmtId="0" fontId="52" fillId="0" borderId="47" xfId="0" applyFont="1" applyBorder="1" applyAlignment="1">
      <alignment horizontal="center" wrapText="1"/>
    </xf>
    <xf numFmtId="0" fontId="53" fillId="0" borderId="52" xfId="10" applyBorder="1" applyAlignment="1">
      <alignment horizontal="center" vertical="center"/>
    </xf>
    <xf numFmtId="0" fontId="54" fillId="0" borderId="47" xfId="10" applyFont="1" applyBorder="1" applyAlignment="1">
      <alignment vertical="center" wrapText="1"/>
    </xf>
    <xf numFmtId="0" fontId="53" fillId="0" borderId="51" xfId="10" applyBorder="1" applyAlignment="1">
      <alignment vertical="center" wrapText="1"/>
    </xf>
    <xf numFmtId="0" fontId="53" fillId="0" borderId="47" xfId="10" applyBorder="1" applyAlignment="1">
      <alignment horizontal="center" vertical="center"/>
    </xf>
    <xf numFmtId="0" fontId="4" fillId="0" borderId="0" xfId="9" applyAlignment="1">
      <alignment wrapText="1"/>
    </xf>
    <xf numFmtId="0" fontId="54" fillId="0" borderId="50" xfId="10" applyFont="1" applyBorder="1" applyAlignment="1">
      <alignment horizontal="left" vertical="center" wrapText="1"/>
    </xf>
    <xf numFmtId="0" fontId="30" fillId="30" borderId="50" xfId="0" applyFont="1" applyFill="1" applyBorder="1" applyAlignment="1">
      <alignment vertical="center" wrapText="1"/>
    </xf>
    <xf numFmtId="0" fontId="53" fillId="0" borderId="50" xfId="10" applyBorder="1" applyAlignment="1">
      <alignment horizontal="center" vertical="center"/>
    </xf>
    <xf numFmtId="0" fontId="56" fillId="39" borderId="47" xfId="10" applyFont="1" applyFill="1" applyBorder="1" applyAlignment="1">
      <alignment horizontal="center" vertical="center" wrapText="1"/>
    </xf>
    <xf numFmtId="0" fontId="0" fillId="0" borderId="0" xfId="0"/>
    <xf numFmtId="0" fontId="24" fillId="15" borderId="4" xfId="0" applyFont="1" applyFill="1" applyBorder="1" applyAlignment="1">
      <alignment horizontal="center" vertical="top" wrapText="1"/>
    </xf>
    <xf numFmtId="0" fontId="25" fillId="0" borderId="4" xfId="0" applyFont="1" applyBorder="1" applyAlignment="1">
      <alignment horizontal="center" vertical="center" wrapText="1"/>
    </xf>
    <xf numFmtId="0" fontId="0" fillId="2" borderId="4" xfId="0" applyFill="1" applyBorder="1" applyAlignment="1">
      <alignment horizontal="center" vertical="center" wrapText="1"/>
    </xf>
    <xf numFmtId="0" fontId="0" fillId="0" borderId="27" xfId="0" applyBorder="1"/>
    <xf numFmtId="0" fontId="0" fillId="0" borderId="4" xfId="0" applyBorder="1" applyAlignment="1">
      <alignment horizontal="left" vertical="top" wrapText="1"/>
    </xf>
    <xf numFmtId="0" fontId="0" fillId="0" borderId="27" xfId="0" applyBorder="1" applyAlignment="1">
      <alignment horizontal="left" vertical="top" wrapText="1"/>
    </xf>
    <xf numFmtId="0" fontId="0" fillId="0" borderId="27" xfId="0" applyBorder="1" applyAlignment="1">
      <alignment horizontal="left" vertical="center" wrapText="1"/>
    </xf>
    <xf numFmtId="0" fontId="54" fillId="0" borderId="51" xfId="10" applyFont="1" applyBorder="1" applyAlignment="1">
      <alignment vertical="center" wrapText="1"/>
    </xf>
    <xf numFmtId="0" fontId="56" fillId="39" borderId="53" xfId="10" applyFont="1" applyFill="1" applyBorder="1" applyAlignment="1">
      <alignment horizontal="center" vertical="center" wrapText="1"/>
    </xf>
    <xf numFmtId="0" fontId="56" fillId="39" borderId="53" xfId="10" applyFont="1" applyFill="1" applyBorder="1" applyAlignment="1">
      <alignment horizontal="center" vertical="center"/>
    </xf>
    <xf numFmtId="0" fontId="54" fillId="30" borderId="51" xfId="10" applyFont="1" applyFill="1" applyBorder="1" applyAlignment="1">
      <alignment vertical="center" wrapText="1"/>
    </xf>
    <xf numFmtId="0" fontId="29" fillId="19" borderId="36" xfId="0" applyFont="1" applyFill="1" applyBorder="1" applyAlignment="1">
      <alignment horizontal="center" wrapText="1"/>
    </xf>
    <xf numFmtId="0" fontId="0" fillId="2" borderId="47" xfId="0" applyFill="1" applyBorder="1" applyAlignment="1">
      <alignment horizontal="left" vertical="center" wrapText="1"/>
    </xf>
    <xf numFmtId="0" fontId="0" fillId="2" borderId="47" xfId="0" applyFill="1" applyBorder="1" applyAlignment="1">
      <alignment horizontal="center" vertical="center" wrapText="1"/>
    </xf>
    <xf numFmtId="0" fontId="57" fillId="7" borderId="0" xfId="0" applyFont="1" applyFill="1" applyProtection="1">
      <protection locked="0"/>
    </xf>
    <xf numFmtId="0" fontId="29" fillId="19" borderId="38" xfId="0" applyFont="1" applyFill="1" applyBorder="1" applyAlignment="1">
      <alignment horizontal="center" wrapText="1"/>
    </xf>
    <xf numFmtId="0" fontId="5" fillId="7" borderId="26" xfId="0" applyFont="1" applyFill="1" applyBorder="1" applyAlignment="1">
      <alignment horizontal="center"/>
    </xf>
    <xf numFmtId="0" fontId="41" fillId="40" borderId="0" xfId="0" applyFont="1" applyFill="1" applyAlignment="1">
      <alignment horizontal="center" vertical="center"/>
    </xf>
    <xf numFmtId="0" fontId="5" fillId="7" borderId="48" xfId="0" applyFont="1" applyFill="1" applyBorder="1" applyAlignment="1">
      <alignment horizontal="center"/>
    </xf>
    <xf numFmtId="0" fontId="59" fillId="12" borderId="0" xfId="0" applyFont="1" applyFill="1" applyAlignment="1" applyProtection="1">
      <alignment horizontal="left"/>
      <protection locked="0"/>
    </xf>
    <xf numFmtId="0" fontId="41" fillId="12" borderId="39" xfId="0" applyFont="1" applyFill="1" applyBorder="1" applyAlignment="1" applyProtection="1">
      <alignment horizontal="left" vertical="center" wrapText="1"/>
      <protection locked="0"/>
    </xf>
    <xf numFmtId="0" fontId="41" fillId="12" borderId="0" xfId="0" applyFont="1" applyFill="1" applyAlignment="1" applyProtection="1">
      <alignment horizontal="left" vertical="center" wrapText="1"/>
      <protection locked="0"/>
    </xf>
    <xf numFmtId="0" fontId="5" fillId="3" borderId="5" xfId="0" applyFont="1" applyFill="1" applyBorder="1" applyAlignment="1">
      <alignment horizontal="center"/>
    </xf>
    <xf numFmtId="0" fontId="5" fillId="3" borderId="5" xfId="0" applyFont="1" applyFill="1" applyBorder="1" applyAlignment="1">
      <alignment horizontal="center" vertical="center" wrapText="1"/>
    </xf>
    <xf numFmtId="0" fontId="0" fillId="0" borderId="4" xfId="0" applyBorder="1" applyAlignment="1">
      <alignment horizontal="center"/>
    </xf>
    <xf numFmtId="0" fontId="30" fillId="30" borderId="50" xfId="0" applyFont="1" applyFill="1" applyBorder="1" applyAlignment="1">
      <alignment horizontal="left" vertical="center" wrapText="1"/>
    </xf>
    <xf numFmtId="0" fontId="30" fillId="30" borderId="54" xfId="0" applyFont="1" applyFill="1" applyBorder="1" applyAlignment="1">
      <alignment horizontal="left" vertical="center" wrapText="1"/>
    </xf>
    <xf numFmtId="0" fontId="53" fillId="0" borderId="50" xfId="10" applyBorder="1" applyAlignment="1">
      <alignment horizontal="left" vertical="center" wrapText="1"/>
    </xf>
    <xf numFmtId="0" fontId="53" fillId="0" borderId="54" xfId="10" applyBorder="1" applyAlignment="1">
      <alignment horizontal="left" vertical="center" wrapText="1"/>
    </xf>
    <xf numFmtId="0" fontId="30" fillId="30" borderId="53" xfId="0" applyFont="1" applyFill="1" applyBorder="1" applyAlignment="1">
      <alignment horizontal="left" vertical="center" wrapText="1"/>
    </xf>
    <xf numFmtId="0" fontId="31" fillId="19" borderId="40" xfId="0" applyFont="1" applyFill="1" applyBorder="1" applyAlignment="1">
      <alignment horizontal="center" wrapText="1"/>
    </xf>
    <xf numFmtId="0" fontId="29" fillId="19" borderId="41" xfId="0" applyFont="1" applyFill="1" applyBorder="1" applyAlignment="1">
      <alignment horizontal="center"/>
    </xf>
    <xf numFmtId="0" fontId="29" fillId="19" borderId="42" xfId="0" applyFont="1" applyFill="1" applyBorder="1" applyAlignment="1">
      <alignment horizontal="center"/>
    </xf>
    <xf numFmtId="0" fontId="29" fillId="19" borderId="43" xfId="0" applyFont="1" applyFill="1" applyBorder="1" applyAlignment="1">
      <alignment horizontal="center"/>
    </xf>
    <xf numFmtId="0" fontId="32" fillId="0" borderId="4" xfId="0" applyFont="1" applyBorder="1" applyAlignment="1">
      <alignment horizontal="center" vertical="center" wrapText="1"/>
    </xf>
    <xf numFmtId="0" fontId="32" fillId="0" borderId="1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0" xfId="0" applyFont="1" applyBorder="1" applyAlignment="1">
      <alignment horizontal="center" vertical="center" wrapText="1"/>
    </xf>
  </cellXfs>
  <cellStyles count="11">
    <cellStyle name="Excel Built-in Normal" xfId="9"/>
    <cellStyle name="Hiperłącze" xfId="1" builtinId="8" hidden="1"/>
    <cellStyle name="Hiperłącze" xfId="3" builtinId="8" hidden="1"/>
    <cellStyle name="Hiperłącze" xfId="5" builtinId="8" hidden="1"/>
    <cellStyle name="Hiperłącze" xfId="7" builtinId="8" hidden="1"/>
    <cellStyle name="Normalny" xfId="0" builtinId="0"/>
    <cellStyle name="Normalny 2" xfId="10"/>
    <cellStyle name="Odwiedzone hiperłącze" xfId="2" builtinId="9" hidden="1"/>
    <cellStyle name="Odwiedzone hiperłącze" xfId="4" builtinId="9" hidden="1"/>
    <cellStyle name="Odwiedzone hiperłącze" xfId="6" builtinId="9" hidden="1"/>
    <cellStyle name="Odwiedzone hiperłącze" xfId="8" builtinId="9" hidden="1"/>
  </cellStyles>
  <dxfs count="35">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ill>
        <patternFill>
          <bgColor indexed="10"/>
        </patternFill>
      </fill>
    </dxf>
    <dxf>
      <fill>
        <patternFill>
          <bgColor indexed="10"/>
        </patternFill>
      </fill>
    </dxf>
    <dxf>
      <font>
        <b val="0"/>
        <condense val="0"/>
        <extend val="0"/>
        <sz val="10"/>
      </font>
      <fill>
        <patternFill patternType="solid">
          <fgColor indexed="60"/>
          <bgColor indexed="10"/>
        </patternFill>
      </fill>
    </dxf>
    <dxf>
      <font>
        <b val="0"/>
        <condense val="0"/>
        <extend val="0"/>
        <sz val="10"/>
      </font>
      <fill>
        <patternFill patternType="solid">
          <fgColor indexed="60"/>
          <bgColor indexed="10"/>
        </patternFill>
      </fill>
    </dxf>
    <dxf>
      <font>
        <b val="0"/>
        <condense val="0"/>
        <extend val="0"/>
        <sz val="10"/>
      </font>
      <fill>
        <patternFill patternType="solid">
          <fgColor indexed="60"/>
          <bgColor indexed="10"/>
        </patternFill>
      </fill>
    </dxf>
    <dxf>
      <font>
        <b val="0"/>
        <condense val="0"/>
        <extend val="0"/>
        <sz val="10"/>
      </font>
      <fill>
        <patternFill patternType="solid">
          <fgColor indexed="60"/>
          <bgColor indexed="10"/>
        </patternFill>
      </fill>
    </dxf>
    <dxf>
      <font>
        <b val="0"/>
        <condense val="0"/>
        <extend val="0"/>
        <sz val="10"/>
      </font>
      <fill>
        <patternFill patternType="solid">
          <fgColor indexed="60"/>
          <bgColor indexed="10"/>
        </patternFill>
      </fill>
    </dxf>
    <dxf>
      <font>
        <b val="0"/>
        <condense val="0"/>
        <extend val="0"/>
        <sz val="10"/>
      </font>
      <fill>
        <patternFill patternType="solid">
          <fgColor indexed="60"/>
          <bgColor indexed="10"/>
        </patternFill>
      </fill>
    </dxf>
    <dxf>
      <fill>
        <patternFill>
          <bgColor indexed="10"/>
        </patternFill>
      </fill>
    </dxf>
    <dxf>
      <fill>
        <patternFill>
          <bgColor indexed="10"/>
        </patternFill>
      </fill>
    </dxf>
    <dxf>
      <fill>
        <patternFill>
          <bgColor indexed="10"/>
        </patternFill>
      </fill>
    </dxf>
    <dxf>
      <font>
        <b val="0"/>
        <i val="0"/>
        <condense val="0"/>
        <extend val="0"/>
      </font>
      <fill>
        <patternFill>
          <bgColor indexed="10"/>
        </patternFill>
      </fill>
    </dxf>
    <dxf>
      <fill>
        <patternFill>
          <bgColor indexed="10"/>
        </patternFill>
      </fill>
    </dxf>
    <dxf>
      <font>
        <b val="0"/>
        <i val="0"/>
        <condense val="0"/>
        <extend val="0"/>
      </font>
      <fill>
        <patternFill>
          <bgColor indexed="10"/>
        </patternFill>
      </fill>
    </dxf>
    <dxf>
      <fill>
        <patternFill>
          <bgColor indexed="10"/>
        </patternFill>
      </fill>
    </dxf>
    <dxf>
      <font>
        <b val="0"/>
        <i val="0"/>
        <condense val="0"/>
        <extend val="0"/>
      </font>
      <fill>
        <patternFill>
          <bgColor indexed="10"/>
        </patternFill>
      </fill>
    </dxf>
    <dxf>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s>
  <tableStyles count="0" defaultTableStyle="TableStyleMedium2" defaultPivotStyle="PivotStyleLight16"/>
  <colors>
    <mruColors>
      <color rgb="FFFFFF99"/>
      <color rgb="FF0000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0005061/AppData/Local/Temp/Kopia%20Informatyka_1%20st-stacjonarne%20-%202016-v7-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c"/>
      <sheetName val="Tabela_efektow"/>
      <sheetName val="Wiedza"/>
      <sheetName val="Umiejetnosci"/>
      <sheetName val="Kompetencje"/>
      <sheetName val="Klasy przedmiotów"/>
      <sheetName val="Kompetencje_inzynierskie"/>
      <sheetName val="Opis_efektow_inz"/>
      <sheetName val="Statystyki"/>
      <sheetName val="Arkusz1"/>
    </sheetNames>
    <sheetDataSet>
      <sheetData sheetId="0">
        <row r="8">
          <cell r="C8" t="str">
            <v>Semestr 1</v>
          </cell>
        </row>
        <row r="21">
          <cell r="E21">
            <v>169</v>
          </cell>
        </row>
        <row r="34">
          <cell r="E34">
            <v>180</v>
          </cell>
        </row>
        <row r="35">
          <cell r="J35">
            <v>60</v>
          </cell>
        </row>
        <row r="48">
          <cell r="E48">
            <v>210</v>
          </cell>
        </row>
        <row r="60">
          <cell r="E60">
            <v>195</v>
          </cell>
        </row>
        <row r="61">
          <cell r="J61">
            <v>60</v>
          </cell>
        </row>
        <row r="71">
          <cell r="E71">
            <v>210</v>
          </cell>
        </row>
        <row r="84">
          <cell r="E84">
            <v>210</v>
          </cell>
        </row>
        <row r="85">
          <cell r="J85">
            <v>60</v>
          </cell>
        </row>
        <row r="97">
          <cell r="E97">
            <v>90</v>
          </cell>
          <cell r="J97">
            <v>30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W68"/>
  <sheetViews>
    <sheetView showWhiteSpace="0" topLeftCell="B1" zoomScale="80" zoomScaleNormal="80" zoomScaleSheetLayoutView="75" zoomScalePageLayoutView="80" workbookViewId="0">
      <selection activeCell="C4" sqref="C4"/>
    </sheetView>
  </sheetViews>
  <sheetFormatPr defaultColWidth="8.7109375" defaultRowHeight="12.75"/>
  <cols>
    <col min="1" max="1" width="3.85546875" hidden="1" customWidth="1"/>
    <col min="2" max="2" width="5.140625" customWidth="1"/>
    <col min="3" max="3" width="52.140625" customWidth="1"/>
    <col min="4" max="4" width="7.42578125" style="10" customWidth="1"/>
    <col min="5" max="7" width="5.42578125" style="10" customWidth="1"/>
    <col min="8" max="8" width="6.5703125" style="10" customWidth="1"/>
    <col min="9" max="9" width="5.85546875" style="10" customWidth="1"/>
    <col min="10" max="10" width="6" style="53" customWidth="1"/>
    <col min="11" max="11" width="9.140625" hidden="1" customWidth="1"/>
    <col min="12" max="12" width="9" style="14" customWidth="1"/>
    <col min="13" max="13" width="2.85546875" style="14" hidden="1" customWidth="1"/>
    <col min="14" max="14" width="3.85546875" style="14" hidden="1" customWidth="1"/>
    <col min="15" max="16" width="6.85546875" style="14" customWidth="1"/>
    <col min="17" max="17" width="10.5703125" style="134" customWidth="1"/>
    <col min="18" max="18" width="24.85546875" customWidth="1"/>
    <col min="19" max="19" width="22.42578125" customWidth="1"/>
    <col min="20" max="20" width="22.140625" customWidth="1"/>
    <col min="21" max="21" width="4.85546875" style="192" customWidth="1"/>
  </cols>
  <sheetData>
    <row r="1" spans="1:21">
      <c r="B1" s="37"/>
      <c r="C1" t="s">
        <v>245</v>
      </c>
      <c r="D1" s="38"/>
      <c r="E1" s="38"/>
      <c r="F1" s="38"/>
      <c r="G1" s="38"/>
      <c r="H1" s="38"/>
      <c r="I1" s="287"/>
      <c r="J1" s="50"/>
      <c r="K1" s="39"/>
      <c r="L1" s="40"/>
      <c r="M1" s="41"/>
      <c r="R1" s="40"/>
      <c r="S1" s="40"/>
      <c r="T1" s="290"/>
    </row>
    <row r="2" spans="1:21">
      <c r="B2" s="37"/>
      <c r="D2" s="38"/>
      <c r="E2" s="38"/>
      <c r="F2" s="38"/>
      <c r="G2" s="38"/>
      <c r="H2" s="38"/>
      <c r="I2" s="38"/>
      <c r="J2" s="50"/>
      <c r="K2" s="39"/>
      <c r="L2" s="40"/>
      <c r="M2" s="41"/>
      <c r="R2" s="40"/>
      <c r="S2" s="40"/>
      <c r="T2" s="40"/>
    </row>
    <row r="3" spans="1:21" ht="26.25">
      <c r="B3" s="111"/>
      <c r="C3" s="344" t="s">
        <v>283</v>
      </c>
      <c r="D3" s="119"/>
      <c r="E3" s="119"/>
      <c r="F3" s="119"/>
      <c r="G3" s="119"/>
      <c r="H3" s="119"/>
      <c r="I3" s="119"/>
      <c r="J3" s="120"/>
      <c r="K3" s="121"/>
      <c r="L3" s="116"/>
      <c r="M3" s="122"/>
      <c r="N3" s="102"/>
      <c r="O3" s="102"/>
      <c r="P3" s="102"/>
      <c r="Q3" s="135"/>
      <c r="R3" s="116"/>
      <c r="S3" s="116"/>
      <c r="T3" s="116"/>
    </row>
    <row r="4" spans="1:21" ht="23.25">
      <c r="B4" s="6"/>
      <c r="C4" s="339" t="s">
        <v>266</v>
      </c>
      <c r="D4" s="8"/>
      <c r="E4" s="8"/>
      <c r="F4" s="8"/>
      <c r="G4" s="8"/>
      <c r="H4" s="8"/>
      <c r="I4" s="8"/>
      <c r="J4" s="51"/>
      <c r="K4" s="7"/>
      <c r="L4" s="15"/>
      <c r="M4" s="16"/>
      <c r="O4" s="15"/>
      <c r="P4" s="15"/>
      <c r="Q4" s="136"/>
      <c r="R4" s="15"/>
      <c r="S4" s="15"/>
      <c r="T4" s="15"/>
    </row>
    <row r="5" spans="1:21" ht="18">
      <c r="B5" s="6"/>
      <c r="C5" s="185" t="s">
        <v>282</v>
      </c>
      <c r="D5" s="8"/>
      <c r="E5" s="8"/>
      <c r="F5" s="8"/>
      <c r="G5" s="8"/>
      <c r="H5" s="8"/>
      <c r="I5" s="8"/>
      <c r="J5" s="51"/>
      <c r="K5" s="7"/>
      <c r="L5" s="15"/>
      <c r="M5" s="16"/>
      <c r="O5" s="15"/>
      <c r="P5" s="15"/>
      <c r="Q5" s="136"/>
      <c r="R5" s="15"/>
      <c r="S5" s="15"/>
      <c r="T5" s="15"/>
    </row>
    <row r="6" spans="1:21" ht="18">
      <c r="B6" s="6"/>
      <c r="C6" s="185" t="s">
        <v>267</v>
      </c>
      <c r="D6" s="8"/>
      <c r="E6" s="8"/>
      <c r="F6" s="8"/>
      <c r="G6" s="8"/>
      <c r="H6" s="8"/>
      <c r="I6" s="8"/>
      <c r="J6" s="51"/>
      <c r="K6" s="7"/>
      <c r="L6" s="15"/>
      <c r="M6" s="16"/>
      <c r="O6" s="15"/>
      <c r="P6" s="15"/>
      <c r="Q6" s="136"/>
      <c r="R6" s="15"/>
      <c r="S6" s="15"/>
      <c r="T6" s="15"/>
    </row>
    <row r="7" spans="1:21" ht="18">
      <c r="B7" s="6"/>
      <c r="C7" s="185" t="s">
        <v>268</v>
      </c>
      <c r="D7" s="8"/>
      <c r="E7" s="8"/>
      <c r="F7" s="8"/>
      <c r="G7" s="8"/>
      <c r="H7" s="8"/>
      <c r="I7" s="8"/>
      <c r="J7" s="51"/>
      <c r="K7" s="7"/>
      <c r="L7" s="15"/>
      <c r="M7" s="16"/>
      <c r="O7" s="15"/>
      <c r="P7" s="15"/>
      <c r="Q7" s="136"/>
      <c r="R7" s="15"/>
      <c r="S7" s="15"/>
      <c r="T7" s="15"/>
    </row>
    <row r="8" spans="1:21" ht="18">
      <c r="B8" s="6"/>
      <c r="C8" s="185" t="s">
        <v>82</v>
      </c>
      <c r="D8" s="8"/>
      <c r="E8" s="8"/>
      <c r="F8" s="8"/>
      <c r="G8" s="8"/>
      <c r="H8" s="8"/>
      <c r="I8" s="8"/>
      <c r="J8" s="51"/>
      <c r="K8" s="7"/>
      <c r="L8" s="15"/>
      <c r="M8" s="16"/>
      <c r="O8" s="15"/>
      <c r="P8" s="15"/>
      <c r="Q8" s="136"/>
      <c r="R8" s="15"/>
      <c r="S8" s="15"/>
      <c r="T8" s="15"/>
    </row>
    <row r="9" spans="1:21" s="43" customFormat="1">
      <c r="A9" s="42"/>
      <c r="B9" s="104"/>
      <c r="C9" s="241" t="s">
        <v>265</v>
      </c>
      <c r="D9" s="105" t="str">
        <f ca="1">MID(CELL("nazwa_pliku"),1+SEARCH("[",CELL("nazwa_pliku")),SEARCH("]",CELL("nazwa_pliku"))-SEARCH("[",CELL("nazwa_pliku"))-5)</f>
        <v>AiR_2st_stac_ogólno_SAAS_eng - v1.2.</v>
      </c>
      <c r="E9" s="106"/>
      <c r="F9" s="106"/>
      <c r="G9" s="106"/>
      <c r="H9" s="106"/>
      <c r="I9" s="106"/>
      <c r="J9" s="107"/>
      <c r="K9" s="108" t="str">
        <f ca="1">MID(CELL("nazwa_pliku"),1+SEARCH("[",CELL("nazwa_pliku")),SEARCH("]",CELL("nazwa_pliku"))-SEARCH("[",CELL("nazwa_pliku"))-1)</f>
        <v>AiR_2st_stac_ogólno_SAAS_eng - v1.2.xlsx</v>
      </c>
      <c r="L9" s="109"/>
      <c r="M9" s="110"/>
      <c r="N9" s="101"/>
      <c r="O9" s="118"/>
      <c r="P9" s="118"/>
      <c r="Q9" s="137"/>
      <c r="R9" s="109"/>
      <c r="S9" s="109"/>
      <c r="T9" s="109"/>
      <c r="U9" s="192"/>
    </row>
    <row r="10" spans="1:21">
      <c r="A10" s="3"/>
      <c r="B10" s="111"/>
      <c r="C10" s="112"/>
      <c r="D10" s="113"/>
      <c r="E10" s="114"/>
      <c r="F10" s="114"/>
      <c r="G10" s="114"/>
      <c r="H10" s="114"/>
      <c r="I10" s="114"/>
      <c r="J10" s="115"/>
      <c r="K10" s="20"/>
      <c r="L10" s="116"/>
      <c r="M10" s="116"/>
      <c r="N10" s="102"/>
      <c r="O10" s="102"/>
      <c r="P10" s="102"/>
      <c r="Q10" s="135"/>
      <c r="R10" s="347" t="s">
        <v>275</v>
      </c>
      <c r="S10" s="347"/>
      <c r="T10" s="347"/>
    </row>
    <row r="11" spans="1:21" ht="22.5" customHeight="1">
      <c r="A11" s="20"/>
      <c r="B11" s="111"/>
      <c r="C11" s="103" t="s">
        <v>90</v>
      </c>
      <c r="D11" s="113"/>
      <c r="E11" s="114"/>
      <c r="F11" s="114"/>
      <c r="G11" s="114"/>
      <c r="H11" s="114"/>
      <c r="I11" s="114"/>
      <c r="J11" s="115"/>
      <c r="K11" s="20"/>
      <c r="L11" s="116"/>
      <c r="M11" s="116"/>
      <c r="N11" s="102"/>
      <c r="O11" s="102"/>
      <c r="P11" s="102"/>
      <c r="Q11" s="135"/>
      <c r="R11" s="117" t="s">
        <v>18</v>
      </c>
      <c r="S11" s="117" t="s">
        <v>19</v>
      </c>
      <c r="T11" s="117" t="s">
        <v>20</v>
      </c>
    </row>
    <row r="12" spans="1:21" ht="150" customHeight="1">
      <c r="A12" s="20"/>
      <c r="B12" s="21"/>
      <c r="C12" s="44" t="s">
        <v>276</v>
      </c>
      <c r="D12" s="123"/>
      <c r="E12" s="124"/>
      <c r="F12" s="124"/>
      <c r="G12" s="124"/>
      <c r="H12" s="124"/>
      <c r="I12" s="124"/>
      <c r="J12" s="125"/>
      <c r="K12" s="126" t="str">
        <f ca="1">MID(CELL("nazwa_pliku"),1+SEARCH("[",CELL("nazwa_pliku")),SEARCH("]",CELL("nazwa_pliku"))-SEARCH("[",CELL("nazwa_pliku"))-1)</f>
        <v>AiR_2st_stac_ogólno_SAAS_eng - v1.2.xlsx</v>
      </c>
      <c r="L12" s="127"/>
      <c r="M12" s="128"/>
      <c r="N12" s="129"/>
      <c r="O12" s="130"/>
      <c r="P12" s="130"/>
      <c r="Q12" s="131"/>
      <c r="R12" s="45" t="s">
        <v>120</v>
      </c>
      <c r="S12" s="45" t="s">
        <v>121</v>
      </c>
      <c r="T12" s="45" t="s">
        <v>122</v>
      </c>
    </row>
    <row r="13" spans="1:21" ht="22.5" customHeight="1">
      <c r="A13" s="1"/>
      <c r="C13" s="186" t="s">
        <v>74</v>
      </c>
      <c r="D13" s="9"/>
      <c r="E13" s="9"/>
      <c r="F13" s="9"/>
      <c r="G13" s="9"/>
      <c r="H13" s="11"/>
      <c r="I13" s="11"/>
      <c r="J13" s="52"/>
      <c r="K13" s="1"/>
      <c r="L13" s="17"/>
      <c r="M13" s="17"/>
      <c r="R13" s="347" t="s">
        <v>273</v>
      </c>
      <c r="S13" s="347"/>
      <c r="T13" s="347"/>
    </row>
    <row r="14" spans="1:21" ht="22.5">
      <c r="A14" s="1"/>
      <c r="B14" s="73" t="s">
        <v>96</v>
      </c>
      <c r="C14" s="58" t="s">
        <v>8</v>
      </c>
      <c r="D14" s="213" t="s">
        <v>9</v>
      </c>
      <c r="E14" s="213" t="s">
        <v>10</v>
      </c>
      <c r="F14" s="213" t="s">
        <v>11</v>
      </c>
      <c r="G14" s="213" t="s">
        <v>12</v>
      </c>
      <c r="H14" s="213" t="s">
        <v>13</v>
      </c>
      <c r="I14" s="213" t="s">
        <v>14</v>
      </c>
      <c r="J14" s="213" t="s">
        <v>4</v>
      </c>
      <c r="K14" s="214" t="s">
        <v>6</v>
      </c>
      <c r="L14" s="215" t="s">
        <v>15</v>
      </c>
      <c r="M14" s="216" t="s">
        <v>7</v>
      </c>
      <c r="N14" s="217" t="s">
        <v>3</v>
      </c>
      <c r="O14" s="216" t="s">
        <v>16</v>
      </c>
      <c r="P14" s="216" t="s">
        <v>17</v>
      </c>
      <c r="Q14" s="218" t="s">
        <v>97</v>
      </c>
      <c r="R14" s="47" t="s">
        <v>18</v>
      </c>
      <c r="S14" s="47" t="s">
        <v>19</v>
      </c>
      <c r="T14" s="47" t="s">
        <v>20</v>
      </c>
    </row>
    <row r="15" spans="1:21" ht="42" customHeight="1">
      <c r="A15" s="57" t="s">
        <v>2</v>
      </c>
      <c r="B15" s="65">
        <v>1</v>
      </c>
      <c r="C15" s="166" t="s">
        <v>75</v>
      </c>
      <c r="D15" s="65"/>
      <c r="E15" s="65">
        <v>15</v>
      </c>
      <c r="F15" s="65"/>
      <c r="G15" s="65">
        <v>15</v>
      </c>
      <c r="H15" s="65"/>
      <c r="I15" s="65"/>
      <c r="J15" s="65">
        <v>3</v>
      </c>
      <c r="K15" s="66" t="e">
        <f>IF(AND(NOT(ISBLANK(#REF!)),OR(ISNA(MATCH(#REF!,#REF!,0)),#REF!="Podst")),"Podst?",IF(AND(NOT(ISBLANK(#REF!)),OR(ISNA(MATCH(#REF!,#REF!,0)),#REF!="Kier")),"Kier?",IF(AND(NOT(ISBLANK(#REF!)),OR(ISNA(MATCH(#REF!,#REF!,0)),#REF!="Inne")),"Inne?",SUM(E15:I15))))</f>
        <v>#REF!</v>
      </c>
      <c r="L15" s="67"/>
      <c r="M15" s="68" t="str">
        <f>IF(AND(ISNA(MATCH($B15,#REF!,0)),ISNA(MATCH($B15,#REF!,0))),"","*")</f>
        <v>*</v>
      </c>
      <c r="N15" s="69">
        <v>1</v>
      </c>
      <c r="O15" s="67" t="s">
        <v>16</v>
      </c>
      <c r="P15" s="67" t="s">
        <v>17</v>
      </c>
      <c r="Q15" s="67" t="s">
        <v>97</v>
      </c>
      <c r="R15" s="167" t="s">
        <v>124</v>
      </c>
      <c r="S15" s="167" t="s">
        <v>125</v>
      </c>
      <c r="T15" s="167" t="s">
        <v>126</v>
      </c>
      <c r="U15" s="197"/>
    </row>
    <row r="16" spans="1:21" ht="43.5" customHeight="1">
      <c r="A16" s="183"/>
      <c r="B16" s="152">
        <v>2</v>
      </c>
      <c r="C16" s="170" t="s">
        <v>98</v>
      </c>
      <c r="D16" s="152" t="s">
        <v>5</v>
      </c>
      <c r="E16" s="152">
        <v>30</v>
      </c>
      <c r="F16" s="152"/>
      <c r="G16" s="152">
        <v>30</v>
      </c>
      <c r="H16" s="152"/>
      <c r="I16" s="152"/>
      <c r="J16" s="152">
        <v>4</v>
      </c>
      <c r="K16" s="153"/>
      <c r="L16" s="154"/>
      <c r="M16" s="155"/>
      <c r="N16" s="156"/>
      <c r="O16" s="154" t="s">
        <v>16</v>
      </c>
      <c r="P16" s="154"/>
      <c r="Q16" s="154" t="s">
        <v>97</v>
      </c>
      <c r="R16" s="171" t="s">
        <v>129</v>
      </c>
      <c r="S16" s="171" t="s">
        <v>128</v>
      </c>
      <c r="T16" s="171" t="s">
        <v>127</v>
      </c>
      <c r="U16" s="197"/>
    </row>
    <row r="17" spans="1:49" ht="42" customHeight="1">
      <c r="A17" s="183"/>
      <c r="B17" s="65">
        <v>3</v>
      </c>
      <c r="C17" s="168" t="s">
        <v>99</v>
      </c>
      <c r="D17" s="65" t="s">
        <v>5</v>
      </c>
      <c r="E17" s="65">
        <v>30</v>
      </c>
      <c r="F17" s="65">
        <v>30</v>
      </c>
      <c r="G17" s="65"/>
      <c r="H17" s="65"/>
      <c r="I17" s="65"/>
      <c r="J17" s="65">
        <v>4</v>
      </c>
      <c r="K17" s="66"/>
      <c r="L17" s="67"/>
      <c r="M17" s="68"/>
      <c r="N17" s="69"/>
      <c r="O17" s="67" t="s">
        <v>16</v>
      </c>
      <c r="P17" s="67"/>
      <c r="Q17" s="67"/>
      <c r="R17" s="167" t="s">
        <v>130</v>
      </c>
      <c r="S17" s="167" t="s">
        <v>131</v>
      </c>
      <c r="T17" s="167" t="s">
        <v>132</v>
      </c>
      <c r="U17" s="197"/>
    </row>
    <row r="18" spans="1:49" ht="42" customHeight="1">
      <c r="A18" s="5" t="str">
        <f>IF(ISBLANK(B15),"",IF(ISNA(MATCH(B15,#REF!,0)),"?","+"))</f>
        <v>+</v>
      </c>
      <c r="B18" s="152">
        <v>4</v>
      </c>
      <c r="C18" s="170" t="s">
        <v>100</v>
      </c>
      <c r="D18" s="152" t="s">
        <v>5</v>
      </c>
      <c r="E18" s="152">
        <v>30</v>
      </c>
      <c r="F18" s="152"/>
      <c r="G18" s="152">
        <v>30</v>
      </c>
      <c r="H18" s="152"/>
      <c r="I18" s="152"/>
      <c r="J18" s="152">
        <v>4</v>
      </c>
      <c r="K18" s="153"/>
      <c r="L18" s="154"/>
      <c r="M18" s="155" t="str">
        <f>IF(AND(ISNA(MATCH($B18,#REF!,0)),ISNA(MATCH($B18,#REF!,0))),"","*")</f>
        <v>*</v>
      </c>
      <c r="N18" s="156">
        <f>N15</f>
        <v>1</v>
      </c>
      <c r="O18" s="154"/>
      <c r="P18" s="154" t="s">
        <v>17</v>
      </c>
      <c r="Q18" s="154" t="s">
        <v>97</v>
      </c>
      <c r="R18" s="171" t="s">
        <v>133</v>
      </c>
      <c r="S18" s="171" t="s">
        <v>134</v>
      </c>
      <c r="T18" s="172" t="s">
        <v>135</v>
      </c>
      <c r="U18" s="197"/>
    </row>
    <row r="19" spans="1:49" s="13" customFormat="1" ht="45" customHeight="1">
      <c r="A19" s="12" t="str">
        <f>IF(ISBLANK(B18),"",IF(ISNA(MATCH(B18,#REF!,0)),"?","+"))</f>
        <v>+</v>
      </c>
      <c r="B19" s="65">
        <v>5</v>
      </c>
      <c r="C19" s="168" t="s">
        <v>101</v>
      </c>
      <c r="D19" s="65"/>
      <c r="E19" s="65">
        <v>30</v>
      </c>
      <c r="F19" s="65"/>
      <c r="G19" s="65">
        <v>30</v>
      </c>
      <c r="H19" s="65"/>
      <c r="I19" s="65"/>
      <c r="J19" s="65">
        <v>4</v>
      </c>
      <c r="K19" s="70"/>
      <c r="L19" s="67"/>
      <c r="M19" s="71" t="str">
        <f>IF(AND(ISNA(MATCH($B19,#REF!,0)),ISNA(MATCH($B19,#REF!,0))),"","*")</f>
        <v>*</v>
      </c>
      <c r="N19" s="72" t="e">
        <f>#REF!</f>
        <v>#REF!</v>
      </c>
      <c r="O19" s="67"/>
      <c r="P19" s="67" t="s">
        <v>17</v>
      </c>
      <c r="Q19" s="67" t="s">
        <v>97</v>
      </c>
      <c r="R19" s="169" t="s">
        <v>136</v>
      </c>
      <c r="S19" s="167" t="s">
        <v>238</v>
      </c>
      <c r="T19" s="169" t="s">
        <v>132</v>
      </c>
      <c r="U19" s="192"/>
      <c r="V19"/>
      <c r="W19"/>
      <c r="X19"/>
      <c r="Y19"/>
      <c r="Z19"/>
      <c r="AA19"/>
      <c r="AB19"/>
      <c r="AC19"/>
      <c r="AD19"/>
      <c r="AE19"/>
      <c r="AF19"/>
      <c r="AG19"/>
      <c r="AH19"/>
      <c r="AI19"/>
      <c r="AJ19"/>
      <c r="AK19"/>
      <c r="AL19"/>
      <c r="AM19"/>
      <c r="AN19"/>
      <c r="AO19"/>
      <c r="AP19"/>
      <c r="AQ19"/>
      <c r="AR19"/>
      <c r="AS19"/>
      <c r="AT19"/>
      <c r="AU19"/>
      <c r="AV19"/>
      <c r="AW19"/>
    </row>
    <row r="20" spans="1:49" ht="55.5" customHeight="1">
      <c r="A20" s="4" t="str">
        <f>IF(ISBLANK(B19),"",IF(ISNA(MATCH(B19,#REF!,0)),"?","+"))</f>
        <v>+</v>
      </c>
      <c r="B20" s="152">
        <v>6</v>
      </c>
      <c r="C20" s="170" t="s">
        <v>76</v>
      </c>
      <c r="D20" s="152"/>
      <c r="E20" s="152">
        <v>15</v>
      </c>
      <c r="F20" s="152"/>
      <c r="G20" s="152">
        <v>15</v>
      </c>
      <c r="H20" s="152"/>
      <c r="I20" s="152"/>
      <c r="J20" s="152">
        <v>3</v>
      </c>
      <c r="K20" s="153"/>
      <c r="L20" s="154"/>
      <c r="M20" s="155" t="str">
        <f>IF(AND(ISNA(MATCH($B20,#REF!,0)),ISNA(MATCH($B20,#REF!,0))),"","*")</f>
        <v>*</v>
      </c>
      <c r="N20" s="156" t="e">
        <f>N19</f>
        <v>#REF!</v>
      </c>
      <c r="O20" s="154"/>
      <c r="P20" s="154" t="s">
        <v>17</v>
      </c>
      <c r="Q20" s="154"/>
      <c r="R20" s="171" t="s">
        <v>231</v>
      </c>
      <c r="S20" s="171" t="s">
        <v>239</v>
      </c>
      <c r="T20" s="171" t="s">
        <v>132</v>
      </c>
    </row>
    <row r="21" spans="1:49" ht="47.25" customHeight="1">
      <c r="A21" s="5" t="str">
        <f>IF(ISBLANK(B20),"",IF(ISNA(MATCH(B20,#REF!,0)),"?","+"))</f>
        <v>+</v>
      </c>
      <c r="B21" s="65">
        <f t="shared" ref="B21" si="0">B20+1</f>
        <v>7</v>
      </c>
      <c r="C21" s="188" t="s">
        <v>94</v>
      </c>
      <c r="D21" s="65"/>
      <c r="E21" s="65">
        <v>30</v>
      </c>
      <c r="F21" s="65">
        <v>30</v>
      </c>
      <c r="G21" s="65"/>
      <c r="H21" s="65"/>
      <c r="I21" s="65"/>
      <c r="J21" s="65">
        <v>4</v>
      </c>
      <c r="K21" s="199"/>
      <c r="L21" s="200"/>
      <c r="M21" s="201" t="str">
        <f>IF(AND(ISNA(MATCH($B21,#REF!,0)),ISNA(MATCH($B21,#REF!,0))),"","*")</f>
        <v>*</v>
      </c>
      <c r="N21" s="202" t="e">
        <f>N20</f>
        <v>#REF!</v>
      </c>
      <c r="O21" s="67" t="s">
        <v>16</v>
      </c>
      <c r="P21" s="200"/>
      <c r="Q21" s="200"/>
      <c r="R21" s="203" t="s">
        <v>137</v>
      </c>
      <c r="S21" s="203" t="s">
        <v>234</v>
      </c>
      <c r="T21" s="203" t="s">
        <v>138</v>
      </c>
    </row>
    <row r="22" spans="1:49" ht="35.25" customHeight="1">
      <c r="A22" s="4" t="str">
        <f>IF(ISBLANK(#REF!),"",IF(ISNA(MATCH(#REF!,#REF!,0)),"?","+"))</f>
        <v>+</v>
      </c>
      <c r="B22" s="152">
        <v>8</v>
      </c>
      <c r="C22" s="191" t="s">
        <v>102</v>
      </c>
      <c r="D22" s="152"/>
      <c r="E22" s="152">
        <v>4</v>
      </c>
      <c r="F22" s="152"/>
      <c r="G22" s="152"/>
      <c r="H22" s="152"/>
      <c r="I22" s="152"/>
      <c r="J22" s="152">
        <v>0</v>
      </c>
      <c r="K22" s="204"/>
      <c r="L22" s="205"/>
      <c r="M22" s="206"/>
      <c r="N22" s="207"/>
      <c r="O22" s="205"/>
      <c r="P22" s="205"/>
      <c r="Q22" s="205"/>
      <c r="R22" s="205" t="s">
        <v>139</v>
      </c>
      <c r="S22" s="205" t="s">
        <v>140</v>
      </c>
      <c r="T22" s="205" t="s">
        <v>141</v>
      </c>
    </row>
    <row r="23" spans="1:49" ht="35.25" customHeight="1">
      <c r="A23" s="4"/>
      <c r="B23" s="173">
        <v>9</v>
      </c>
      <c r="C23" s="229" t="s">
        <v>103</v>
      </c>
      <c r="D23" s="173"/>
      <c r="E23" s="173"/>
      <c r="F23" s="173">
        <v>30</v>
      </c>
      <c r="G23" s="173"/>
      <c r="H23" s="173"/>
      <c r="I23" s="173"/>
      <c r="J23" s="173">
        <v>2</v>
      </c>
      <c r="K23" s="209"/>
      <c r="L23" s="278" t="s">
        <v>15</v>
      </c>
      <c r="M23" s="211"/>
      <c r="N23" s="212"/>
      <c r="O23" s="232" t="s">
        <v>16</v>
      </c>
      <c r="P23" s="210"/>
      <c r="Q23" s="232" t="s">
        <v>97</v>
      </c>
      <c r="R23" s="210"/>
      <c r="S23" s="268" t="s">
        <v>142</v>
      </c>
      <c r="T23" s="268" t="s">
        <v>143</v>
      </c>
    </row>
    <row r="24" spans="1:49" ht="35.25" customHeight="1">
      <c r="A24" s="4"/>
      <c r="B24" s="269">
        <v>10</v>
      </c>
      <c r="C24" s="270" t="s">
        <v>104</v>
      </c>
      <c r="D24" s="271"/>
      <c r="E24" s="271"/>
      <c r="F24" s="271">
        <v>30</v>
      </c>
      <c r="G24" s="271"/>
      <c r="H24" s="271"/>
      <c r="I24" s="271"/>
      <c r="J24" s="271">
        <v>2</v>
      </c>
      <c r="K24" s="240"/>
      <c r="L24" s="272"/>
      <c r="M24" s="273"/>
      <c r="N24" s="274"/>
      <c r="O24" s="145" t="s">
        <v>16</v>
      </c>
      <c r="P24" s="272"/>
      <c r="Q24" s="145" t="s">
        <v>97</v>
      </c>
      <c r="R24" s="275" t="s">
        <v>144</v>
      </c>
      <c r="S24" s="272" t="s">
        <v>145</v>
      </c>
      <c r="T24" s="272" t="s">
        <v>146</v>
      </c>
    </row>
    <row r="25" spans="1:49">
      <c r="A25" s="5" t="str">
        <f>IF(ISBLANK(#REF!),"",IF(ISNA(MATCH(#REF!,#REF!,0)),"?","+"))</f>
        <v>+</v>
      </c>
      <c r="B25" s="61"/>
      <c r="C25" s="62"/>
      <c r="D25" s="63"/>
      <c r="E25" s="46">
        <f t="shared" ref="E25:J25" si="1">SUM(E15:E24)</f>
        <v>184</v>
      </c>
      <c r="F25" s="46">
        <f t="shared" si="1"/>
        <v>120</v>
      </c>
      <c r="G25" s="46">
        <f t="shared" si="1"/>
        <v>120</v>
      </c>
      <c r="H25" s="46">
        <f t="shared" si="1"/>
        <v>0</v>
      </c>
      <c r="I25" s="98">
        <f t="shared" si="1"/>
        <v>0</v>
      </c>
      <c r="J25" s="64">
        <f t="shared" si="1"/>
        <v>30</v>
      </c>
      <c r="K25" s="23" t="e">
        <f>SUM(K15:K22)</f>
        <v>#REF!</v>
      </c>
      <c r="L25" s="24"/>
      <c r="M25" s="24"/>
      <c r="N25" s="22"/>
      <c r="O25" s="35"/>
      <c r="P25" s="35"/>
      <c r="Q25" s="138"/>
      <c r="R25" s="35"/>
      <c r="S25" s="24"/>
      <c r="T25" s="24"/>
    </row>
    <row r="26" spans="1:49" ht="24">
      <c r="A26" s="2"/>
      <c r="B26" s="48"/>
      <c r="C26" s="26"/>
      <c r="D26" s="78" t="s">
        <v>21</v>
      </c>
      <c r="E26" s="79">
        <f>SUM(E25:I25)</f>
        <v>424</v>
      </c>
      <c r="F26" s="26"/>
      <c r="G26" s="26"/>
      <c r="H26" s="26"/>
      <c r="I26" s="26"/>
      <c r="J26" s="54"/>
      <c r="K26" s="25"/>
      <c r="L26" s="26"/>
      <c r="M26" s="26"/>
      <c r="N26" s="22"/>
      <c r="O26" s="22"/>
      <c r="P26" s="22"/>
      <c r="Q26" s="139"/>
      <c r="R26" s="22"/>
      <c r="S26" s="22"/>
      <c r="T26" s="22"/>
    </row>
    <row r="27" spans="1:49" ht="31.5">
      <c r="A27" s="1"/>
      <c r="B27" s="49"/>
      <c r="C27" s="262" t="s">
        <v>118</v>
      </c>
      <c r="D27" s="26"/>
      <c r="E27" s="26"/>
      <c r="F27" s="26"/>
      <c r="G27" s="26"/>
      <c r="H27" s="26"/>
      <c r="I27" s="26"/>
      <c r="J27" s="54"/>
      <c r="K27" s="25"/>
      <c r="L27" s="26"/>
      <c r="M27" s="26"/>
      <c r="N27" s="22"/>
      <c r="O27" s="22"/>
      <c r="P27" s="22"/>
      <c r="Q27" s="139"/>
      <c r="R27" s="348" t="s">
        <v>273</v>
      </c>
      <c r="S27" s="348"/>
      <c r="T27" s="348"/>
    </row>
    <row r="28" spans="1:49" ht="22.5" customHeight="1">
      <c r="A28" s="1"/>
      <c r="B28" s="73" t="s">
        <v>96</v>
      </c>
      <c r="C28" s="58" t="s">
        <v>8</v>
      </c>
      <c r="D28" s="59" t="s">
        <v>9</v>
      </c>
      <c r="E28" s="59" t="s">
        <v>10</v>
      </c>
      <c r="F28" s="59" t="s">
        <v>11</v>
      </c>
      <c r="G28" s="59" t="s">
        <v>12</v>
      </c>
      <c r="H28" s="59" t="s">
        <v>13</v>
      </c>
      <c r="I28" s="59" t="s">
        <v>14</v>
      </c>
      <c r="J28" s="59" t="s">
        <v>4</v>
      </c>
      <c r="K28" s="23" t="s">
        <v>6</v>
      </c>
      <c r="L28" s="60" t="s">
        <v>15</v>
      </c>
      <c r="M28" s="74" t="s">
        <v>7</v>
      </c>
      <c r="N28" s="22"/>
      <c r="O28" s="216" t="s">
        <v>16</v>
      </c>
      <c r="P28" s="216" t="s">
        <v>17</v>
      </c>
      <c r="Q28" s="216" t="s">
        <v>97</v>
      </c>
      <c r="R28" s="81" t="s">
        <v>18</v>
      </c>
      <c r="S28" s="81" t="s">
        <v>19</v>
      </c>
      <c r="T28" s="81" t="s">
        <v>20</v>
      </c>
    </row>
    <row r="29" spans="1:49" ht="42" customHeight="1">
      <c r="A29" s="1"/>
      <c r="B29" s="173">
        <v>1</v>
      </c>
      <c r="C29" s="219" t="s">
        <v>105</v>
      </c>
      <c r="D29" s="220"/>
      <c r="E29" s="220">
        <v>15</v>
      </c>
      <c r="F29" s="220"/>
      <c r="G29" s="220"/>
      <c r="H29" s="220"/>
      <c r="I29" s="220"/>
      <c r="J29" s="220">
        <v>3</v>
      </c>
      <c r="K29" s="221"/>
      <c r="L29" s="220"/>
      <c r="M29" s="222"/>
      <c r="N29" s="212"/>
      <c r="O29" s="210"/>
      <c r="P29" s="232" t="s">
        <v>17</v>
      </c>
      <c r="Q29" s="210"/>
      <c r="R29" s="203" t="s">
        <v>147</v>
      </c>
      <c r="S29" s="203" t="s">
        <v>148</v>
      </c>
      <c r="T29" s="203" t="s">
        <v>149</v>
      </c>
    </row>
    <row r="30" spans="1:49" ht="42" customHeight="1">
      <c r="A30" s="1"/>
      <c r="B30" s="152">
        <v>2</v>
      </c>
      <c r="C30" s="223" t="s">
        <v>113</v>
      </c>
      <c r="D30" s="243" t="s">
        <v>5</v>
      </c>
      <c r="E30" s="243">
        <v>30</v>
      </c>
      <c r="F30" s="243">
        <v>15</v>
      </c>
      <c r="G30" s="243"/>
      <c r="H30" s="243"/>
      <c r="I30" s="243"/>
      <c r="J30" s="243">
        <v>4</v>
      </c>
      <c r="K30" s="244" t="b">
        <f>IF(AND(NOT(ISBLANK("#REF!)),OR(ISNA(MATCH(#REF!,#REF!,0)),#REF!=""Podst"")),""Podst?"",IF(AND(NOT(ISBLANK(#REF!)),OR(ISNA(MATCH(#REF!,#REF!,0)),#REF!=""Kier"")),""Kier?"",IF(AND(NOT(ISBLANK(#REF!)),OR(ISNA(MATCH(#REF!,#REF!,0)),#REF!=""Inne"")),""Inne?"",SUM(E29:I29))))"))),TRUE)</f>
        <v>1</v>
      </c>
      <c r="L30" s="245"/>
      <c r="M30" s="246" t="b">
        <f>IF(AND(ISNA(MATCH($B30,"#REF!,0)),ISNA(MATCH($B29,#REF!,0))),"""",""*"")"))),TRUE)</f>
        <v>0</v>
      </c>
      <c r="N30" s="247">
        <v>2</v>
      </c>
      <c r="O30" s="263" t="s">
        <v>16</v>
      </c>
      <c r="P30" s="263" t="s">
        <v>17</v>
      </c>
      <c r="Q30" s="263" t="s">
        <v>97</v>
      </c>
      <c r="R30" s="248" t="s">
        <v>150</v>
      </c>
      <c r="S30" s="248" t="s">
        <v>151</v>
      </c>
      <c r="T30" s="248" t="s">
        <v>152</v>
      </c>
    </row>
    <row r="31" spans="1:49" ht="42" customHeight="1">
      <c r="A31" s="1"/>
      <c r="B31" s="173">
        <v>3</v>
      </c>
      <c r="C31" s="219" t="s">
        <v>114</v>
      </c>
      <c r="D31" s="249" t="s">
        <v>5</v>
      </c>
      <c r="E31" s="249">
        <v>30</v>
      </c>
      <c r="F31" s="249"/>
      <c r="G31" s="249">
        <v>15</v>
      </c>
      <c r="H31" s="249"/>
      <c r="I31" s="249"/>
      <c r="J31" s="249">
        <v>4</v>
      </c>
      <c r="K31" s="250"/>
      <c r="L31" s="251"/>
      <c r="M31" s="252"/>
      <c r="N31" s="253"/>
      <c r="O31" s="264" t="s">
        <v>16</v>
      </c>
      <c r="P31" s="251"/>
      <c r="Q31" s="251"/>
      <c r="R31" s="254" t="s">
        <v>130</v>
      </c>
      <c r="S31" s="254" t="s">
        <v>131</v>
      </c>
      <c r="T31" s="254" t="s">
        <v>132</v>
      </c>
    </row>
    <row r="32" spans="1:49" ht="42" customHeight="1">
      <c r="A32" s="1"/>
      <c r="B32" s="152">
        <v>4</v>
      </c>
      <c r="C32" s="226" t="s">
        <v>115</v>
      </c>
      <c r="D32" s="152" t="s">
        <v>5</v>
      </c>
      <c r="E32" s="152">
        <v>15</v>
      </c>
      <c r="F32" s="152"/>
      <c r="G32" s="152">
        <v>15</v>
      </c>
      <c r="H32" s="152"/>
      <c r="I32" s="152"/>
      <c r="J32" s="152">
        <v>4</v>
      </c>
      <c r="K32" s="224" t="e">
        <f>IF(AND(NOT(ISBLANK(#REF!)),OR(ISNA(MATCH(#REF!,#REF!,0)),#REF!="Podst")),"Podst?",IF(AND(NOT(ISBLANK(#REF!)),OR(ISNA(MATCH(#REF!,#REF!,0)),#REF!="Kier")),"Kier?",IF(AND(NOT(ISBLANK(#REF!)),OR(ISNA(MATCH(#REF!,#REF!,0)),#REF!="Inne")),"Inne?",SUM(E32:I32))))</f>
        <v>#REF!</v>
      </c>
      <c r="L32" s="205"/>
      <c r="M32" s="206" t="s">
        <v>1</v>
      </c>
      <c r="N32" s="207">
        <f>N31</f>
        <v>0</v>
      </c>
      <c r="O32" s="154" t="s">
        <v>16</v>
      </c>
      <c r="P32" s="154" t="s">
        <v>17</v>
      </c>
      <c r="Q32" s="205"/>
      <c r="R32" s="208" t="s">
        <v>147</v>
      </c>
      <c r="S32" s="208" t="s">
        <v>148</v>
      </c>
      <c r="T32" s="208" t="s">
        <v>149</v>
      </c>
    </row>
    <row r="33" spans="1:21" ht="69.75" customHeight="1">
      <c r="A33" s="1"/>
      <c r="B33" s="173">
        <v>5</v>
      </c>
      <c r="C33" s="276" t="s">
        <v>95</v>
      </c>
      <c r="D33" s="177"/>
      <c r="E33" s="177"/>
      <c r="F33" s="177"/>
      <c r="G33" s="177"/>
      <c r="H33" s="277">
        <v>30</v>
      </c>
      <c r="I33" s="177"/>
      <c r="J33" s="277">
        <v>2</v>
      </c>
      <c r="K33" s="178"/>
      <c r="L33" s="278" t="s">
        <v>15</v>
      </c>
      <c r="M33" s="180"/>
      <c r="N33" s="181"/>
      <c r="O33" s="278" t="s">
        <v>16</v>
      </c>
      <c r="P33" s="181"/>
      <c r="Q33" s="278" t="s">
        <v>97</v>
      </c>
      <c r="R33" s="235" t="s">
        <v>232</v>
      </c>
      <c r="S33" s="235" t="s">
        <v>235</v>
      </c>
      <c r="T33" s="235" t="s">
        <v>153</v>
      </c>
    </row>
    <row r="34" spans="1:21" ht="42" customHeight="1">
      <c r="A34" s="1"/>
      <c r="B34" s="269">
        <v>6</v>
      </c>
      <c r="C34" s="270" t="s">
        <v>106</v>
      </c>
      <c r="D34" s="279"/>
      <c r="E34" s="279">
        <v>15</v>
      </c>
      <c r="F34" s="279"/>
      <c r="G34" s="228"/>
      <c r="H34" s="228"/>
      <c r="I34" s="228"/>
      <c r="J34" s="228">
        <v>3</v>
      </c>
      <c r="K34" s="224"/>
      <c r="L34" s="228"/>
      <c r="M34" s="191"/>
      <c r="N34" s="207"/>
      <c r="O34" s="205"/>
      <c r="P34" s="154" t="s">
        <v>17</v>
      </c>
      <c r="Q34" s="205"/>
      <c r="R34" s="225" t="s">
        <v>147</v>
      </c>
      <c r="S34" s="225" t="s">
        <v>148</v>
      </c>
      <c r="T34" s="225" t="s">
        <v>149</v>
      </c>
    </row>
    <row r="35" spans="1:21" ht="42" customHeight="1">
      <c r="A35" s="1"/>
      <c r="B35" s="173">
        <v>7</v>
      </c>
      <c r="C35" s="219" t="s">
        <v>116</v>
      </c>
      <c r="D35" s="255"/>
      <c r="E35" s="256">
        <v>15</v>
      </c>
      <c r="F35" s="256"/>
      <c r="G35" s="256"/>
      <c r="H35" s="256">
        <v>30</v>
      </c>
      <c r="I35" s="256"/>
      <c r="J35" s="256">
        <v>4</v>
      </c>
      <c r="K35" s="257"/>
      <c r="L35" s="258"/>
      <c r="M35" s="259"/>
      <c r="N35" s="260"/>
      <c r="O35" s="260"/>
      <c r="P35" s="265" t="s">
        <v>17</v>
      </c>
      <c r="Q35" s="258"/>
      <c r="R35" s="261" t="s">
        <v>154</v>
      </c>
      <c r="S35" s="261" t="s">
        <v>241</v>
      </c>
      <c r="T35" s="261" t="s">
        <v>127</v>
      </c>
    </row>
    <row r="36" spans="1:21" ht="42" customHeight="1">
      <c r="A36" s="57" t="s">
        <v>2</v>
      </c>
      <c r="B36" s="269">
        <v>8</v>
      </c>
      <c r="C36" s="280" t="s">
        <v>117</v>
      </c>
      <c r="D36" s="152"/>
      <c r="E36" s="152">
        <v>15</v>
      </c>
      <c r="F36" s="152"/>
      <c r="G36" s="152">
        <v>30</v>
      </c>
      <c r="H36" s="152"/>
      <c r="I36" s="152"/>
      <c r="J36" s="152">
        <v>4</v>
      </c>
      <c r="K36" s="224"/>
      <c r="L36" s="205"/>
      <c r="M36" s="206"/>
      <c r="N36" s="207"/>
      <c r="O36" s="205"/>
      <c r="P36" s="154" t="s">
        <v>17</v>
      </c>
      <c r="Q36" s="205"/>
      <c r="R36" s="225" t="s">
        <v>233</v>
      </c>
      <c r="S36" s="225" t="s">
        <v>240</v>
      </c>
      <c r="T36" s="225" t="s">
        <v>155</v>
      </c>
    </row>
    <row r="37" spans="1:21" ht="42.75" customHeight="1">
      <c r="A37" s="4"/>
      <c r="B37" s="173">
        <v>9</v>
      </c>
      <c r="C37" s="219" t="s">
        <v>103</v>
      </c>
      <c r="D37" s="173"/>
      <c r="E37" s="173"/>
      <c r="F37" s="173">
        <v>30</v>
      </c>
      <c r="G37" s="173"/>
      <c r="H37" s="173"/>
      <c r="I37" s="173"/>
      <c r="J37" s="173">
        <v>2</v>
      </c>
      <c r="K37" s="221"/>
      <c r="L37" s="278" t="s">
        <v>15</v>
      </c>
      <c r="M37" s="211"/>
      <c r="N37" s="212"/>
      <c r="O37" s="210" t="s">
        <v>0</v>
      </c>
      <c r="P37" s="210"/>
      <c r="Q37" s="232" t="s">
        <v>97</v>
      </c>
      <c r="R37" s="227"/>
      <c r="S37" s="203" t="s">
        <v>142</v>
      </c>
      <c r="T37" s="203" t="s">
        <v>143</v>
      </c>
      <c r="U37" s="198"/>
    </row>
    <row r="38" spans="1:21">
      <c r="A38" s="4"/>
      <c r="B38" s="61"/>
      <c r="C38" s="62"/>
      <c r="D38" s="75"/>
      <c r="E38" s="46">
        <f t="shared" ref="E38:J38" si="2">SUM(E29:E37)</f>
        <v>135</v>
      </c>
      <c r="F38" s="46">
        <f t="shared" si="2"/>
        <v>45</v>
      </c>
      <c r="G38" s="46">
        <f t="shared" si="2"/>
        <v>60</v>
      </c>
      <c r="H38" s="46">
        <f t="shared" si="2"/>
        <v>60</v>
      </c>
      <c r="I38" s="46">
        <f t="shared" si="2"/>
        <v>0</v>
      </c>
      <c r="J38" s="76">
        <f t="shared" si="2"/>
        <v>30</v>
      </c>
      <c r="K38" s="23">
        <f>SUM(K36:K36)</f>
        <v>0</v>
      </c>
      <c r="L38" s="24"/>
      <c r="M38" s="24"/>
      <c r="N38" s="22"/>
      <c r="O38" s="100"/>
      <c r="P38" s="100"/>
      <c r="Q38" s="140"/>
      <c r="R38" s="36"/>
      <c r="S38" s="36"/>
      <c r="T38" s="36"/>
    </row>
    <row r="39" spans="1:21" ht="38.25">
      <c r="A39" s="2"/>
      <c r="B39" s="48"/>
      <c r="C39" s="26"/>
      <c r="D39" s="78" t="s">
        <v>21</v>
      </c>
      <c r="E39" s="79">
        <f>SUM(E38:I38)</f>
        <v>300</v>
      </c>
      <c r="F39" s="26"/>
      <c r="G39" s="26"/>
      <c r="H39" s="30" t="s">
        <v>91</v>
      </c>
      <c r="I39" s="31"/>
      <c r="J39" s="55">
        <f>J25+J38</f>
        <v>60</v>
      </c>
      <c r="K39" s="25"/>
      <c r="L39" s="26"/>
      <c r="M39" s="26"/>
      <c r="N39" s="22"/>
      <c r="O39" s="22"/>
      <c r="P39" s="22"/>
      <c r="Q39" s="139"/>
      <c r="R39" s="22"/>
      <c r="S39" s="22"/>
      <c r="T39" s="22"/>
    </row>
    <row r="40" spans="1:21" ht="15.75">
      <c r="A40" s="1"/>
      <c r="B40" s="49"/>
      <c r="C40" s="238" t="s">
        <v>107</v>
      </c>
      <c r="D40" s="26"/>
      <c r="E40" s="26"/>
      <c r="F40" s="26"/>
      <c r="G40" s="26"/>
      <c r="H40" s="26"/>
      <c r="I40" s="26"/>
      <c r="J40" s="54"/>
      <c r="K40" s="25"/>
      <c r="L40" s="26"/>
      <c r="M40" s="26"/>
      <c r="N40" s="22"/>
      <c r="O40" s="22"/>
      <c r="P40" s="22"/>
      <c r="Q40" s="139"/>
      <c r="R40" s="348" t="s">
        <v>274</v>
      </c>
      <c r="S40" s="348"/>
      <c r="T40" s="348"/>
    </row>
    <row r="41" spans="1:21" ht="22.5" customHeight="1">
      <c r="A41" s="1"/>
      <c r="B41" s="73" t="s">
        <v>96</v>
      </c>
      <c r="C41" s="58" t="s">
        <v>8</v>
      </c>
      <c r="D41" s="213" t="s">
        <v>9</v>
      </c>
      <c r="E41" s="213" t="s">
        <v>10</v>
      </c>
      <c r="F41" s="213" t="s">
        <v>11</v>
      </c>
      <c r="G41" s="213" t="s">
        <v>12</v>
      </c>
      <c r="H41" s="213" t="s">
        <v>13</v>
      </c>
      <c r="I41" s="213" t="s">
        <v>14</v>
      </c>
      <c r="J41" s="213" t="s">
        <v>4</v>
      </c>
      <c r="K41" s="214" t="s">
        <v>6</v>
      </c>
      <c r="L41" s="216" t="s">
        <v>15</v>
      </c>
      <c r="M41" s="216" t="s">
        <v>7</v>
      </c>
      <c r="N41" s="242"/>
      <c r="O41" s="216" t="s">
        <v>16</v>
      </c>
      <c r="P41" s="216" t="s">
        <v>17</v>
      </c>
      <c r="Q41" s="216" t="s">
        <v>97</v>
      </c>
      <c r="R41" s="81" t="s">
        <v>18</v>
      </c>
      <c r="S41" s="81" t="s">
        <v>19</v>
      </c>
      <c r="T41" s="81" t="s">
        <v>20</v>
      </c>
    </row>
    <row r="42" spans="1:21" ht="53.25" customHeight="1">
      <c r="A42" s="77" t="s">
        <v>2</v>
      </c>
      <c r="B42" s="65">
        <v>1</v>
      </c>
      <c r="C42" s="174" t="s">
        <v>110</v>
      </c>
      <c r="D42" s="65" t="s">
        <v>5</v>
      </c>
      <c r="E42" s="65">
        <v>30</v>
      </c>
      <c r="F42" s="65"/>
      <c r="G42" s="65"/>
      <c r="H42" s="65">
        <v>45</v>
      </c>
      <c r="I42" s="65"/>
      <c r="J42" s="65">
        <v>4</v>
      </c>
      <c r="K42" s="66" t="e">
        <f>IF(AND(NOT(ISBLANK(#REF!)),OR(ISNA(MATCH(#REF!,#REF!,0)),#REF!="Podst")),"Podst?",IF(AND(NOT(ISBLANK(#REF!)),OR(ISNA(MATCH(#REF!,#REF!,0)),#REF!="Kier")),"Kier?",IF(AND(NOT(ISBLANK(#REF!)),OR(ISNA(MATCH(#REF!,#REF!,0)),#REF!="Inne")),"Inne?",SUM(E42:I42))))</f>
        <v>#REF!</v>
      </c>
      <c r="L42" s="278" t="s">
        <v>15</v>
      </c>
      <c r="M42" s="68" t="str">
        <f>IF(AND(ISNA(MATCH($B42,#REF!,0)),ISNA(MATCH($B42,#REF!,0))),"","*")</f>
        <v>*</v>
      </c>
      <c r="N42" s="69">
        <v>3</v>
      </c>
      <c r="O42" s="72"/>
      <c r="P42" s="67" t="s">
        <v>17</v>
      </c>
      <c r="Q42" s="67"/>
      <c r="R42" s="167" t="s">
        <v>156</v>
      </c>
      <c r="S42" s="167" t="s">
        <v>244</v>
      </c>
      <c r="T42" s="169" t="s">
        <v>157</v>
      </c>
    </row>
    <row r="43" spans="1:21" ht="46.5" customHeight="1">
      <c r="A43" s="5" t="str">
        <f>IF(ISBLANK(B42),"",IF(ISNA(MATCH(B42,#REF!,0)),"?","+"))</f>
        <v>+</v>
      </c>
      <c r="B43" s="152">
        <v>2</v>
      </c>
      <c r="C43" s="176" t="s">
        <v>111</v>
      </c>
      <c r="D43" s="152" t="s">
        <v>5</v>
      </c>
      <c r="E43" s="152">
        <v>30</v>
      </c>
      <c r="F43" s="152"/>
      <c r="G43" s="152"/>
      <c r="H43" s="152">
        <v>45</v>
      </c>
      <c r="I43" s="152"/>
      <c r="J43" s="152">
        <v>4</v>
      </c>
      <c r="K43" s="153"/>
      <c r="L43" s="289" t="s">
        <v>15</v>
      </c>
      <c r="M43" s="155"/>
      <c r="N43" s="156"/>
      <c r="O43" s="156"/>
      <c r="P43" s="154" t="s">
        <v>17</v>
      </c>
      <c r="Q43" s="154"/>
      <c r="R43" s="171" t="s">
        <v>237</v>
      </c>
      <c r="S43" s="171" t="s">
        <v>243</v>
      </c>
      <c r="T43" s="172" t="s">
        <v>132</v>
      </c>
    </row>
    <row r="44" spans="1:21" ht="80.25" customHeight="1">
      <c r="A44" s="5"/>
      <c r="B44" s="177">
        <v>3</v>
      </c>
      <c r="C44" s="236" t="s">
        <v>77</v>
      </c>
      <c r="D44" s="177"/>
      <c r="E44" s="177"/>
      <c r="F44" s="177"/>
      <c r="G44" s="177"/>
      <c r="H44" s="177"/>
      <c r="I44" s="177"/>
      <c r="J44" s="177">
        <v>15</v>
      </c>
      <c r="K44" s="178" t="e">
        <f>IF(AND(NOT(ISBLANK(#REF!)),OR(ISNA(MATCH(#REF!,#REF!,0)),#REF!="Podst")),"Podst?",IF(AND(NOT(ISBLANK(#REF!)),OR(ISNA(MATCH(#REF!,#REF!,0)),#REF!="Kier")),"Kier?",IF(AND(NOT(ISBLANK(#REF!)),OR(ISNA(MATCH(#REF!,#REF!,0)),#REF!="Inne")),"Inne?",SUM(E44:I44))))</f>
        <v>#REF!</v>
      </c>
      <c r="L44" s="278" t="s">
        <v>15</v>
      </c>
      <c r="M44" s="180" t="str">
        <f>IF(AND(ISNA(MATCH($B44,#REF!,0)),ISNA(MATCH($B44,#REF!,0))),"","*")</f>
        <v>*</v>
      </c>
      <c r="N44" s="181">
        <f>N42</f>
        <v>3</v>
      </c>
      <c r="O44" s="181"/>
      <c r="P44" s="181"/>
      <c r="Q44" s="179" t="s">
        <v>97</v>
      </c>
      <c r="R44" s="184" t="s">
        <v>158</v>
      </c>
      <c r="S44" s="182" t="s">
        <v>236</v>
      </c>
      <c r="T44" s="237" t="s">
        <v>159</v>
      </c>
    </row>
    <row r="45" spans="1:21" ht="80.25" customHeight="1">
      <c r="A45" s="5"/>
      <c r="B45" s="281">
        <v>4</v>
      </c>
      <c r="C45" s="282" t="s">
        <v>108</v>
      </c>
      <c r="D45" s="283"/>
      <c r="E45" s="283"/>
      <c r="F45" s="283"/>
      <c r="G45" s="283"/>
      <c r="H45" s="283"/>
      <c r="I45" s="269">
        <v>30</v>
      </c>
      <c r="J45" s="269">
        <v>4</v>
      </c>
      <c r="K45" s="284"/>
      <c r="L45" s="145"/>
      <c r="M45" s="285"/>
      <c r="N45" s="69"/>
      <c r="O45" s="69"/>
      <c r="P45" s="69"/>
      <c r="Q45" s="145" t="s">
        <v>97</v>
      </c>
      <c r="R45" s="272" t="s">
        <v>160</v>
      </c>
      <c r="S45" s="286" t="s">
        <v>161</v>
      </c>
      <c r="T45" s="275" t="s">
        <v>162</v>
      </c>
    </row>
    <row r="46" spans="1:21" ht="42" customHeight="1">
      <c r="A46" s="5"/>
      <c r="B46" s="173">
        <v>5</v>
      </c>
      <c r="C46" s="166" t="s">
        <v>123</v>
      </c>
      <c r="D46" s="288" t="s">
        <v>5</v>
      </c>
      <c r="E46" s="288">
        <v>15</v>
      </c>
      <c r="F46" s="230"/>
      <c r="G46" s="230"/>
      <c r="H46" s="230"/>
      <c r="I46" s="173"/>
      <c r="J46" s="173">
        <v>3</v>
      </c>
      <c r="K46" s="231"/>
      <c r="L46" s="232"/>
      <c r="M46" s="233"/>
      <c r="N46" s="234"/>
      <c r="O46" s="234"/>
      <c r="P46" s="234" t="s">
        <v>17</v>
      </c>
      <c r="Q46" s="232"/>
      <c r="R46" s="203" t="s">
        <v>130</v>
      </c>
      <c r="S46" s="203" t="s">
        <v>131</v>
      </c>
      <c r="T46" s="203" t="s">
        <v>132</v>
      </c>
    </row>
    <row r="47" spans="1:21">
      <c r="A47" s="5"/>
      <c r="B47" s="175"/>
      <c r="C47" s="175"/>
      <c r="D47" s="75"/>
      <c r="E47" s="46">
        <f t="shared" ref="E47:K47" si="3">SUM(E42:E46)</f>
        <v>75</v>
      </c>
      <c r="F47" s="46">
        <f t="shared" si="3"/>
        <v>0</v>
      </c>
      <c r="G47" s="46">
        <f t="shared" si="3"/>
        <v>0</v>
      </c>
      <c r="H47" s="46">
        <f t="shared" si="3"/>
        <v>90</v>
      </c>
      <c r="I47" s="46">
        <f t="shared" si="3"/>
        <v>30</v>
      </c>
      <c r="J47" s="64">
        <f t="shared" si="3"/>
        <v>30</v>
      </c>
      <c r="K47" s="23" t="e">
        <f t="shared" si="3"/>
        <v>#REF!</v>
      </c>
      <c r="L47" s="24"/>
      <c r="M47" s="24"/>
      <c r="N47" s="22"/>
      <c r="O47" s="100"/>
      <c r="P47" s="100"/>
      <c r="Q47" s="140"/>
      <c r="R47" s="29"/>
      <c r="S47" s="29"/>
      <c r="T47" s="29"/>
    </row>
    <row r="48" spans="1:21" ht="24">
      <c r="A48" s="2"/>
      <c r="B48" s="25"/>
      <c r="C48" s="25"/>
      <c r="D48" s="78" t="s">
        <v>21</v>
      </c>
      <c r="E48" s="79">
        <f>SUM(E47:I47)</f>
        <v>195</v>
      </c>
      <c r="F48" s="26"/>
      <c r="G48" s="26"/>
      <c r="H48" s="26"/>
      <c r="I48" s="26"/>
      <c r="J48" s="54"/>
      <c r="K48" s="25"/>
      <c r="L48" s="26"/>
      <c r="M48" s="26"/>
      <c r="N48" s="22"/>
      <c r="O48" s="22"/>
      <c r="P48" s="22"/>
      <c r="Q48" s="139"/>
      <c r="R48" s="27"/>
      <c r="S48" s="27"/>
      <c r="T48" s="27"/>
    </row>
    <row r="49" spans="1:20" ht="15">
      <c r="A49" s="1"/>
      <c r="B49" s="133"/>
      <c r="C49" s="132" t="s">
        <v>78</v>
      </c>
      <c r="D49" s="28"/>
      <c r="E49" s="56">
        <f>SUM(E25,E38,E47)</f>
        <v>394</v>
      </c>
      <c r="F49" s="56">
        <f>SUM(F25,F38,F47)</f>
        <v>165</v>
      </c>
      <c r="G49" s="56">
        <f>SUM(G25,G38,G47)</f>
        <v>180</v>
      </c>
      <c r="H49" s="56">
        <f>SUM(H25,H38,H47)</f>
        <v>150</v>
      </c>
      <c r="I49" s="99">
        <f>SUM(_sem1,_sem2,_sem3)</f>
        <v>30</v>
      </c>
      <c r="J49" s="80">
        <f>SUM(J25,J38,J47)</f>
        <v>90</v>
      </c>
      <c r="K49" s="32" t="e">
        <f>SUM(#REF!)</f>
        <v>#REF!</v>
      </c>
      <c r="L49" s="26"/>
      <c r="M49" s="100"/>
      <c r="N49" s="22"/>
      <c r="O49" s="22"/>
      <c r="P49" s="22"/>
      <c r="Q49" s="139"/>
      <c r="R49" s="25"/>
      <c r="S49" s="25"/>
      <c r="T49" s="25"/>
    </row>
    <row r="50" spans="1:20" ht="24">
      <c r="A50" s="2"/>
      <c r="B50" s="25"/>
      <c r="C50" s="25"/>
      <c r="D50" s="78" t="s">
        <v>21</v>
      </c>
      <c r="E50" s="79">
        <f>SUM(suma1,suma2,suma3)</f>
        <v>919</v>
      </c>
      <c r="F50" s="26"/>
      <c r="G50" s="26"/>
      <c r="H50" s="26"/>
      <c r="I50" s="26"/>
      <c r="J50" s="26"/>
      <c r="K50" s="27"/>
      <c r="L50" s="26"/>
      <c r="M50" s="26"/>
      <c r="N50" s="22"/>
      <c r="O50" s="22"/>
      <c r="P50" s="22"/>
      <c r="Q50" s="139"/>
      <c r="R50" s="25"/>
      <c r="S50" s="25"/>
      <c r="T50" s="25"/>
    </row>
    <row r="51" spans="1:20" ht="15.75">
      <c r="A51" s="1"/>
      <c r="B51" s="25"/>
      <c r="C51" s="89" t="s">
        <v>22</v>
      </c>
      <c r="D51" s="82"/>
      <c r="E51" s="82"/>
      <c r="F51" s="82"/>
      <c r="G51" s="82"/>
      <c r="H51" s="82"/>
      <c r="I51" s="82"/>
      <c r="J51" s="82"/>
      <c r="K51" s="83"/>
      <c r="L51" s="82"/>
      <c r="M51" s="26"/>
      <c r="N51" s="22"/>
      <c r="O51" s="22"/>
      <c r="P51" s="22"/>
      <c r="Q51" s="139"/>
      <c r="R51" s="27"/>
      <c r="S51" s="27"/>
      <c r="T51" s="27"/>
    </row>
    <row r="52" spans="1:20">
      <c r="A52" s="1"/>
      <c r="B52" s="25"/>
      <c r="C52" s="33"/>
      <c r="D52" s="34"/>
      <c r="E52" s="26"/>
      <c r="F52" s="26"/>
      <c r="G52" s="26"/>
      <c r="H52" s="26"/>
      <c r="I52" s="26"/>
      <c r="J52" s="26"/>
      <c r="K52" s="25"/>
      <c r="L52" s="26"/>
      <c r="M52" s="26"/>
      <c r="N52" s="22"/>
      <c r="O52" s="22"/>
      <c r="P52" s="22"/>
      <c r="Q52" s="139"/>
      <c r="R52" s="27"/>
      <c r="S52" s="27"/>
      <c r="T52" s="27"/>
    </row>
    <row r="53" spans="1:20">
      <c r="A53" s="1"/>
      <c r="B53" s="25"/>
      <c r="C53" s="158" t="s">
        <v>23</v>
      </c>
      <c r="D53" s="84">
        <f>SUM(suma1,suma2,suma3)</f>
        <v>919</v>
      </c>
      <c r="E53" s="26"/>
      <c r="F53" s="26"/>
      <c r="G53" s="26"/>
      <c r="H53" s="26"/>
      <c r="I53" s="26"/>
      <c r="J53" s="26"/>
      <c r="K53" s="25"/>
      <c r="L53" s="26"/>
      <c r="M53" s="26"/>
      <c r="N53" s="22"/>
      <c r="O53" s="22"/>
      <c r="P53" s="22"/>
      <c r="Q53" s="139"/>
      <c r="R53" s="27"/>
      <c r="S53" s="27"/>
      <c r="T53" s="27"/>
    </row>
    <row r="54" spans="1:20">
      <c r="A54" s="1"/>
      <c r="B54" s="25"/>
      <c r="C54" s="159" t="s">
        <v>24</v>
      </c>
      <c r="D54" s="84">
        <v>206</v>
      </c>
      <c r="E54" s="26"/>
      <c r="F54" s="26"/>
      <c r="G54" s="26"/>
      <c r="H54" s="26"/>
      <c r="I54" s="26"/>
      <c r="J54" s="26"/>
      <c r="K54" s="25"/>
      <c r="L54" s="26"/>
      <c r="M54" s="26"/>
      <c r="N54" s="22"/>
      <c r="O54" s="22"/>
      <c r="P54" s="22"/>
      <c r="Q54" s="139"/>
      <c r="R54" s="27"/>
      <c r="S54" s="27"/>
      <c r="T54" s="27"/>
    </row>
    <row r="55" spans="1:20">
      <c r="A55" s="1"/>
      <c r="B55" s="25"/>
      <c r="C55" s="159" t="s">
        <v>92</v>
      </c>
      <c r="D55" s="84">
        <f>SUM(D53:D54)</f>
        <v>1125</v>
      </c>
      <c r="E55" s="26"/>
      <c r="F55" s="26"/>
      <c r="G55" s="26"/>
      <c r="H55" s="26"/>
      <c r="I55" s="26"/>
      <c r="J55" s="26"/>
      <c r="K55" s="25"/>
      <c r="L55" s="26"/>
      <c r="M55" s="26"/>
      <c r="N55" s="22"/>
      <c r="O55" s="22"/>
      <c r="P55" s="22"/>
      <c r="Q55" s="139"/>
      <c r="R55" s="27"/>
      <c r="S55" s="27"/>
      <c r="T55" s="27"/>
    </row>
    <row r="56" spans="1:20" ht="25.5">
      <c r="A56" s="1"/>
      <c r="C56" s="160" t="s">
        <v>25</v>
      </c>
      <c r="D56" s="90">
        <f>0.5*90*25</f>
        <v>1125</v>
      </c>
    </row>
    <row r="57" spans="1:20">
      <c r="C57" s="159" t="s">
        <v>26</v>
      </c>
      <c r="D57" s="84">
        <v>90</v>
      </c>
    </row>
    <row r="58" spans="1:20">
      <c r="C58" s="161" t="s">
        <v>27</v>
      </c>
      <c r="D58" s="85">
        <v>29</v>
      </c>
    </row>
    <row r="59" spans="1:20" ht="25.5">
      <c r="C59" s="162" t="s">
        <v>28</v>
      </c>
      <c r="D59" s="91">
        <f>0.3*90</f>
        <v>27</v>
      </c>
    </row>
    <row r="60" spans="1:20">
      <c r="C60" s="163" t="s">
        <v>93</v>
      </c>
      <c r="D60" s="151">
        <f>SUM(F49:I49)</f>
        <v>525</v>
      </c>
    </row>
    <row r="61" spans="1:20">
      <c r="C61" s="86" t="s">
        <v>83</v>
      </c>
      <c r="D61" s="87">
        <v>47</v>
      </c>
    </row>
    <row r="62" spans="1:20" ht="38.25">
      <c r="C62" s="88" t="s">
        <v>84</v>
      </c>
      <c r="D62" s="87">
        <v>46</v>
      </c>
      <c r="Q62" s="266"/>
    </row>
    <row r="63" spans="1:20" ht="38.25">
      <c r="C63" s="88" t="s">
        <v>85</v>
      </c>
      <c r="D63" s="267" t="s">
        <v>119</v>
      </c>
    </row>
    <row r="64" spans="1:20" ht="25.5">
      <c r="C64" s="141" t="s">
        <v>86</v>
      </c>
      <c r="D64" s="87">
        <v>35</v>
      </c>
    </row>
    <row r="66" spans="3:19" ht="74.45" customHeight="1">
      <c r="C66" s="190" t="s">
        <v>87</v>
      </c>
    </row>
    <row r="68" spans="3:19" ht="303.75" customHeight="1">
      <c r="C68" s="345" t="s">
        <v>88</v>
      </c>
      <c r="D68" s="346"/>
      <c r="E68" s="346"/>
      <c r="F68" s="346"/>
      <c r="G68" s="346"/>
      <c r="H68" s="346"/>
      <c r="I68" s="346"/>
      <c r="J68" s="346"/>
      <c r="K68" s="346"/>
      <c r="L68" s="346"/>
      <c r="M68" s="346"/>
      <c r="N68" s="346"/>
      <c r="O68" s="346"/>
      <c r="P68" s="346"/>
      <c r="Q68" s="346"/>
      <c r="R68" s="346"/>
      <c r="S68" s="346"/>
    </row>
  </sheetData>
  <mergeCells count="5">
    <mergeCell ref="C68:S68"/>
    <mergeCell ref="R13:T13"/>
    <mergeCell ref="R27:T27"/>
    <mergeCell ref="R40:T40"/>
    <mergeCell ref="R10:T10"/>
  </mergeCells>
  <phoneticPr fontId="0" type="noConversion"/>
  <conditionalFormatting sqref="L12 L15:L19 L21:L22 L46">
    <cfRule type="expression" dxfId="34" priority="189" stopIfTrue="1">
      <formula>AND(NOT(ISBLANK(L12)),L12&lt;&gt;"obi")</formula>
    </cfRule>
  </conditionalFormatting>
  <conditionalFormatting sqref="T49 T22">
    <cfRule type="expression" dxfId="33" priority="190" stopIfTrue="1">
      <formula>N22="Inne?"</formula>
    </cfRule>
  </conditionalFormatting>
  <conditionalFormatting sqref="S49 S22">
    <cfRule type="expression" dxfId="32" priority="191" stopIfTrue="1">
      <formula>N22="Kier?"</formula>
    </cfRule>
  </conditionalFormatting>
  <conditionalFormatting sqref="R49 R22">
    <cfRule type="expression" dxfId="31" priority="192" stopIfTrue="1">
      <formula>N22="Podst?"</formula>
    </cfRule>
  </conditionalFormatting>
  <conditionalFormatting sqref="M15:M22 M42:M44 M46">
    <cfRule type="expression" dxfId="30" priority="193" stopIfTrue="1">
      <formula>AND(M15="*",L15="obi")</formula>
    </cfRule>
  </conditionalFormatting>
  <conditionalFormatting sqref="E48 E39">
    <cfRule type="cellIs" dxfId="29" priority="195" stopIfTrue="1" operator="greaterThan">
      <formula>420</formula>
    </cfRule>
  </conditionalFormatting>
  <conditionalFormatting sqref="J49">
    <cfRule type="cellIs" dxfId="28" priority="197" stopIfTrue="1" operator="between">
      <formula>27</formula>
      <formula>33</formula>
    </cfRule>
  </conditionalFormatting>
  <conditionalFormatting sqref="J38">
    <cfRule type="cellIs" dxfId="27" priority="198" stopIfTrue="1" operator="between">
      <formula>27</formula>
      <formula>30</formula>
    </cfRule>
  </conditionalFormatting>
  <conditionalFormatting sqref="J39">
    <cfRule type="cellIs" dxfId="26" priority="199" stopIfTrue="1" operator="between">
      <formula>60</formula>
      <formula>60</formula>
    </cfRule>
  </conditionalFormatting>
  <conditionalFormatting sqref="A18:A25 A37:A38 A43:A47">
    <cfRule type="cellIs" dxfId="25" priority="200" stopIfTrue="1" operator="equal">
      <formula>"?"</formula>
    </cfRule>
  </conditionalFormatting>
  <conditionalFormatting sqref="J47 J25">
    <cfRule type="cellIs" dxfId="24" priority="194" stopIfTrue="1" operator="between">
      <formula>30</formula>
      <formula>33</formula>
    </cfRule>
  </conditionalFormatting>
  <conditionalFormatting sqref="M12">
    <cfRule type="expression" dxfId="23" priority="162" stopIfTrue="1">
      <formula>AND(M12="*",L12="obi")</formula>
    </cfRule>
  </conditionalFormatting>
  <conditionalFormatting sqref="S22">
    <cfRule type="expression" dxfId="22" priority="94" stopIfTrue="1">
      <formula>N22="Kier?"</formula>
    </cfRule>
  </conditionalFormatting>
  <conditionalFormatting sqref="S22">
    <cfRule type="expression" dxfId="21" priority="93" stopIfTrue="1">
      <formula>N22="Kier?"</formula>
    </cfRule>
  </conditionalFormatting>
  <conditionalFormatting sqref="R23">
    <cfRule type="expression" dxfId="20" priority="24" stopIfTrue="1">
      <formula>N23="Podst?"</formula>
    </cfRule>
  </conditionalFormatting>
  <conditionalFormatting sqref="M23">
    <cfRule type="expression" dxfId="19" priority="25" stopIfTrue="1">
      <formula>AND(M23="*",L23="obi")</formula>
    </cfRule>
  </conditionalFormatting>
  <conditionalFormatting sqref="L24">
    <cfRule type="expression" dxfId="18" priority="21" stopIfTrue="1">
      <formula>AND(NOT(ISBLANK(L24)),L24&lt;&gt;"obi")</formula>
    </cfRule>
  </conditionalFormatting>
  <conditionalFormatting sqref="M24">
    <cfRule type="expression" dxfId="17" priority="22" stopIfTrue="1">
      <formula>AND(M24="*",L24="obi")</formula>
    </cfRule>
  </conditionalFormatting>
  <conditionalFormatting sqref="L45">
    <cfRule type="expression" dxfId="16" priority="13" stopIfTrue="1">
      <formula>AND(NOT(ISBLANK(L45)),L45&lt;&gt;"obi")</formula>
    </cfRule>
  </conditionalFormatting>
  <conditionalFormatting sqref="M45">
    <cfRule type="expression" dxfId="15" priority="14" stopIfTrue="1">
      <formula>AND(M45="*",L45="obi")</formula>
    </cfRule>
  </conditionalFormatting>
  <conditionalFormatting sqref="L32 L30 L36">
    <cfRule type="expression" dxfId="14" priority="12" stopIfTrue="1">
      <formula>AND(NOT(ISBLANK(L30)),L30&lt;&gt;"obi")</formula>
    </cfRule>
  </conditionalFormatting>
  <conditionalFormatting sqref="M36:M37">
    <cfRule type="expression" dxfId="13" priority="11" stopIfTrue="1">
      <formula>AND(M36="*",L36="obi")</formula>
    </cfRule>
  </conditionalFormatting>
  <conditionalFormatting sqref="M32">
    <cfRule type="expression" dxfId="12" priority="10" stopIfTrue="1">
      <formula>AND(M32="*",L32="obi")</formula>
    </cfRule>
  </conditionalFormatting>
  <conditionalFormatting sqref="M30">
    <cfRule type="expression" dxfId="11" priority="9" stopIfTrue="1">
      <formula>AND(M30="*",L30="obi")</formula>
    </cfRule>
  </conditionalFormatting>
  <conditionalFormatting sqref="R30">
    <cfRule type="expression" dxfId="10" priority="7" stopIfTrue="1">
      <formula>"#odwołanie1"="Podst?"</formula>
    </cfRule>
    <cfRule type="expression" dxfId="9" priority="8" stopIfTrue="1">
      <formula>N30="Podst?"</formula>
    </cfRule>
  </conditionalFormatting>
  <conditionalFormatting sqref="T30">
    <cfRule type="expression" dxfId="8" priority="5" stopIfTrue="1">
      <formula>"#odwołanie1"="Inne?"</formula>
    </cfRule>
    <cfRule type="expression" dxfId="7" priority="6" stopIfTrue="1">
      <formula>N30="Inne?"</formula>
    </cfRule>
  </conditionalFormatting>
  <conditionalFormatting sqref="S30">
    <cfRule type="expression" dxfId="6" priority="3" stopIfTrue="1">
      <formula>"#odwołanie1"="Kier?"</formula>
    </cfRule>
    <cfRule type="expression" dxfId="5" priority="4" stopIfTrue="1">
      <formula>N30="Kier?"</formula>
    </cfRule>
  </conditionalFormatting>
  <conditionalFormatting sqref="M37">
    <cfRule type="expression" dxfId="4" priority="2" stopIfTrue="1">
      <formula>AND(M37="*",L37="obi")</formula>
    </cfRule>
  </conditionalFormatting>
  <conditionalFormatting sqref="M33">
    <cfRule type="expression" dxfId="3" priority="1" stopIfTrue="1">
      <formula>AND(M33="*",L33="obi")</formula>
    </cfRule>
  </conditionalFormatting>
  <pageMargins left="3.937007874015748E-2" right="3.937007874015748E-2" top="0.19685039370078741" bottom="0.19685039370078741" header="0" footer="0"/>
  <pageSetup paperSize="9" scale="34" orientation="portrait" r:id="rId1"/>
  <headerFooter alignWithMargins="0"/>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tabColor rgb="FF00FF00"/>
    <pageSetUpPr fitToPage="1"/>
  </sheetPr>
  <dimension ref="A1:BB44"/>
  <sheetViews>
    <sheetView topLeftCell="T1" zoomScale="90" zoomScaleNormal="90" zoomScalePageLayoutView="90" workbookViewId="0">
      <selection activeCell="T2" sqref="T2"/>
    </sheetView>
  </sheetViews>
  <sheetFormatPr defaultColWidth="8.7109375" defaultRowHeight="12.75"/>
  <cols>
    <col min="1" max="1" width="39.140625" style="43" customWidth="1"/>
    <col min="2" max="2" width="6.85546875" bestFit="1" customWidth="1"/>
    <col min="3" max="10" width="6.140625" bestFit="1" customWidth="1"/>
    <col min="11" max="15" width="7.140625" bestFit="1" customWidth="1"/>
    <col min="16" max="16" width="7.140625" style="14" bestFit="1" customWidth="1"/>
    <col min="17" max="19" width="7.140625" style="14" customWidth="1"/>
    <col min="20" max="20" width="38" style="14" customWidth="1"/>
    <col min="21" max="29" width="5.5703125" style="14" bestFit="1" customWidth="1"/>
    <col min="30" max="43" width="6.5703125" style="14" bestFit="1" customWidth="1"/>
    <col min="44" max="47" width="6.5703125" style="14" customWidth="1"/>
    <col min="48" max="48" width="38" style="14" customWidth="1"/>
    <col min="49" max="54" width="5.5703125" style="14" bestFit="1" customWidth="1"/>
  </cols>
  <sheetData>
    <row r="1" spans="1:54" ht="15.75">
      <c r="A1" s="157" t="s">
        <v>89</v>
      </c>
      <c r="T1" s="14" t="s">
        <v>277</v>
      </c>
    </row>
    <row r="2" spans="1:54" ht="15.75">
      <c r="A2" s="157"/>
      <c r="B2" s="349" t="s">
        <v>18</v>
      </c>
      <c r="C2" s="349"/>
      <c r="D2" s="349"/>
      <c r="E2" s="349"/>
      <c r="F2" s="349"/>
      <c r="G2" s="349"/>
      <c r="H2" s="349"/>
      <c r="I2" s="349"/>
      <c r="J2" s="349"/>
      <c r="K2" s="349"/>
      <c r="L2" s="349"/>
      <c r="M2" s="349"/>
      <c r="N2" s="349"/>
      <c r="O2" s="349"/>
      <c r="P2" s="349"/>
      <c r="Q2" s="349"/>
      <c r="R2" s="349"/>
      <c r="S2" s="349"/>
      <c r="U2" s="349" t="s">
        <v>19</v>
      </c>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W2" s="349" t="s">
        <v>242</v>
      </c>
      <c r="AX2" s="349"/>
      <c r="AY2" s="349"/>
      <c r="AZ2" s="349"/>
      <c r="BA2" s="349"/>
      <c r="BB2" s="349"/>
    </row>
    <row r="3" spans="1:54" ht="48" customHeight="1">
      <c r="A3" s="157"/>
      <c r="B3" s="292" t="s">
        <v>181</v>
      </c>
      <c r="C3" s="292" t="s">
        <v>181</v>
      </c>
      <c r="D3" s="292" t="s">
        <v>181</v>
      </c>
      <c r="E3" s="292" t="s">
        <v>181</v>
      </c>
      <c r="F3" s="292" t="s">
        <v>181</v>
      </c>
      <c r="G3" s="292" t="s">
        <v>181</v>
      </c>
      <c r="H3" s="292" t="s">
        <v>181</v>
      </c>
      <c r="I3" s="292" t="s">
        <v>181</v>
      </c>
      <c r="J3" s="292" t="s">
        <v>181</v>
      </c>
      <c r="K3" s="292" t="s">
        <v>181</v>
      </c>
      <c r="L3" s="292" t="s">
        <v>181</v>
      </c>
      <c r="M3" s="292" t="s">
        <v>181</v>
      </c>
      <c r="N3" s="292" t="s">
        <v>181</v>
      </c>
      <c r="O3" s="292" t="s">
        <v>182</v>
      </c>
      <c r="P3" s="292" t="s">
        <v>182</v>
      </c>
      <c r="Q3" s="292" t="s">
        <v>182</v>
      </c>
      <c r="R3" s="292" t="s">
        <v>182</v>
      </c>
      <c r="S3" s="292" t="s">
        <v>181</v>
      </c>
      <c r="U3" s="292" t="s">
        <v>210</v>
      </c>
      <c r="V3" s="292" t="s">
        <v>210</v>
      </c>
      <c r="W3" s="292" t="s">
        <v>211</v>
      </c>
      <c r="X3" s="292" t="s">
        <v>211</v>
      </c>
      <c r="Y3" s="292" t="s">
        <v>211</v>
      </c>
      <c r="Z3" s="292" t="s">
        <v>212</v>
      </c>
      <c r="AA3" s="292" t="s">
        <v>211</v>
      </c>
      <c r="AB3" s="292" t="s">
        <v>211</v>
      </c>
      <c r="AC3" s="292" t="s">
        <v>210</v>
      </c>
      <c r="AD3" s="292" t="s">
        <v>210</v>
      </c>
      <c r="AE3" s="292" t="s">
        <v>210</v>
      </c>
      <c r="AF3" s="292" t="s">
        <v>210</v>
      </c>
      <c r="AG3" s="292" t="s">
        <v>210</v>
      </c>
      <c r="AH3" s="292" t="s">
        <v>210</v>
      </c>
      <c r="AI3" s="292" t="s">
        <v>210</v>
      </c>
      <c r="AJ3" s="292" t="s">
        <v>210</v>
      </c>
      <c r="AK3" s="292" t="s">
        <v>213</v>
      </c>
      <c r="AL3" s="292" t="s">
        <v>210</v>
      </c>
      <c r="AM3" s="292" t="s">
        <v>210</v>
      </c>
      <c r="AN3" s="292" t="s">
        <v>210</v>
      </c>
      <c r="AO3" s="292" t="s">
        <v>210</v>
      </c>
      <c r="AP3" s="292" t="s">
        <v>210</v>
      </c>
      <c r="AQ3" s="292" t="s">
        <v>210</v>
      </c>
      <c r="AR3" s="292" t="s">
        <v>213</v>
      </c>
      <c r="AS3" s="292" t="s">
        <v>210</v>
      </c>
      <c r="AT3" s="292" t="s">
        <v>210</v>
      </c>
      <c r="AU3" s="292" t="s">
        <v>210</v>
      </c>
      <c r="AW3" s="292" t="s">
        <v>214</v>
      </c>
      <c r="AX3" s="292" t="s">
        <v>215</v>
      </c>
      <c r="AY3" s="292" t="s">
        <v>215</v>
      </c>
      <c r="AZ3" s="292" t="s">
        <v>215</v>
      </c>
      <c r="BA3" s="292" t="s">
        <v>216</v>
      </c>
      <c r="BB3" s="292" t="s">
        <v>216</v>
      </c>
    </row>
    <row r="4" spans="1:54" ht="48" customHeight="1">
      <c r="A4" s="96" t="s">
        <v>29</v>
      </c>
      <c r="B4" s="291" t="s">
        <v>163</v>
      </c>
      <c r="C4" s="291" t="s">
        <v>164</v>
      </c>
      <c r="D4" s="291" t="s">
        <v>165</v>
      </c>
      <c r="E4" s="291" t="s">
        <v>166</v>
      </c>
      <c r="F4" s="291" t="s">
        <v>167</v>
      </c>
      <c r="G4" s="291" t="s">
        <v>168</v>
      </c>
      <c r="H4" s="291" t="s">
        <v>169</v>
      </c>
      <c r="I4" s="291" t="s">
        <v>170</v>
      </c>
      <c r="J4" s="291" t="s">
        <v>171</v>
      </c>
      <c r="K4" s="291" t="s">
        <v>172</v>
      </c>
      <c r="L4" s="291" t="s">
        <v>173</v>
      </c>
      <c r="M4" s="291" t="s">
        <v>174</v>
      </c>
      <c r="N4" s="291" t="s">
        <v>175</v>
      </c>
      <c r="O4" s="291" t="s">
        <v>176</v>
      </c>
      <c r="P4" s="291" t="s">
        <v>177</v>
      </c>
      <c r="Q4" s="291" t="s">
        <v>178</v>
      </c>
      <c r="R4" s="291" t="s">
        <v>179</v>
      </c>
      <c r="S4" s="291" t="s">
        <v>180</v>
      </c>
      <c r="T4" s="193" t="s">
        <v>29</v>
      </c>
      <c r="U4" s="293" t="s">
        <v>183</v>
      </c>
      <c r="V4" s="293" t="s">
        <v>184</v>
      </c>
      <c r="W4" s="293" t="s">
        <v>185</v>
      </c>
      <c r="X4" s="293" t="s">
        <v>186</v>
      </c>
      <c r="Y4" s="293" t="s">
        <v>187</v>
      </c>
      <c r="Z4" s="293" t="s">
        <v>188</v>
      </c>
      <c r="AA4" s="293" t="s">
        <v>189</v>
      </c>
      <c r="AB4" s="293" t="s">
        <v>190</v>
      </c>
      <c r="AC4" s="293" t="s">
        <v>191</v>
      </c>
      <c r="AD4" s="293" t="s">
        <v>192</v>
      </c>
      <c r="AE4" s="293" t="s">
        <v>193</v>
      </c>
      <c r="AF4" s="293" t="s">
        <v>194</v>
      </c>
      <c r="AG4" s="293" t="s">
        <v>195</v>
      </c>
      <c r="AH4" s="293" t="s">
        <v>196</v>
      </c>
      <c r="AI4" s="293" t="s">
        <v>197</v>
      </c>
      <c r="AJ4" s="293" t="s">
        <v>198</v>
      </c>
      <c r="AK4" s="293" t="s">
        <v>199</v>
      </c>
      <c r="AL4" s="293" t="s">
        <v>200</v>
      </c>
      <c r="AM4" s="293" t="s">
        <v>201</v>
      </c>
      <c r="AN4" s="293" t="s">
        <v>202</v>
      </c>
      <c r="AO4" s="293" t="s">
        <v>203</v>
      </c>
      <c r="AP4" s="293" t="s">
        <v>204</v>
      </c>
      <c r="AQ4" s="293" t="s">
        <v>205</v>
      </c>
      <c r="AR4" s="293" t="s">
        <v>206</v>
      </c>
      <c r="AS4" s="293" t="s">
        <v>207</v>
      </c>
      <c r="AT4" s="293" t="s">
        <v>208</v>
      </c>
      <c r="AU4" s="293" t="s">
        <v>209</v>
      </c>
      <c r="AV4" s="193" t="s">
        <v>29</v>
      </c>
      <c r="AW4" s="293" t="s">
        <v>217</v>
      </c>
      <c r="AX4" s="293" t="s">
        <v>218</v>
      </c>
      <c r="AY4" s="293" t="s">
        <v>219</v>
      </c>
      <c r="AZ4" s="293" t="s">
        <v>220</v>
      </c>
      <c r="BA4" s="293" t="s">
        <v>221</v>
      </c>
      <c r="BB4" s="293" t="s">
        <v>222</v>
      </c>
    </row>
    <row r="5" spans="1:54">
      <c r="A5" s="96" t="s">
        <v>79</v>
      </c>
      <c r="B5" s="97"/>
      <c r="C5" s="97"/>
      <c r="D5" s="97"/>
      <c r="E5" s="97"/>
      <c r="F5" s="97"/>
      <c r="G5" s="97"/>
      <c r="H5" s="97"/>
      <c r="I5" s="97"/>
      <c r="J5" s="97"/>
      <c r="K5" s="97"/>
      <c r="L5" s="97"/>
      <c r="M5" s="97"/>
      <c r="N5" s="97"/>
      <c r="O5" s="97"/>
      <c r="P5" s="194"/>
      <c r="Q5" s="194"/>
      <c r="R5" s="194"/>
      <c r="S5" s="194"/>
      <c r="T5" s="193" t="s">
        <v>79</v>
      </c>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3" t="s">
        <v>79</v>
      </c>
      <c r="AW5" s="194"/>
      <c r="AX5" s="194"/>
      <c r="AY5" s="194"/>
      <c r="AZ5" s="194"/>
      <c r="BA5" s="194"/>
      <c r="BB5" s="194"/>
    </row>
    <row r="6" spans="1:54" ht="25.5">
      <c r="A6" s="95" t="str">
        <f>'Full-time'!C13</f>
        <v>Semester 1: (Poznań University of Technology (PUT))</v>
      </c>
      <c r="B6" s="18"/>
      <c r="C6" s="18"/>
      <c r="D6" s="18"/>
      <c r="E6" s="18"/>
      <c r="F6" s="18"/>
      <c r="G6" s="18"/>
      <c r="H6" s="18"/>
      <c r="I6" s="18"/>
      <c r="J6" s="18"/>
      <c r="K6" s="18"/>
      <c r="L6" s="18"/>
      <c r="M6" s="18"/>
      <c r="N6" s="18"/>
      <c r="O6" s="18"/>
      <c r="P6" s="195"/>
      <c r="Q6" s="195"/>
      <c r="R6" s="195"/>
      <c r="S6" s="195"/>
      <c r="T6" s="95" t="str">
        <f>'Full-time'!C13</f>
        <v>Semester 1: (Poznań University of Technology (PUT))</v>
      </c>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87" t="str">
        <f>'Full-time'!C13</f>
        <v>Semester 1: (Poznań University of Technology (PUT))</v>
      </c>
      <c r="AW6" s="195"/>
      <c r="AX6" s="195"/>
      <c r="AY6" s="195"/>
      <c r="AZ6" s="195"/>
      <c r="BA6" s="195"/>
      <c r="BB6" s="195"/>
    </row>
    <row r="7" spans="1:54">
      <c r="A7" s="94" t="str">
        <f>'Full-time'!C14</f>
        <v>Module</v>
      </c>
      <c r="B7" s="18"/>
      <c r="C7" s="18"/>
      <c r="D7" s="18"/>
      <c r="E7" s="18"/>
      <c r="F7" s="18"/>
      <c r="G7" s="18"/>
      <c r="H7" s="18"/>
      <c r="I7" s="18"/>
      <c r="J7" s="18"/>
      <c r="K7" s="18"/>
      <c r="L7" s="18"/>
      <c r="M7" s="18"/>
      <c r="N7" s="18"/>
      <c r="O7" s="18"/>
      <c r="P7" s="195"/>
      <c r="Q7" s="195"/>
      <c r="R7" s="195"/>
      <c r="S7" s="195"/>
      <c r="T7" s="95" t="str">
        <f>'Full-time'!C14</f>
        <v>Module</v>
      </c>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95" t="str">
        <f>'Full-time'!C14</f>
        <v>Module</v>
      </c>
      <c r="AW7" s="195"/>
      <c r="AX7" s="195"/>
      <c r="AY7" s="195"/>
      <c r="AZ7" s="195"/>
      <c r="BA7" s="195"/>
      <c r="BB7" s="195"/>
    </row>
    <row r="8" spans="1:54">
      <c r="A8" s="94" t="str">
        <f>'Full-time'!C15</f>
        <v>Networks and programming systems</v>
      </c>
      <c r="B8" s="19" t="str">
        <f>IF(ISERR(FIND(B$4,'Full-time'!$R15))=FALSE,IF(ISERR(FIND(CONCATENATE(B$4,"+"),'Full-time'!$R15))=FALSE,IF(ISERR(FIND(CONCATENATE(B$4,"++"),'Full-time'!$R15))=FALSE,IF(ISERR(FIND(CONCATENATE(B$4,"+++"),'Full-time'!$R15))=FALSE,"+++","++"),"+")," ")," ")</f>
        <v xml:space="preserve"> </v>
      </c>
      <c r="C8" s="19" t="str">
        <f>IF(ISERR(FIND(C$4,'Full-time'!$R15))=FALSE,IF(ISERR(FIND(CONCATENATE(C$4,"+"),'Full-time'!$R15))=FALSE,IF(ISERR(FIND(CONCATENATE(C$4,"++"),'Full-time'!$R15))=FALSE,IF(ISERR(FIND(CONCATENATE(C$4,"+++"),'Full-time'!$R15))=FALSE,"+++","++"),"+")," ")," ")</f>
        <v xml:space="preserve"> </v>
      </c>
      <c r="D8" s="19" t="str">
        <f>IF(ISERR(FIND(D$4,'Full-time'!$R15))=FALSE,IF(ISERR(FIND(CONCATENATE(D$4,"+"),'Full-time'!$R15))=FALSE,IF(ISERR(FIND(CONCATENATE(D$4,"++"),'Full-time'!$R15))=FALSE,IF(ISERR(FIND(CONCATENATE(D$4,"+++"),'Full-time'!$R15))=FALSE,"+++","++"),"+")," ")," ")</f>
        <v>+++</v>
      </c>
      <c r="E8" s="19" t="str">
        <f>IF(ISERR(FIND(E$4,'Full-time'!$R15))=FALSE,IF(ISERR(FIND(CONCATENATE(E$4,"+"),'Full-time'!$R15))=FALSE,IF(ISERR(FIND(CONCATENATE(E$4,"++"),'Full-time'!$R15))=FALSE,IF(ISERR(FIND(CONCATENATE(E$4,"+++"),'Full-time'!$R15))=FALSE,"+++","++"),"+")," ")," ")</f>
        <v xml:space="preserve"> </v>
      </c>
      <c r="F8" s="19" t="str">
        <f>IF(ISERR(FIND(F$4,'Full-time'!$R15))=FALSE,IF(ISERR(FIND(CONCATENATE(F$4,"+"),'Full-time'!$R15))=FALSE,IF(ISERR(FIND(CONCATENATE(F$4,"++"),'Full-time'!$R15))=FALSE,IF(ISERR(FIND(CONCATENATE(F$4,"+++"),'Full-time'!$R15))=FALSE,"+++","++"),"+")," ")," ")</f>
        <v xml:space="preserve"> </v>
      </c>
      <c r="G8" s="19" t="str">
        <f>IF(ISERR(FIND(G$4,'Full-time'!$R15))=FALSE,IF(ISERR(FIND(CONCATENATE(G$4,"+"),'Full-time'!$R15))=FALSE,IF(ISERR(FIND(CONCATENATE(G$4,"++"),'Full-time'!$R15))=FALSE,IF(ISERR(FIND(CONCATENATE(G$4,"+++"),'Full-time'!$R15))=FALSE,"+++","++"),"+")," ")," ")</f>
        <v xml:space="preserve"> </v>
      </c>
      <c r="H8" s="19" t="str">
        <f>IF(ISERR(FIND(H$4,'Full-time'!$R15))=FALSE,IF(ISERR(FIND(CONCATENATE(H$4,"+"),'Full-time'!$R15))=FALSE,IF(ISERR(FIND(CONCATENATE(H$4,"++"),'Full-time'!$R15))=FALSE,IF(ISERR(FIND(CONCATENATE(H$4,"+++"),'Full-time'!$R15))=FALSE,"+++","++"),"+")," ")," ")</f>
        <v>++</v>
      </c>
      <c r="I8" s="19" t="str">
        <f>IF(ISERR(FIND(I$4,'Full-time'!$R15))=FALSE,IF(ISERR(FIND(CONCATENATE(I$4,"+"),'Full-time'!$R15))=FALSE,IF(ISERR(FIND(CONCATENATE(I$4,"++"),'Full-time'!$R15))=FALSE,IF(ISERR(FIND(CONCATENATE(I$4,"+++"),'Full-time'!$R15))=FALSE,"+++","++"),"+")," ")," ")</f>
        <v xml:space="preserve"> </v>
      </c>
      <c r="J8" s="19" t="str">
        <f>IF(ISERR(FIND(J$4,'Full-time'!$R15))=FALSE,IF(ISERR(FIND(CONCATENATE(J$4,"+"),'Full-time'!$R15))=FALSE,IF(ISERR(FIND(CONCATENATE(J$4,"++"),'Full-time'!$R15))=FALSE,IF(ISERR(FIND(CONCATENATE(J$4,"+++"),'Full-time'!$R15))=FALSE,"+++","++"),"+")," ")," ")</f>
        <v xml:space="preserve"> </v>
      </c>
      <c r="K8" s="19" t="str">
        <f>IF(ISERR(FIND(K$4,'Full-time'!$R15))=FALSE,IF(ISERR(FIND(CONCATENATE(K$4,"+"),'Full-time'!$R15))=FALSE,IF(ISERR(FIND(CONCATENATE(K$4,"++"),'Full-time'!$R15))=FALSE,IF(ISERR(FIND(CONCATENATE(K$4,"+++"),'Full-time'!$R15))=FALSE,"+++","++"),"+")," ")," ")</f>
        <v xml:space="preserve"> </v>
      </c>
      <c r="L8" s="19" t="str">
        <f>IF(ISERR(FIND(L$4,'Full-time'!$R15))=FALSE,IF(ISERR(FIND(CONCATENATE(L$4,"+"),'Full-time'!$R15))=FALSE,IF(ISERR(FIND(CONCATENATE(L$4,"++"),'Full-time'!$R15))=FALSE,IF(ISERR(FIND(CONCATENATE(L$4,"+++"),'Full-time'!$R15))=FALSE,"+++","++"),"+")," ")," ")</f>
        <v xml:space="preserve"> </v>
      </c>
      <c r="M8" s="19" t="str">
        <f>IF(ISERR(FIND(M$4,'Full-time'!$R15))=FALSE,IF(ISERR(FIND(CONCATENATE(M$4,"+"),'Full-time'!$R15))=FALSE,IF(ISERR(FIND(CONCATENATE(M$4,"++"),'Full-time'!$R15))=FALSE,IF(ISERR(FIND(CONCATENATE(M$4,"+++"),'Full-time'!$R15))=FALSE,"+++","++"),"+")," ")," ")</f>
        <v>+</v>
      </c>
      <c r="N8" s="19" t="str">
        <f>IF(ISERR(FIND(N$4,'Full-time'!$R15))=FALSE,IF(ISERR(FIND(CONCATENATE(N$4,"+"),'Full-time'!$R15))=FALSE,IF(ISERR(FIND(CONCATENATE(N$4,"++"),'Full-time'!$R15))=FALSE,IF(ISERR(FIND(CONCATENATE(N$4,"+++"),'Full-time'!$R15))=FALSE,"+++","++"),"+")," ")," ")</f>
        <v xml:space="preserve"> </v>
      </c>
      <c r="O8" s="19" t="str">
        <f>IF(ISERR(FIND(O$4,'Full-time'!$R15))=FALSE,IF(ISERR(FIND(CONCATENATE(O$4,"+"),'Full-time'!$R15))=FALSE,IF(ISERR(FIND(CONCATENATE(O$4,"++"),'Full-time'!$R15))=FALSE,IF(ISERR(FIND(CONCATENATE(O$4,"+++"),'Full-time'!$R15))=FALSE,"+++","++"),"+")," ")," ")</f>
        <v xml:space="preserve"> </v>
      </c>
      <c r="P8" s="19" t="str">
        <f>IF(ISERR(FIND(P$4,'Full-time'!$R15))=FALSE,IF(ISERR(FIND(CONCATENATE(P$4,"+"),'Full-time'!$R15))=FALSE,IF(ISERR(FIND(CONCATENATE(P$4,"++"),'Full-time'!$R15))=FALSE,IF(ISERR(FIND(CONCATENATE(P$4,"+++"),'Full-time'!$R15))=FALSE,"+++","++"),"+")," ")," ")</f>
        <v xml:space="preserve"> </v>
      </c>
      <c r="Q8" s="19" t="str">
        <f>IF(ISERR(FIND(Q$4,'Full-time'!$R15))=FALSE,IF(ISERR(FIND(CONCATENATE(Q$4,"+"),'Full-time'!$R15))=FALSE,IF(ISERR(FIND(CONCATENATE(Q$4,"++"),'Full-time'!$R15))=FALSE,IF(ISERR(FIND(CONCATENATE(Q$4,"+++"),'Full-time'!$R15))=FALSE,"+++","++"),"+")," ")," ")</f>
        <v xml:space="preserve"> </v>
      </c>
      <c r="R8" s="19" t="str">
        <f>IF(ISERR(FIND(R$4,'Full-time'!$R15))=FALSE,IF(ISERR(FIND(CONCATENATE(R$4,"+"),'Full-time'!$R15))=FALSE,IF(ISERR(FIND(CONCATENATE(R$4,"++"),'Full-time'!$R15))=FALSE,IF(ISERR(FIND(CONCATENATE(R$4,"+++"),'Full-time'!$R15))=FALSE,"+++","++"),"+")," ")," ")</f>
        <v xml:space="preserve"> </v>
      </c>
      <c r="S8" s="19" t="str">
        <f>IF(ISERR(FIND(S$4,'Full-time'!$R15))=FALSE,IF(ISERR(FIND(CONCATENATE(S$4,"+"),'Full-time'!$R15))=FALSE,IF(ISERR(FIND(CONCATENATE(S$4,"++"),'Full-time'!$R15))=FALSE,IF(ISERR(FIND(CONCATENATE(S$4,"+++"),'Full-time'!$R15))=FALSE,"+++","++"),"+")," ")," ")</f>
        <v xml:space="preserve"> </v>
      </c>
      <c r="T8" s="150" t="str">
        <f>'Full-time'!C15</f>
        <v>Networks and programming systems</v>
      </c>
      <c r="U8" s="145" t="str">
        <f>IF(ISERR(FIND(U$4,'Full-time'!$S15))=FALSE,IF(ISERR(FIND(CONCATENATE(U$4,"+"),'Full-time'!$S15))=FALSE,IF(ISERR(FIND(CONCATENATE(U$4,"++"),'Full-time'!$S15))=FALSE,IF(ISERR(FIND(CONCATENATE(U$4,"+++"),'Full-time'!$S15))=FALSE,"+++","++"),"+")," ")," ")</f>
        <v xml:space="preserve"> </v>
      </c>
      <c r="V8" s="145" t="str">
        <f>IF(ISERR(FIND(V$4,'Full-time'!$S15))=FALSE,IF(ISERR(FIND(CONCATENATE(V$4,"+"),'Full-time'!$S15))=FALSE,IF(ISERR(FIND(CONCATENATE(V$4,"++"),'Full-time'!$S15))=FALSE,IF(ISERR(FIND(CONCATENATE(V$4,"+++"),'Full-time'!$S15))=FALSE,"+++","++"),"+")," ")," ")</f>
        <v>+</v>
      </c>
      <c r="W8" s="145" t="str">
        <f>IF(ISERR(FIND(W$4,'Full-time'!$S15))=FALSE,IF(ISERR(FIND(CONCATENATE(W$4,"+"),'Full-time'!$S15))=FALSE,IF(ISERR(FIND(CONCATENATE(W$4,"++"),'Full-time'!$S15))=FALSE,IF(ISERR(FIND(CONCATENATE(W$4,"+++"),'Full-time'!$S15))=FALSE,"+++","++"),"+")," ")," ")</f>
        <v xml:space="preserve"> </v>
      </c>
      <c r="X8" s="145" t="str">
        <f>IF(ISERR(FIND(X$4,'Full-time'!$S15))=FALSE,IF(ISERR(FIND(CONCATENATE(X$4,"+"),'Full-time'!$S15))=FALSE,IF(ISERR(FIND(CONCATENATE(X$4,"++"),'Full-time'!$S15))=FALSE,IF(ISERR(FIND(CONCATENATE(X$4,"+++"),'Full-time'!$S15))=FALSE,"+++","++"),"+")," ")," ")</f>
        <v xml:space="preserve"> </v>
      </c>
      <c r="Y8" s="145" t="str">
        <f>IF(ISERR(FIND(Y$4,'Full-time'!$S15))=FALSE,IF(ISERR(FIND(CONCATENATE(Y$4,"+"),'Full-time'!$S15))=FALSE,IF(ISERR(FIND(CONCATENATE(Y$4,"++"),'Full-time'!$S15))=FALSE,IF(ISERR(FIND(CONCATENATE(Y$4,"+++"),'Full-time'!$S15))=FALSE,"+++","++"),"+")," ")," ")</f>
        <v xml:space="preserve"> </v>
      </c>
      <c r="Z8" s="145" t="str">
        <f>IF(ISERR(FIND(Z$4,'Full-time'!$S15))=FALSE,IF(ISERR(FIND(CONCATENATE(Z$4,"+"),'Full-time'!$S15))=FALSE,IF(ISERR(FIND(CONCATENATE(Z$4,"++"),'Full-time'!$S15))=FALSE,IF(ISERR(FIND(CONCATENATE(Z$4,"+++"),'Full-time'!$S15))=FALSE,"+++","++"),"+")," ")," ")</f>
        <v>+</v>
      </c>
      <c r="AA8" s="145" t="str">
        <f>IF(ISERR(FIND(AA$4,'Full-time'!$S15))=FALSE,IF(ISERR(FIND(CONCATENATE(AA$4,"+"),'Full-time'!$S15))=FALSE,IF(ISERR(FIND(CONCATENATE(AA$4,"++"),'Full-time'!$S15))=FALSE,IF(ISERR(FIND(CONCATENATE(AA$4,"+++"),'Full-time'!$S15))=FALSE,"+++","++"),"+")," ")," ")</f>
        <v xml:space="preserve"> </v>
      </c>
      <c r="AB8" s="145" t="str">
        <f>IF(ISERR(FIND(AB$4,'Full-time'!$S15))=FALSE,IF(ISERR(FIND(CONCATENATE(AB$4,"+"),'Full-time'!$S15))=FALSE,IF(ISERR(FIND(CONCATENATE(AB$4,"++"),'Full-time'!$S15))=FALSE,IF(ISERR(FIND(CONCATENATE(AB$4,"+++"),'Full-time'!$S15))=FALSE,"+++","++"),"+")," ")," ")</f>
        <v xml:space="preserve"> </v>
      </c>
      <c r="AC8" s="145" t="str">
        <f>IF(ISERR(FIND(AC$4,'Full-time'!$S15))=FALSE,IF(ISERR(FIND(CONCATENATE(AC$4,"+"),'Full-time'!$S15))=FALSE,IF(ISERR(FIND(CONCATENATE(AC$4,"++"),'Full-time'!$S15))=FALSE,IF(ISERR(FIND(CONCATENATE(AC$4,"+++"),'Full-time'!$S15))=FALSE,"+++","++"),"+")," ")," ")</f>
        <v xml:space="preserve"> </v>
      </c>
      <c r="AD8" s="145" t="str">
        <f>IF(ISERR(FIND(AD$4,'Full-time'!$S15))=FALSE,IF(ISERR(FIND(CONCATENATE(AD$4,"+"),'Full-time'!$S15))=FALSE,IF(ISERR(FIND(CONCATENATE(AD$4,"++"),'Full-time'!$S15))=FALSE,IF(ISERR(FIND(CONCATENATE(AD$4,"+++"),'Full-time'!$S15))=FALSE,"+++","++"),"+")," ")," ")</f>
        <v xml:space="preserve"> </v>
      </c>
      <c r="AE8" s="145" t="str">
        <f>IF(ISERR(FIND(AE$4,'Full-time'!$S15))=FALSE,IF(ISERR(FIND(CONCATENATE(AE$4,"+"),'Full-time'!$S15))=FALSE,IF(ISERR(FIND(CONCATENATE(AE$4,"++"),'Full-time'!$S15))=FALSE,IF(ISERR(FIND(CONCATENATE(AE$4,"+++"),'Full-time'!$S15))=FALSE,"+++","++"),"+")," ")," ")</f>
        <v xml:space="preserve"> </v>
      </c>
      <c r="AF8" s="145" t="str">
        <f>IF(ISERR(FIND(AF$4,'Full-time'!$S15))=FALSE,IF(ISERR(FIND(CONCATENATE(AF$4,"+"),'Full-time'!$S15))=FALSE,IF(ISERR(FIND(CONCATENATE(AF$4,"++"),'Full-time'!$S15))=FALSE,IF(ISERR(FIND(CONCATENATE(AF$4,"+++"),'Full-time'!$S15))=FALSE,"+++","++"),"+")," ")," ")</f>
        <v xml:space="preserve"> </v>
      </c>
      <c r="AG8" s="145" t="str">
        <f>IF(ISERR(FIND(AG$4,'Full-time'!$S15))=FALSE,IF(ISERR(FIND(CONCATENATE(AG$4,"+"),'Full-time'!$S15))=FALSE,IF(ISERR(FIND(CONCATENATE(AG$4,"++"),'Full-time'!$S15))=FALSE,IF(ISERR(FIND(CONCATENATE(AG$4,"+++"),'Full-time'!$S15))=FALSE,"+++","++"),"+")," ")," ")</f>
        <v xml:space="preserve"> </v>
      </c>
      <c r="AH8" s="145" t="str">
        <f>IF(ISERR(FIND(AH$4,'Full-time'!$S15))=FALSE,IF(ISERR(FIND(CONCATENATE(AH$4,"+"),'Full-time'!$S15))=FALSE,IF(ISERR(FIND(CONCATENATE(AH$4,"++"),'Full-time'!$S15))=FALSE,IF(ISERR(FIND(CONCATENATE(AH$4,"+++"),'Full-time'!$S15))=FALSE,"+++","++"),"+")," ")," ")</f>
        <v xml:space="preserve"> </v>
      </c>
      <c r="AI8" s="145" t="str">
        <f>IF(ISERR(FIND(AI$4,'Full-time'!$S15))=FALSE,IF(ISERR(FIND(CONCATENATE(AI$4,"+"),'Full-time'!$S15))=FALSE,IF(ISERR(FIND(CONCATENATE(AI$4,"++"),'Full-time'!$S15))=FALSE,IF(ISERR(FIND(CONCATENATE(AI$4,"+++"),'Full-time'!$S15))=FALSE,"+++","++"),"+")," ")," ")</f>
        <v xml:space="preserve"> </v>
      </c>
      <c r="AJ8" s="145" t="str">
        <f>IF(ISERR(FIND(AJ$4,'Full-time'!$S15))=FALSE,IF(ISERR(FIND(CONCATENATE(AJ$4,"+"),'Full-time'!$S15))=FALSE,IF(ISERR(FIND(CONCATENATE(AJ$4,"++"),'Full-time'!$S15))=FALSE,IF(ISERR(FIND(CONCATENATE(AJ$4,"+++"),'Full-time'!$S15))=FALSE,"+++","++"),"+")," ")," ")</f>
        <v>+++</v>
      </c>
      <c r="AK8" s="145" t="str">
        <f>IF(ISERR(FIND(AK$4,'Full-time'!$S15))=FALSE,IF(ISERR(FIND(CONCATENATE(AK$4,"+"),'Full-time'!$S15))=FALSE,IF(ISERR(FIND(CONCATENATE(AK$4,"++"),'Full-time'!$S15))=FALSE,IF(ISERR(FIND(CONCATENATE(AK$4,"+++"),'Full-time'!$S15))=FALSE,"+++","++"),"+")," ")," ")</f>
        <v xml:space="preserve"> </v>
      </c>
      <c r="AL8" s="145" t="str">
        <f>IF(ISERR(FIND(AL$4,'Full-time'!$S15))=FALSE,IF(ISERR(FIND(CONCATENATE(AL$4,"+"),'Full-time'!$S15))=FALSE,IF(ISERR(FIND(CONCATENATE(AL$4,"++"),'Full-time'!$S15))=FALSE,IF(ISERR(FIND(CONCATENATE(AL$4,"+++"),'Full-time'!$S15))=FALSE,"+++","++"),"+")," ")," ")</f>
        <v xml:space="preserve"> </v>
      </c>
      <c r="AM8" s="145" t="str">
        <f>IF(ISERR(FIND(AM$4,'Full-time'!$S15))=FALSE,IF(ISERR(FIND(CONCATENATE(AM$4,"+"),'Full-time'!$S15))=FALSE,IF(ISERR(FIND(CONCATENATE(AM$4,"++"),'Full-time'!$S15))=FALSE,IF(ISERR(FIND(CONCATENATE(AM$4,"+++"),'Full-time'!$S15))=FALSE,"+++","++"),"+")," ")," ")</f>
        <v xml:space="preserve"> </v>
      </c>
      <c r="AN8" s="145" t="str">
        <f>IF(ISERR(FIND(AN$4,'Full-time'!$S15))=FALSE,IF(ISERR(FIND(CONCATENATE(AN$4,"+"),'Full-time'!$S15))=FALSE,IF(ISERR(FIND(CONCATENATE(AN$4,"++"),'Full-time'!$S15))=FALSE,IF(ISERR(FIND(CONCATENATE(AN$4,"+++"),'Full-time'!$S15))=FALSE,"+++","++"),"+")," ")," ")</f>
        <v xml:space="preserve"> </v>
      </c>
      <c r="AO8" s="145" t="str">
        <f>IF(ISERR(FIND(AO$4,'Full-time'!$S15))=FALSE,IF(ISERR(FIND(CONCATENATE(AO$4,"+"),'Full-time'!$S15))=FALSE,IF(ISERR(FIND(CONCATENATE(AO$4,"++"),'Full-time'!$S15))=FALSE,IF(ISERR(FIND(CONCATENATE(AO$4,"+++"),'Full-time'!$S15))=FALSE,"+++","++"),"+")," ")," ")</f>
        <v xml:space="preserve"> </v>
      </c>
      <c r="AP8" s="145" t="str">
        <f>IF(ISERR(FIND(AP$4,'Full-time'!$S15))=FALSE,IF(ISERR(FIND(CONCATENATE(AP$4,"+"),'Full-time'!$S15))=FALSE,IF(ISERR(FIND(CONCATENATE(AP$4,"++"),'Full-time'!$S15))=FALSE,IF(ISERR(FIND(CONCATENATE(AP$4,"+++"),'Full-time'!$S15))=FALSE,"+++","++"),"+")," ")," ")</f>
        <v xml:space="preserve"> </v>
      </c>
      <c r="AQ8" s="145" t="str">
        <f>IF(ISERR(FIND(AQ$4,'Full-time'!$S15))=FALSE,IF(ISERR(FIND(CONCATENATE(AQ$4,"+"),'Full-time'!$S15))=FALSE,IF(ISERR(FIND(CONCATENATE(AQ$4,"++"),'Full-time'!$S15))=FALSE,IF(ISERR(FIND(CONCATENATE(AQ$4,"+++"),'Full-time'!$S15))=FALSE,"+++","++"),"+")," ")," ")</f>
        <v>++</v>
      </c>
      <c r="AR8" s="145" t="str">
        <f>IF(ISERR(FIND(AR$4,'Full-time'!$S15))=FALSE,IF(ISERR(FIND(CONCATENATE(AR$4,"+"),'Full-time'!$S15))=FALSE,IF(ISERR(FIND(CONCATENATE(AR$4,"++"),'Full-time'!$S15))=FALSE,IF(ISERR(FIND(CONCATENATE(AR$4,"+++"),'Full-time'!$S15))=FALSE,"+++","++"),"+")," ")," ")</f>
        <v xml:space="preserve"> </v>
      </c>
      <c r="AS8" s="145" t="str">
        <f>IF(ISERR(FIND(AS$4,'Full-time'!$S15))=FALSE,IF(ISERR(FIND(CONCATENATE(AS$4,"+"),'Full-time'!$S15))=FALSE,IF(ISERR(FIND(CONCATENATE(AS$4,"++"),'Full-time'!$S15))=FALSE,IF(ISERR(FIND(CONCATENATE(AS$4,"+++"),'Full-time'!$S15))=FALSE,"+++","++"),"+")," ")," ")</f>
        <v xml:space="preserve"> </v>
      </c>
      <c r="AT8" s="145" t="str">
        <f>IF(ISERR(FIND(AT$4,'Full-time'!$S15))=FALSE,IF(ISERR(FIND(CONCATENATE(AT$4,"+"),'Full-time'!$S15))=FALSE,IF(ISERR(FIND(CONCATENATE(AT$4,"++"),'Full-time'!$S15))=FALSE,IF(ISERR(FIND(CONCATENATE(AT$4,"+++"),'Full-time'!$S15))=FALSE,"+++","++"),"+")," ")," ")</f>
        <v xml:space="preserve"> </v>
      </c>
      <c r="AU8" s="145" t="str">
        <f>IF(ISERR(FIND(AU$4,'Full-time'!$S15))=FALSE,IF(ISERR(FIND(CONCATENATE(AU$4,"+"),'Full-time'!$S15))=FALSE,IF(ISERR(FIND(CONCATENATE(AU$4,"++"),'Full-time'!$S15))=FALSE,IF(ISERR(FIND(CONCATENATE(AU$4,"+++"),'Full-time'!$S15))=FALSE,"+++","++"),"+")," ")," ")</f>
        <v xml:space="preserve"> </v>
      </c>
      <c r="AV8" s="150" t="str">
        <f>'Full-time'!C15</f>
        <v>Networks and programming systems</v>
      </c>
      <c r="AW8" s="145" t="str">
        <f>IF(ISERR(FIND(AW$4,'Full-time'!$T15))=FALSE,IF(ISERR(FIND(CONCATENATE(AW$4,"+"),'Full-time'!$T15))=FALSE,IF(ISERR(FIND(CONCATENATE(AW$4,"++"),'Full-time'!$T15))=FALSE,IF(ISERR(FIND(CONCATENATE(AW$4,"+++"),'Full-time'!$T15))=FALSE,"+++","++"),"+")," ")," ")</f>
        <v>+</v>
      </c>
      <c r="AX8" s="145" t="str">
        <f>IF(ISERR(FIND(AX$4,'Full-time'!$T15))=FALSE,IF(ISERR(FIND(CONCATENATE(AX$4,"+"),'Full-time'!$T15))=FALSE,IF(ISERR(FIND(CONCATENATE(AX$4,"++"),'Full-time'!$T15))=FALSE,IF(ISERR(FIND(CONCATENATE(AX$4,"+++"),'Full-time'!$T15))=FALSE,"+++","++"),"+")," ")," ")</f>
        <v>+</v>
      </c>
      <c r="AY8" s="145" t="str">
        <f>IF(ISERR(FIND(AY$4,'Full-time'!$T15))=FALSE,IF(ISERR(FIND(CONCATENATE(AY$4,"+"),'Full-time'!$T15))=FALSE,IF(ISERR(FIND(CONCATENATE(AY$4,"++"),'Full-time'!$T15))=FALSE,IF(ISERR(FIND(CONCATENATE(AY$4,"+++"),'Full-time'!$T15))=FALSE,"+++","++"),"+")," ")," ")</f>
        <v>+++</v>
      </c>
      <c r="AZ8" s="145" t="str">
        <f>IF(ISERR(FIND(AZ$4,'Full-time'!$T15))=FALSE,IF(ISERR(FIND(CONCATENATE(AZ$4,"+"),'Full-time'!$T15))=FALSE,IF(ISERR(FIND(CONCATENATE(AZ$4,"++"),'Full-time'!$T15))=FALSE,IF(ISERR(FIND(CONCATENATE(AZ$4,"+++"),'Full-time'!$T15))=FALSE,"+++","++"),"+")," ")," ")</f>
        <v>++</v>
      </c>
      <c r="BA8" s="145" t="str">
        <f>IF(ISERR(FIND(BA$4,'Full-time'!$T15))=FALSE,IF(ISERR(FIND(CONCATENATE(BA$4,"+"),'Full-time'!$T15))=FALSE,IF(ISERR(FIND(CONCATENATE(BA$4,"++"),'Full-time'!$T15))=FALSE,IF(ISERR(FIND(CONCATENATE(BA$4,"+++"),'Full-time'!$T15))=FALSE,"+++","++"),"+")," ")," ")</f>
        <v>+</v>
      </c>
      <c r="BB8" s="145" t="str">
        <f>IF(ISERR(FIND(BB$4,'Full-time'!$T15))=FALSE,IF(ISERR(FIND(CONCATENATE(BB$4,"+"),'Full-time'!$T15))=FALSE,IF(ISERR(FIND(CONCATENATE(BB$4,"++"),'Full-time'!$T15))=FALSE,IF(ISERR(FIND(CONCATENATE(BB$4,"+++"),'Full-time'!$T15))=FALSE,"+++","++"),"+")," ")," ")</f>
        <v xml:space="preserve"> </v>
      </c>
    </row>
    <row r="9" spans="1:54">
      <c r="A9" s="94" t="str">
        <f>'Full-time'!C16</f>
        <v>Fundamentals of autonomous systems</v>
      </c>
      <c r="B9" s="19" t="str">
        <f>IF(ISERR(FIND(B$4,'Full-time'!$R16))=FALSE,IF(ISERR(FIND(CONCATENATE(B$4,"+"),'Full-time'!$R16))=FALSE,IF(ISERR(FIND(CONCATENATE(B$4,"++"),'Full-time'!$R16))=FALSE,IF(ISERR(FIND(CONCATENATE(B$4,"+++"),'Full-time'!$R16))=FALSE,"+++","++"),"+")," ")," ")</f>
        <v xml:space="preserve"> </v>
      </c>
      <c r="C9" s="19" t="str">
        <f>IF(ISERR(FIND(C$4,'Full-time'!$R16))=FALSE,IF(ISERR(FIND(CONCATENATE(C$4,"+"),'Full-time'!$R16))=FALSE,IF(ISERR(FIND(CONCATENATE(C$4,"++"),'Full-time'!$R16))=FALSE,IF(ISERR(FIND(CONCATENATE(C$4,"+++"),'Full-time'!$R16))=FALSE,"+++","++"),"+")," ")," ")</f>
        <v xml:space="preserve"> </v>
      </c>
      <c r="D9" s="19" t="str">
        <f>IF(ISERR(FIND(D$4,'Full-time'!$R16))=FALSE,IF(ISERR(FIND(CONCATENATE(D$4,"+"),'Full-time'!$R16))=FALSE,IF(ISERR(FIND(CONCATENATE(D$4,"++"),'Full-time'!$R16))=FALSE,IF(ISERR(FIND(CONCATENATE(D$4,"+++"),'Full-time'!$R16))=FALSE,"+++","++"),"+")," ")," ")</f>
        <v xml:space="preserve"> </v>
      </c>
      <c r="E9" s="19" t="str">
        <f>IF(ISERR(FIND(E$4,'Full-time'!$R16))=FALSE,IF(ISERR(FIND(CONCATENATE(E$4,"+"),'Full-time'!$R16))=FALSE,IF(ISERR(FIND(CONCATENATE(E$4,"++"),'Full-time'!$R16))=FALSE,IF(ISERR(FIND(CONCATENATE(E$4,"+++"),'Full-time'!$R16))=FALSE,"+++","++"),"+")," ")," ")</f>
        <v xml:space="preserve"> </v>
      </c>
      <c r="F9" s="19" t="str">
        <f>IF(ISERR(FIND(F$4,'Full-time'!$R16))=FALSE,IF(ISERR(FIND(CONCATENATE(F$4,"+"),'Full-time'!$R16))=FALSE,IF(ISERR(FIND(CONCATENATE(F$4,"++"),'Full-time'!$R16))=FALSE,IF(ISERR(FIND(CONCATENATE(F$4,"+++"),'Full-time'!$R16))=FALSE,"+++","++"),"+")," ")," ")</f>
        <v>+</v>
      </c>
      <c r="G9" s="19" t="str">
        <f>IF(ISERR(FIND(G$4,'Full-time'!$R16))=FALSE,IF(ISERR(FIND(CONCATENATE(G$4,"+"),'Full-time'!$R16))=FALSE,IF(ISERR(FIND(CONCATENATE(G$4,"++"),'Full-time'!$R16))=FALSE,IF(ISERR(FIND(CONCATENATE(G$4,"+++"),'Full-time'!$R16))=FALSE,"+++","++"),"+")," ")," ")</f>
        <v xml:space="preserve"> </v>
      </c>
      <c r="H9" s="19" t="str">
        <f>IF(ISERR(FIND(H$4,'Full-time'!$R16))=FALSE,IF(ISERR(FIND(CONCATENATE(H$4,"+"),'Full-time'!$R16))=FALSE,IF(ISERR(FIND(CONCATENATE(H$4,"++"),'Full-time'!$R16))=FALSE,IF(ISERR(FIND(CONCATENATE(H$4,"+++"),'Full-time'!$R16))=FALSE,"+++","++"),"+")," ")," ")</f>
        <v>+</v>
      </c>
      <c r="I9" s="19" t="str">
        <f>IF(ISERR(FIND(I$4,'Full-time'!$R16))=FALSE,IF(ISERR(FIND(CONCATENATE(I$4,"+"),'Full-time'!$R16))=FALSE,IF(ISERR(FIND(CONCATENATE(I$4,"++"),'Full-time'!$R16))=FALSE,IF(ISERR(FIND(CONCATENATE(I$4,"+++"),'Full-time'!$R16))=FALSE,"+++","++"),"+")," ")," ")</f>
        <v xml:space="preserve"> </v>
      </c>
      <c r="J9" s="19" t="str">
        <f>IF(ISERR(FIND(J$4,'Full-time'!$R16))=FALSE,IF(ISERR(FIND(CONCATENATE(J$4,"+"),'Full-time'!$R16))=FALSE,IF(ISERR(FIND(CONCATENATE(J$4,"++"),'Full-time'!$R16))=FALSE,IF(ISERR(FIND(CONCATENATE(J$4,"+++"),'Full-time'!$R16))=FALSE,"+++","++"),"+")," ")," ")</f>
        <v xml:space="preserve"> </v>
      </c>
      <c r="K9" s="19" t="str">
        <f>IF(ISERR(FIND(K$4,'Full-time'!$R16))=FALSE,IF(ISERR(FIND(CONCATENATE(K$4,"+"),'Full-time'!$R16))=FALSE,IF(ISERR(FIND(CONCATENATE(K$4,"++"),'Full-time'!$R16))=FALSE,IF(ISERR(FIND(CONCATENATE(K$4,"+++"),'Full-time'!$R16))=FALSE,"+++","++"),"+")," ")," ")</f>
        <v>+</v>
      </c>
      <c r="L9" s="19" t="str">
        <f>IF(ISERR(FIND(L$4,'Full-time'!$R16))=FALSE,IF(ISERR(FIND(CONCATENATE(L$4,"+"),'Full-time'!$R16))=FALSE,IF(ISERR(FIND(CONCATENATE(L$4,"++"),'Full-time'!$R16))=FALSE,IF(ISERR(FIND(CONCATENATE(L$4,"+++"),'Full-time'!$R16))=FALSE,"+++","++"),"+")," ")," ")</f>
        <v xml:space="preserve"> </v>
      </c>
      <c r="M9" s="19" t="str">
        <f>IF(ISERR(FIND(M$4,'Full-time'!$R16))=FALSE,IF(ISERR(FIND(CONCATENATE(M$4,"+"),'Full-time'!$R16))=FALSE,IF(ISERR(FIND(CONCATENATE(M$4,"++"),'Full-time'!$R16))=FALSE,IF(ISERR(FIND(CONCATENATE(M$4,"+++"),'Full-time'!$R16))=FALSE,"+++","++"),"+")," ")," ")</f>
        <v xml:space="preserve"> </v>
      </c>
      <c r="N9" s="19" t="str">
        <f>IF(ISERR(FIND(N$4,'Full-time'!$R16))=FALSE,IF(ISERR(FIND(CONCATENATE(N$4,"+"),'Full-time'!$R16))=FALSE,IF(ISERR(FIND(CONCATENATE(N$4,"++"),'Full-time'!$R16))=FALSE,IF(ISERR(FIND(CONCATENATE(N$4,"+++"),'Full-time'!$R16))=FALSE,"+++","++"),"+")," ")," ")</f>
        <v xml:space="preserve"> </v>
      </c>
      <c r="O9" s="19" t="str">
        <f>IF(ISERR(FIND(O$4,'Full-time'!$R16))=FALSE,IF(ISERR(FIND(CONCATENATE(O$4,"+"),'Full-time'!$R16))=FALSE,IF(ISERR(FIND(CONCATENATE(O$4,"++"),'Full-time'!$R16))=FALSE,IF(ISERR(FIND(CONCATENATE(O$4,"+++"),'Full-time'!$R16))=FALSE,"+++","++"),"+")," ")," ")</f>
        <v xml:space="preserve"> </v>
      </c>
      <c r="P9" s="19" t="str">
        <f>IF(ISERR(FIND(P$4,'Full-time'!$R16))=FALSE,IF(ISERR(FIND(CONCATENATE(P$4,"+"),'Full-time'!$R16))=FALSE,IF(ISERR(FIND(CONCATENATE(P$4,"++"),'Full-time'!$R16))=FALSE,IF(ISERR(FIND(CONCATENATE(P$4,"+++"),'Full-time'!$R16))=FALSE,"+++","++"),"+")," ")," ")</f>
        <v xml:space="preserve"> </v>
      </c>
      <c r="Q9" s="19" t="str">
        <f>IF(ISERR(FIND(Q$4,'Full-time'!$R16))=FALSE,IF(ISERR(FIND(CONCATENATE(Q$4,"+"),'Full-time'!$R16))=FALSE,IF(ISERR(FIND(CONCATENATE(Q$4,"++"),'Full-time'!$R16))=FALSE,IF(ISERR(FIND(CONCATENATE(Q$4,"+++"),'Full-time'!$R16))=FALSE,"+++","++"),"+")," ")," ")</f>
        <v xml:space="preserve"> </v>
      </c>
      <c r="R9" s="19" t="str">
        <f>IF(ISERR(FIND(R$4,'Full-time'!$R16))=FALSE,IF(ISERR(FIND(CONCATENATE(R$4,"+"),'Full-time'!$R16))=FALSE,IF(ISERR(FIND(CONCATENATE(R$4,"++"),'Full-time'!$R16))=FALSE,IF(ISERR(FIND(CONCATENATE(R$4,"+++"),'Full-time'!$R16))=FALSE,"+++","++"),"+")," ")," ")</f>
        <v xml:space="preserve"> </v>
      </c>
      <c r="S9" s="19" t="str">
        <f>IF(ISERR(FIND(S$4,'Full-time'!$R16))=FALSE,IF(ISERR(FIND(CONCATENATE(S$4,"+"),'Full-time'!$R16))=FALSE,IF(ISERR(FIND(CONCATENATE(S$4,"++"),'Full-time'!$R16))=FALSE,IF(ISERR(FIND(CONCATENATE(S$4,"+++"),'Full-time'!$R16))=FALSE,"+++","++"),"+")," ")," ")</f>
        <v xml:space="preserve"> </v>
      </c>
      <c r="T9" s="150" t="str">
        <f>'Full-time'!C16</f>
        <v>Fundamentals of autonomous systems</v>
      </c>
      <c r="U9" s="145" t="str">
        <f>IF(ISERR(FIND(U$4,'Full-time'!$S16))=FALSE,IF(ISERR(FIND(CONCATENATE(U$4,"+"),'Full-time'!$S16))=FALSE,IF(ISERR(FIND(CONCATENATE(U$4,"++"),'Full-time'!$S16))=FALSE,IF(ISERR(FIND(CONCATENATE(U$4,"+++"),'Full-time'!$S16))=FALSE,"+++","++"),"+")," ")," ")</f>
        <v>+</v>
      </c>
      <c r="V9" s="145" t="str">
        <f>IF(ISERR(FIND(V$4,'Full-time'!$S16))=FALSE,IF(ISERR(FIND(CONCATENATE(V$4,"+"),'Full-time'!$S16))=FALSE,IF(ISERR(FIND(CONCATENATE(V$4,"++"),'Full-time'!$S16))=FALSE,IF(ISERR(FIND(CONCATENATE(V$4,"+++"),'Full-time'!$S16))=FALSE,"+++","++"),"+")," ")," ")</f>
        <v xml:space="preserve"> </v>
      </c>
      <c r="W9" s="145" t="str">
        <f>IF(ISERR(FIND(W$4,'Full-time'!$S16))=FALSE,IF(ISERR(FIND(CONCATENATE(W$4,"+"),'Full-time'!$S16))=FALSE,IF(ISERR(FIND(CONCATENATE(W$4,"++"),'Full-time'!$S16))=FALSE,IF(ISERR(FIND(CONCATENATE(W$4,"+++"),'Full-time'!$S16))=FALSE,"+++","++"),"+")," ")," ")</f>
        <v xml:space="preserve"> </v>
      </c>
      <c r="X9" s="145" t="str">
        <f>IF(ISERR(FIND(X$4,'Full-time'!$S16))=FALSE,IF(ISERR(FIND(CONCATENATE(X$4,"+"),'Full-time'!$S16))=FALSE,IF(ISERR(FIND(CONCATENATE(X$4,"++"),'Full-time'!$S16))=FALSE,IF(ISERR(FIND(CONCATENATE(X$4,"+++"),'Full-time'!$S16))=FALSE,"+++","++"),"+")," ")," ")</f>
        <v xml:space="preserve"> </v>
      </c>
      <c r="Y9" s="145" t="str">
        <f>IF(ISERR(FIND(Y$4,'Full-time'!$S16))=FALSE,IF(ISERR(FIND(CONCATENATE(Y$4,"+"),'Full-time'!$S16))=FALSE,IF(ISERR(FIND(CONCATENATE(Y$4,"++"),'Full-time'!$S16))=FALSE,IF(ISERR(FIND(CONCATENATE(Y$4,"+++"),'Full-time'!$S16))=FALSE,"+++","++"),"+")," ")," ")</f>
        <v xml:space="preserve"> </v>
      </c>
      <c r="Z9" s="145" t="str">
        <f>IF(ISERR(FIND(Z$4,'Full-time'!$S16))=FALSE,IF(ISERR(FIND(CONCATENATE(Z$4,"+"),'Full-time'!$S16))=FALSE,IF(ISERR(FIND(CONCATENATE(Z$4,"++"),'Full-time'!$S16))=FALSE,IF(ISERR(FIND(CONCATENATE(Z$4,"+++"),'Full-time'!$S16))=FALSE,"+++","++"),"+")," ")," ")</f>
        <v xml:space="preserve"> </v>
      </c>
      <c r="AA9" s="145" t="str">
        <f>IF(ISERR(FIND(AA$4,'Full-time'!$S16))=FALSE,IF(ISERR(FIND(CONCATENATE(AA$4,"+"),'Full-time'!$S16))=FALSE,IF(ISERR(FIND(CONCATENATE(AA$4,"++"),'Full-time'!$S16))=FALSE,IF(ISERR(FIND(CONCATENATE(AA$4,"+++"),'Full-time'!$S16))=FALSE,"+++","++"),"+")," ")," ")</f>
        <v xml:space="preserve"> </v>
      </c>
      <c r="AB9" s="145" t="str">
        <f>IF(ISERR(FIND(AB$4,'Full-time'!$S16))=FALSE,IF(ISERR(FIND(CONCATENATE(AB$4,"+"),'Full-time'!$S16))=FALSE,IF(ISERR(FIND(CONCATENATE(AB$4,"++"),'Full-time'!$S16))=FALSE,IF(ISERR(FIND(CONCATENATE(AB$4,"+++"),'Full-time'!$S16))=FALSE,"+++","++"),"+")," ")," ")</f>
        <v xml:space="preserve"> </v>
      </c>
      <c r="AC9" s="145" t="str">
        <f>IF(ISERR(FIND(AC$4,'Full-time'!$S16))=FALSE,IF(ISERR(FIND(CONCATENATE(AC$4,"+"),'Full-time'!$S16))=FALSE,IF(ISERR(FIND(CONCATENATE(AC$4,"++"),'Full-time'!$S16))=FALSE,IF(ISERR(FIND(CONCATENATE(AC$4,"+++"),'Full-time'!$S16))=FALSE,"+++","++"),"+")," ")," ")</f>
        <v>+</v>
      </c>
      <c r="AD9" s="145" t="str">
        <f>IF(ISERR(FIND(AD$4,'Full-time'!$S16))=FALSE,IF(ISERR(FIND(CONCATENATE(AD$4,"+"),'Full-time'!$S16))=FALSE,IF(ISERR(FIND(CONCATENATE(AD$4,"++"),'Full-time'!$S16))=FALSE,IF(ISERR(FIND(CONCATENATE(AD$4,"+++"),'Full-time'!$S16))=FALSE,"+++","++"),"+")," ")," ")</f>
        <v>+</v>
      </c>
      <c r="AE9" s="145" t="str">
        <f>IF(ISERR(FIND(AE$4,'Full-time'!$S16))=FALSE,IF(ISERR(FIND(CONCATENATE(AE$4,"+"),'Full-time'!$S16))=FALSE,IF(ISERR(FIND(CONCATENATE(AE$4,"++"),'Full-time'!$S16))=FALSE,IF(ISERR(FIND(CONCATENATE(AE$4,"+++"),'Full-time'!$S16))=FALSE,"+++","++"),"+")," ")," ")</f>
        <v xml:space="preserve"> </v>
      </c>
      <c r="AF9" s="145" t="str">
        <f>IF(ISERR(FIND(AF$4,'Full-time'!$S16))=FALSE,IF(ISERR(FIND(CONCATENATE(AF$4,"+"),'Full-time'!$S16))=FALSE,IF(ISERR(FIND(CONCATENATE(AF$4,"++"),'Full-time'!$S16))=FALSE,IF(ISERR(FIND(CONCATENATE(AF$4,"+++"),'Full-time'!$S16))=FALSE,"+++","++"),"+")," ")," ")</f>
        <v xml:space="preserve"> </v>
      </c>
      <c r="AG9" s="145" t="str">
        <f>IF(ISERR(FIND(AG$4,'Full-time'!$S16))=FALSE,IF(ISERR(FIND(CONCATENATE(AG$4,"+"),'Full-time'!$S16))=FALSE,IF(ISERR(FIND(CONCATENATE(AG$4,"++"),'Full-time'!$S16))=FALSE,IF(ISERR(FIND(CONCATENATE(AG$4,"+++"),'Full-time'!$S16))=FALSE,"+++","++"),"+")," ")," ")</f>
        <v xml:space="preserve"> </v>
      </c>
      <c r="AH9" s="145" t="str">
        <f>IF(ISERR(FIND(AH$4,'Full-time'!$S16))=FALSE,IF(ISERR(FIND(CONCATENATE(AH$4,"+"),'Full-time'!$S16))=FALSE,IF(ISERR(FIND(CONCATENATE(AH$4,"++"),'Full-time'!$S16))=FALSE,IF(ISERR(FIND(CONCATENATE(AH$4,"+++"),'Full-time'!$S16))=FALSE,"+++","++"),"+")," ")," ")</f>
        <v xml:space="preserve"> </v>
      </c>
      <c r="AI9" s="145" t="str">
        <f>IF(ISERR(FIND(AI$4,'Full-time'!$S16))=FALSE,IF(ISERR(FIND(CONCATENATE(AI$4,"+"),'Full-time'!$S16))=FALSE,IF(ISERR(FIND(CONCATENATE(AI$4,"++"),'Full-time'!$S16))=FALSE,IF(ISERR(FIND(CONCATENATE(AI$4,"+++"),'Full-time'!$S16))=FALSE,"+++","++"),"+")," ")," ")</f>
        <v>+</v>
      </c>
      <c r="AJ9" s="145" t="str">
        <f>IF(ISERR(FIND(AJ$4,'Full-time'!$S16))=FALSE,IF(ISERR(FIND(CONCATENATE(AJ$4,"+"),'Full-time'!$S16))=FALSE,IF(ISERR(FIND(CONCATENATE(AJ$4,"++"),'Full-time'!$S16))=FALSE,IF(ISERR(FIND(CONCATENATE(AJ$4,"+++"),'Full-time'!$S16))=FALSE,"+++","++"),"+")," ")," ")</f>
        <v xml:space="preserve"> </v>
      </c>
      <c r="AK9" s="145" t="str">
        <f>IF(ISERR(FIND(AK$4,'Full-time'!$S16))=FALSE,IF(ISERR(FIND(CONCATENATE(AK$4,"+"),'Full-time'!$S16))=FALSE,IF(ISERR(FIND(CONCATENATE(AK$4,"++"),'Full-time'!$S16))=FALSE,IF(ISERR(FIND(CONCATENATE(AK$4,"+++"),'Full-time'!$S16))=FALSE,"+++","++"),"+")," ")," ")</f>
        <v xml:space="preserve"> </v>
      </c>
      <c r="AL9" s="145" t="str">
        <f>IF(ISERR(FIND(AL$4,'Full-time'!$S16))=FALSE,IF(ISERR(FIND(CONCATENATE(AL$4,"+"),'Full-time'!$S16))=FALSE,IF(ISERR(FIND(CONCATENATE(AL$4,"++"),'Full-time'!$S16))=FALSE,IF(ISERR(FIND(CONCATENATE(AL$4,"+++"),'Full-time'!$S16))=FALSE,"+++","++"),"+")," ")," ")</f>
        <v xml:space="preserve"> </v>
      </c>
      <c r="AM9" s="145" t="str">
        <f>IF(ISERR(FIND(AM$4,'Full-time'!$S16))=FALSE,IF(ISERR(FIND(CONCATENATE(AM$4,"+"),'Full-time'!$S16))=FALSE,IF(ISERR(FIND(CONCATENATE(AM$4,"++"),'Full-time'!$S16))=FALSE,IF(ISERR(FIND(CONCATENATE(AM$4,"+++"),'Full-time'!$S16))=FALSE,"+++","++"),"+")," ")," ")</f>
        <v xml:space="preserve"> </v>
      </c>
      <c r="AN9" s="145" t="str">
        <f>IF(ISERR(FIND(AN$4,'Full-time'!$S16))=FALSE,IF(ISERR(FIND(CONCATENATE(AN$4,"+"),'Full-time'!$S16))=FALSE,IF(ISERR(FIND(CONCATENATE(AN$4,"++"),'Full-time'!$S16))=FALSE,IF(ISERR(FIND(CONCATENATE(AN$4,"+++"),'Full-time'!$S16))=FALSE,"+++","++"),"+")," ")," ")</f>
        <v xml:space="preserve"> </v>
      </c>
      <c r="AO9" s="145" t="str">
        <f>IF(ISERR(FIND(AO$4,'Full-time'!$S16))=FALSE,IF(ISERR(FIND(CONCATENATE(AO$4,"+"),'Full-time'!$S16))=FALSE,IF(ISERR(FIND(CONCATENATE(AO$4,"++"),'Full-time'!$S16))=FALSE,IF(ISERR(FIND(CONCATENATE(AO$4,"+++"),'Full-time'!$S16))=FALSE,"+++","++"),"+")," ")," ")</f>
        <v>+</v>
      </c>
      <c r="AP9" s="145" t="str">
        <f>IF(ISERR(FIND(AP$4,'Full-time'!$S16))=FALSE,IF(ISERR(FIND(CONCATENATE(AP$4,"+"),'Full-time'!$S16))=FALSE,IF(ISERR(FIND(CONCATENATE(AP$4,"++"),'Full-time'!$S16))=FALSE,IF(ISERR(FIND(CONCATENATE(AP$4,"+++"),'Full-time'!$S16))=FALSE,"+++","++"),"+")," ")," ")</f>
        <v xml:space="preserve"> </v>
      </c>
      <c r="AQ9" s="145" t="str">
        <f>IF(ISERR(FIND(AQ$4,'Full-time'!$S16))=FALSE,IF(ISERR(FIND(CONCATENATE(AQ$4,"+"),'Full-time'!$S16))=FALSE,IF(ISERR(FIND(CONCATENATE(AQ$4,"++"),'Full-time'!$S16))=FALSE,IF(ISERR(FIND(CONCATENATE(AQ$4,"+++"),'Full-time'!$S16))=FALSE,"+++","++"),"+")," ")," ")</f>
        <v xml:space="preserve"> </v>
      </c>
      <c r="AR9" s="145" t="str">
        <f>IF(ISERR(FIND(AR$4,'Full-time'!$S16))=FALSE,IF(ISERR(FIND(CONCATENATE(AR$4,"+"),'Full-time'!$S16))=FALSE,IF(ISERR(FIND(CONCATENATE(AR$4,"++"),'Full-time'!$S16))=FALSE,IF(ISERR(FIND(CONCATENATE(AR$4,"+++"),'Full-time'!$S16))=FALSE,"+++","++"),"+")," ")," ")</f>
        <v xml:space="preserve"> </v>
      </c>
      <c r="AS9" s="145" t="str">
        <f>IF(ISERR(FIND(AS$4,'Full-time'!$S16))=FALSE,IF(ISERR(FIND(CONCATENATE(AS$4,"+"),'Full-time'!$S16))=FALSE,IF(ISERR(FIND(CONCATENATE(AS$4,"++"),'Full-time'!$S16))=FALSE,IF(ISERR(FIND(CONCATENATE(AS$4,"+++"),'Full-time'!$S16))=FALSE,"+++","++"),"+")," ")," ")</f>
        <v xml:space="preserve"> </v>
      </c>
      <c r="AT9" s="145" t="str">
        <f>IF(ISERR(FIND(AT$4,'Full-time'!$S16))=FALSE,IF(ISERR(FIND(CONCATENATE(AT$4,"+"),'Full-time'!$S16))=FALSE,IF(ISERR(FIND(CONCATENATE(AT$4,"++"),'Full-time'!$S16))=FALSE,IF(ISERR(FIND(CONCATENATE(AT$4,"+++"),'Full-time'!$S16))=FALSE,"+++","++"),"+")," ")," ")</f>
        <v xml:space="preserve"> </v>
      </c>
      <c r="AU9" s="145" t="str">
        <f>IF(ISERR(FIND(AU$4,'Full-time'!$S16))=FALSE,IF(ISERR(FIND(CONCATENATE(AU$4,"+"),'Full-time'!$S16))=FALSE,IF(ISERR(FIND(CONCATENATE(AU$4,"++"),'Full-time'!$S16))=FALSE,IF(ISERR(FIND(CONCATENATE(AU$4,"+++"),'Full-time'!$S16))=FALSE,"+++","++"),"+")," ")," ")</f>
        <v xml:space="preserve"> </v>
      </c>
      <c r="AV9" s="150" t="str">
        <f>'Full-time'!C16</f>
        <v>Fundamentals of autonomous systems</v>
      </c>
      <c r="AW9" s="145" t="str">
        <f>IF(ISERR(FIND(AW$4,'Full-time'!$T16))=FALSE,IF(ISERR(FIND(CONCATENATE(AW$4,"+"),'Full-time'!$T16))=FALSE,IF(ISERR(FIND(CONCATENATE(AW$4,"++"),'Full-time'!$T16))=FALSE,IF(ISERR(FIND(CONCATENATE(AW$4,"+++"),'Full-time'!$T16))=FALSE,"+++","++"),"+")," ")," ")</f>
        <v xml:space="preserve"> </v>
      </c>
      <c r="AX9" s="145" t="str">
        <f>IF(ISERR(FIND(AX$4,'Full-time'!$T16))=FALSE,IF(ISERR(FIND(CONCATENATE(AX$4,"+"),'Full-time'!$T16))=FALSE,IF(ISERR(FIND(CONCATENATE(AX$4,"++"),'Full-time'!$T16))=FALSE,IF(ISERR(FIND(CONCATENATE(AX$4,"+++"),'Full-time'!$T16))=FALSE,"+++","++"),"+")," ")," ")</f>
        <v xml:space="preserve"> </v>
      </c>
      <c r="AY9" s="145" t="str">
        <f>IF(ISERR(FIND(AY$4,'Full-time'!$T16))=FALSE,IF(ISERR(FIND(CONCATENATE(AY$4,"+"),'Full-time'!$T16))=FALSE,IF(ISERR(FIND(CONCATENATE(AY$4,"++"),'Full-time'!$T16))=FALSE,IF(ISERR(FIND(CONCATENATE(AY$4,"+++"),'Full-time'!$T16))=FALSE,"+++","++"),"+")," ")," ")</f>
        <v>+</v>
      </c>
      <c r="AZ9" s="145" t="str">
        <f>IF(ISERR(FIND(AZ$4,'Full-time'!$T16))=FALSE,IF(ISERR(FIND(CONCATENATE(AZ$4,"+"),'Full-time'!$T16))=FALSE,IF(ISERR(FIND(CONCATENATE(AZ$4,"++"),'Full-time'!$T16))=FALSE,IF(ISERR(FIND(CONCATENATE(AZ$4,"+++"),'Full-time'!$T16))=FALSE,"+++","++"),"+")," ")," ")</f>
        <v xml:space="preserve"> </v>
      </c>
      <c r="BA9" s="145" t="str">
        <f>IF(ISERR(FIND(BA$4,'Full-time'!$T16))=FALSE,IF(ISERR(FIND(CONCATENATE(BA$4,"+"),'Full-time'!$T16))=FALSE,IF(ISERR(FIND(CONCATENATE(BA$4,"++"),'Full-time'!$T16))=FALSE,IF(ISERR(FIND(CONCATENATE(BA$4,"+++"),'Full-time'!$T16))=FALSE,"+++","++"),"+")," ")," ")</f>
        <v xml:space="preserve"> </v>
      </c>
      <c r="BB9" s="145" t="str">
        <f>IF(ISERR(FIND(BB$4,'Full-time'!$T16))=FALSE,IF(ISERR(FIND(CONCATENATE(BB$4,"+"),'Full-time'!$T16))=FALSE,IF(ISERR(FIND(CONCATENATE(BB$4,"++"),'Full-time'!$T16))=FALSE,IF(ISERR(FIND(CONCATENATE(BB$4,"+++"),'Full-time'!$T16))=FALSE,"+++","++"),"+")," ")," ")</f>
        <v xml:space="preserve"> </v>
      </c>
    </row>
    <row r="10" spans="1:54">
      <c r="A10" s="94" t="str">
        <f>'Full-time'!C17</f>
        <v>Nonlinear systems</v>
      </c>
      <c r="B10" s="19" t="str">
        <f>IF(ISERR(FIND(B$4,'Full-time'!$R17))=FALSE,IF(ISERR(FIND(CONCATENATE(B$4,"+"),'Full-time'!$R17))=FALSE,IF(ISERR(FIND(CONCATENATE(B$4,"++"),'Full-time'!$R17))=FALSE,IF(ISERR(FIND(CONCATENATE(B$4,"+++"),'Full-time'!$R17))=FALSE,"+++","++"),"+")," ")," ")</f>
        <v>+++</v>
      </c>
      <c r="C10" s="19" t="str">
        <f>IF(ISERR(FIND(C$4,'Full-time'!$R17))=FALSE,IF(ISERR(FIND(CONCATENATE(C$4,"+"),'Full-time'!$R17))=FALSE,IF(ISERR(FIND(CONCATENATE(C$4,"++"),'Full-time'!$R17))=FALSE,IF(ISERR(FIND(CONCATENATE(C$4,"+++"),'Full-time'!$R17))=FALSE,"+++","++"),"+")," ")," ")</f>
        <v xml:space="preserve"> </v>
      </c>
      <c r="D10" s="19" t="str">
        <f>IF(ISERR(FIND(D$4,'Full-time'!$R17))=FALSE,IF(ISERR(FIND(CONCATENATE(D$4,"+"),'Full-time'!$R17))=FALSE,IF(ISERR(FIND(CONCATENATE(D$4,"++"),'Full-time'!$R17))=FALSE,IF(ISERR(FIND(CONCATENATE(D$4,"+++"),'Full-time'!$R17))=FALSE,"+++","++"),"+")," ")," ")</f>
        <v xml:space="preserve"> </v>
      </c>
      <c r="E10" s="19" t="str">
        <f>IF(ISERR(FIND(E$4,'Full-time'!$R17))=FALSE,IF(ISERR(FIND(CONCATENATE(E$4,"+"),'Full-time'!$R17))=FALSE,IF(ISERR(FIND(CONCATENATE(E$4,"++"),'Full-time'!$R17))=FALSE,IF(ISERR(FIND(CONCATENATE(E$4,"+++"),'Full-time'!$R17))=FALSE,"+++","++"),"+")," ")," ")</f>
        <v xml:space="preserve"> </v>
      </c>
      <c r="F10" s="19" t="str">
        <f>IF(ISERR(FIND(F$4,'Full-time'!$R17))=FALSE,IF(ISERR(FIND(CONCATENATE(F$4,"+"),'Full-time'!$R17))=FALSE,IF(ISERR(FIND(CONCATENATE(F$4,"++"),'Full-time'!$R17))=FALSE,IF(ISERR(FIND(CONCATENATE(F$4,"+++"),'Full-time'!$R17))=FALSE,"+++","++"),"+")," ")," ")</f>
        <v xml:space="preserve"> </v>
      </c>
      <c r="G10" s="19" t="str">
        <f>IF(ISERR(FIND(G$4,'Full-time'!$R17))=FALSE,IF(ISERR(FIND(CONCATENATE(G$4,"+"),'Full-time'!$R17))=FALSE,IF(ISERR(FIND(CONCATENATE(G$4,"++"),'Full-time'!$R17))=FALSE,IF(ISERR(FIND(CONCATENATE(G$4,"+++"),'Full-time'!$R17))=FALSE,"+++","++"),"+")," ")," ")</f>
        <v xml:space="preserve"> </v>
      </c>
      <c r="H10" s="19" t="str">
        <f>IF(ISERR(FIND(H$4,'Full-time'!$R17))=FALSE,IF(ISERR(FIND(CONCATENATE(H$4,"+"),'Full-time'!$R17))=FALSE,IF(ISERR(FIND(CONCATENATE(H$4,"++"),'Full-time'!$R17))=FALSE,IF(ISERR(FIND(CONCATENATE(H$4,"+++"),'Full-time'!$R17))=FALSE,"+++","++"),"+")," ")," ")</f>
        <v>+++</v>
      </c>
      <c r="I10" s="19" t="str">
        <f>IF(ISERR(FIND(I$4,'Full-time'!$R17))=FALSE,IF(ISERR(FIND(CONCATENATE(I$4,"+"),'Full-time'!$R17))=FALSE,IF(ISERR(FIND(CONCATENATE(I$4,"++"),'Full-time'!$R17))=FALSE,IF(ISERR(FIND(CONCATENATE(I$4,"+++"),'Full-time'!$R17))=FALSE,"+++","++"),"+")," ")," ")</f>
        <v xml:space="preserve"> </v>
      </c>
      <c r="J10" s="19" t="str">
        <f>IF(ISERR(FIND(J$4,'Full-time'!$R17))=FALSE,IF(ISERR(FIND(CONCATENATE(J$4,"+"),'Full-time'!$R17))=FALSE,IF(ISERR(FIND(CONCATENATE(J$4,"++"),'Full-time'!$R17))=FALSE,IF(ISERR(FIND(CONCATENATE(J$4,"+++"),'Full-time'!$R17))=FALSE,"+++","++"),"+")," ")," ")</f>
        <v xml:space="preserve"> </v>
      </c>
      <c r="K10" s="19" t="str">
        <f>IF(ISERR(FIND(K$4,'Full-time'!$R17))=FALSE,IF(ISERR(FIND(CONCATENATE(K$4,"+"),'Full-time'!$R17))=FALSE,IF(ISERR(FIND(CONCATENATE(K$4,"++"),'Full-time'!$R17))=FALSE,IF(ISERR(FIND(CONCATENATE(K$4,"+++"),'Full-time'!$R17))=FALSE,"+++","++"),"+")," ")," ")</f>
        <v xml:space="preserve"> </v>
      </c>
      <c r="L10" s="19" t="str">
        <f>IF(ISERR(FIND(L$4,'Full-time'!$R17))=FALSE,IF(ISERR(FIND(CONCATENATE(L$4,"+"),'Full-time'!$R17))=FALSE,IF(ISERR(FIND(CONCATENATE(L$4,"++"),'Full-time'!$R17))=FALSE,IF(ISERR(FIND(CONCATENATE(L$4,"+++"),'Full-time'!$R17))=FALSE,"+++","++"),"+")," ")," ")</f>
        <v>+++</v>
      </c>
      <c r="M10" s="19" t="str">
        <f>IF(ISERR(FIND(M$4,'Full-time'!$R17))=FALSE,IF(ISERR(FIND(CONCATENATE(M$4,"+"),'Full-time'!$R17))=FALSE,IF(ISERR(FIND(CONCATENATE(M$4,"++"),'Full-time'!$R17))=FALSE,IF(ISERR(FIND(CONCATENATE(M$4,"+++"),'Full-time'!$R17))=FALSE,"+++","++"),"+")," ")," ")</f>
        <v>+++</v>
      </c>
      <c r="N10" s="19" t="str">
        <f>IF(ISERR(FIND(N$4,'Full-time'!$R17))=FALSE,IF(ISERR(FIND(CONCATENATE(N$4,"+"),'Full-time'!$R17))=FALSE,IF(ISERR(FIND(CONCATENATE(N$4,"++"),'Full-time'!$R17))=FALSE,IF(ISERR(FIND(CONCATENATE(N$4,"+++"),'Full-time'!$R17))=FALSE,"+++","++"),"+")," ")," ")</f>
        <v xml:space="preserve"> </v>
      </c>
      <c r="O10" s="19" t="str">
        <f>IF(ISERR(FIND(O$4,'Full-time'!$R17))=FALSE,IF(ISERR(FIND(CONCATENATE(O$4,"+"),'Full-time'!$R17))=FALSE,IF(ISERR(FIND(CONCATENATE(O$4,"++"),'Full-time'!$R17))=FALSE,IF(ISERR(FIND(CONCATENATE(O$4,"+++"),'Full-time'!$R17))=FALSE,"+++","++"),"+")," ")," ")</f>
        <v xml:space="preserve"> </v>
      </c>
      <c r="P10" s="19" t="str">
        <f>IF(ISERR(FIND(P$4,'Full-time'!$R17))=FALSE,IF(ISERR(FIND(CONCATENATE(P$4,"+"),'Full-time'!$R17))=FALSE,IF(ISERR(FIND(CONCATENATE(P$4,"++"),'Full-time'!$R17))=FALSE,IF(ISERR(FIND(CONCATENATE(P$4,"+++"),'Full-time'!$R17))=FALSE,"+++","++"),"+")," ")," ")</f>
        <v xml:space="preserve"> </v>
      </c>
      <c r="Q10" s="19" t="str">
        <f>IF(ISERR(FIND(Q$4,'Full-time'!$R17))=FALSE,IF(ISERR(FIND(CONCATENATE(Q$4,"+"),'Full-time'!$R17))=FALSE,IF(ISERR(FIND(CONCATENATE(Q$4,"++"),'Full-time'!$R17))=FALSE,IF(ISERR(FIND(CONCATENATE(Q$4,"+++"),'Full-time'!$R17))=FALSE,"+++","++"),"+")," ")," ")</f>
        <v xml:space="preserve"> </v>
      </c>
      <c r="R10" s="19" t="str">
        <f>IF(ISERR(FIND(R$4,'Full-time'!$R17))=FALSE,IF(ISERR(FIND(CONCATENATE(R$4,"+"),'Full-time'!$R17))=FALSE,IF(ISERR(FIND(CONCATENATE(R$4,"++"),'Full-time'!$R17))=FALSE,IF(ISERR(FIND(CONCATENATE(R$4,"+++"),'Full-time'!$R17))=FALSE,"+++","++"),"+")," ")," ")</f>
        <v xml:space="preserve"> </v>
      </c>
      <c r="S10" s="19" t="str">
        <f>IF(ISERR(FIND(S$4,'Full-time'!$R17))=FALSE,IF(ISERR(FIND(CONCATENATE(S$4,"+"),'Full-time'!$R17))=FALSE,IF(ISERR(FIND(CONCATENATE(S$4,"++"),'Full-time'!$R17))=FALSE,IF(ISERR(FIND(CONCATENATE(S$4,"+++"),'Full-time'!$R17))=FALSE,"+++","++"),"+")," ")," ")</f>
        <v xml:space="preserve"> </v>
      </c>
      <c r="T10" s="150" t="str">
        <f>'Full-time'!C17</f>
        <v>Nonlinear systems</v>
      </c>
      <c r="U10" s="145" t="str">
        <f>IF(ISERR(FIND(U$4,'Full-time'!$S17))=FALSE,IF(ISERR(FIND(CONCATENATE(U$4,"+"),'Full-time'!$S17))=FALSE,IF(ISERR(FIND(CONCATENATE(U$4,"++"),'Full-time'!$S17))=FALSE,IF(ISERR(FIND(CONCATENATE(U$4,"+++"),'Full-time'!$S17))=FALSE,"+++","++"),"+")," ")," ")</f>
        <v>+</v>
      </c>
      <c r="V10" s="145" t="str">
        <f>IF(ISERR(FIND(V$4,'Full-time'!$S17))=FALSE,IF(ISERR(FIND(CONCATENATE(V$4,"+"),'Full-time'!$S17))=FALSE,IF(ISERR(FIND(CONCATENATE(V$4,"++"),'Full-time'!$S17))=FALSE,IF(ISERR(FIND(CONCATENATE(V$4,"+++"),'Full-time'!$S17))=FALSE,"+++","++"),"+")," ")," ")</f>
        <v xml:space="preserve"> </v>
      </c>
      <c r="W10" s="145" t="str">
        <f>IF(ISERR(FIND(W$4,'Full-time'!$S17))=FALSE,IF(ISERR(FIND(CONCATENATE(W$4,"+"),'Full-time'!$S17))=FALSE,IF(ISERR(FIND(CONCATENATE(W$4,"++"),'Full-time'!$S17))=FALSE,IF(ISERR(FIND(CONCATENATE(W$4,"+++"),'Full-time'!$S17))=FALSE,"+++","++"),"+")," ")," ")</f>
        <v xml:space="preserve"> </v>
      </c>
      <c r="X10" s="145" t="str">
        <f>IF(ISERR(FIND(X$4,'Full-time'!$S17))=FALSE,IF(ISERR(FIND(CONCATENATE(X$4,"+"),'Full-time'!$S17))=FALSE,IF(ISERR(FIND(CONCATENATE(X$4,"++"),'Full-time'!$S17))=FALSE,IF(ISERR(FIND(CONCATENATE(X$4,"+++"),'Full-time'!$S17))=FALSE,"+++","++"),"+")," ")," ")</f>
        <v xml:space="preserve"> </v>
      </c>
      <c r="Y10" s="145" t="str">
        <f>IF(ISERR(FIND(Y$4,'Full-time'!$S17))=FALSE,IF(ISERR(FIND(CONCATENATE(Y$4,"+"),'Full-time'!$S17))=FALSE,IF(ISERR(FIND(CONCATENATE(Y$4,"++"),'Full-time'!$S17))=FALSE,IF(ISERR(FIND(CONCATENATE(Y$4,"+++"),'Full-time'!$S17))=FALSE,"+++","++"),"+")," ")," ")</f>
        <v xml:space="preserve"> </v>
      </c>
      <c r="Z10" s="145" t="str">
        <f>IF(ISERR(FIND(Z$4,'Full-time'!$S17))=FALSE,IF(ISERR(FIND(CONCATENATE(Z$4,"+"),'Full-time'!$S17))=FALSE,IF(ISERR(FIND(CONCATENATE(Z$4,"++"),'Full-time'!$S17))=FALSE,IF(ISERR(FIND(CONCATENATE(Z$4,"+++"),'Full-time'!$S17))=FALSE,"+++","++"),"+")," ")," ")</f>
        <v xml:space="preserve"> </v>
      </c>
      <c r="AA10" s="145" t="str">
        <f>IF(ISERR(FIND(AA$4,'Full-time'!$S17))=FALSE,IF(ISERR(FIND(CONCATENATE(AA$4,"+"),'Full-time'!$S17))=FALSE,IF(ISERR(FIND(CONCATENATE(AA$4,"++"),'Full-time'!$S17))=FALSE,IF(ISERR(FIND(CONCATENATE(AA$4,"+++"),'Full-time'!$S17))=FALSE,"+++","++"),"+")," ")," ")</f>
        <v xml:space="preserve"> </v>
      </c>
      <c r="AB10" s="145" t="str">
        <f>IF(ISERR(FIND(AB$4,'Full-time'!$S17))=FALSE,IF(ISERR(FIND(CONCATENATE(AB$4,"+"),'Full-time'!$S17))=FALSE,IF(ISERR(FIND(CONCATENATE(AB$4,"++"),'Full-time'!$S17))=FALSE,IF(ISERR(FIND(CONCATENATE(AB$4,"+++"),'Full-time'!$S17))=FALSE,"+++","++"),"+")," ")," ")</f>
        <v xml:space="preserve"> </v>
      </c>
      <c r="AC10" s="145" t="str">
        <f>IF(ISERR(FIND(AC$4,'Full-time'!$S17))=FALSE,IF(ISERR(FIND(CONCATENATE(AC$4,"+"),'Full-time'!$S17))=FALSE,IF(ISERR(FIND(CONCATENATE(AC$4,"++"),'Full-time'!$S17))=FALSE,IF(ISERR(FIND(CONCATENATE(AC$4,"+++"),'Full-time'!$S17))=FALSE,"+++","++"),"+")," ")," ")</f>
        <v>++</v>
      </c>
      <c r="AD10" s="145" t="str">
        <f>IF(ISERR(FIND(AD$4,'Full-time'!$S17))=FALSE,IF(ISERR(FIND(CONCATENATE(AD$4,"+"),'Full-time'!$S17))=FALSE,IF(ISERR(FIND(CONCATENATE(AD$4,"++"),'Full-time'!$S17))=FALSE,IF(ISERR(FIND(CONCATENATE(AD$4,"+++"),'Full-time'!$S17))=FALSE,"+++","++"),"+")," ")," ")</f>
        <v>++</v>
      </c>
      <c r="AE10" s="145" t="str">
        <f>IF(ISERR(FIND(AE$4,'Full-time'!$S17))=FALSE,IF(ISERR(FIND(CONCATENATE(AE$4,"+"),'Full-time'!$S17))=FALSE,IF(ISERR(FIND(CONCATENATE(AE$4,"++"),'Full-time'!$S17))=FALSE,IF(ISERR(FIND(CONCATENATE(AE$4,"+++"),'Full-time'!$S17))=FALSE,"+++","++"),"+")," ")," ")</f>
        <v xml:space="preserve"> </v>
      </c>
      <c r="AF10" s="145" t="str">
        <f>IF(ISERR(FIND(AF$4,'Full-time'!$S17))=FALSE,IF(ISERR(FIND(CONCATENATE(AF$4,"+"),'Full-time'!$S17))=FALSE,IF(ISERR(FIND(CONCATENATE(AF$4,"++"),'Full-time'!$S17))=FALSE,IF(ISERR(FIND(CONCATENATE(AF$4,"+++"),'Full-time'!$S17))=FALSE,"+++","++"),"+")," ")," ")</f>
        <v xml:space="preserve"> </v>
      </c>
      <c r="AG10" s="145" t="str">
        <f>IF(ISERR(FIND(AG$4,'Full-time'!$S17))=FALSE,IF(ISERR(FIND(CONCATENATE(AG$4,"+"),'Full-time'!$S17))=FALSE,IF(ISERR(FIND(CONCATENATE(AG$4,"++"),'Full-time'!$S17))=FALSE,IF(ISERR(FIND(CONCATENATE(AG$4,"+++"),'Full-time'!$S17))=FALSE,"+++","++"),"+")," ")," ")</f>
        <v xml:space="preserve"> </v>
      </c>
      <c r="AH10" s="145" t="str">
        <f>IF(ISERR(FIND(AH$4,'Full-time'!$S17))=FALSE,IF(ISERR(FIND(CONCATENATE(AH$4,"+"),'Full-time'!$S17))=FALSE,IF(ISERR(FIND(CONCATENATE(AH$4,"++"),'Full-time'!$S17))=FALSE,IF(ISERR(FIND(CONCATENATE(AH$4,"+++"),'Full-time'!$S17))=FALSE,"+++","++"),"+")," ")," ")</f>
        <v xml:space="preserve"> </v>
      </c>
      <c r="AI10" s="145" t="str">
        <f>IF(ISERR(FIND(AI$4,'Full-time'!$S17))=FALSE,IF(ISERR(FIND(CONCATENATE(AI$4,"+"),'Full-time'!$S17))=FALSE,IF(ISERR(FIND(CONCATENATE(AI$4,"++"),'Full-time'!$S17))=FALSE,IF(ISERR(FIND(CONCATENATE(AI$4,"+++"),'Full-time'!$S17))=FALSE,"+++","++"),"+")," ")," ")</f>
        <v>++</v>
      </c>
      <c r="AJ10" s="145" t="str">
        <f>IF(ISERR(FIND(AJ$4,'Full-time'!$S17))=FALSE,IF(ISERR(FIND(CONCATENATE(AJ$4,"+"),'Full-time'!$S17))=FALSE,IF(ISERR(FIND(CONCATENATE(AJ$4,"++"),'Full-time'!$S17))=FALSE,IF(ISERR(FIND(CONCATENATE(AJ$4,"+++"),'Full-time'!$S17))=FALSE,"+++","++"),"+")," ")," ")</f>
        <v xml:space="preserve"> </v>
      </c>
      <c r="AK10" s="145" t="str">
        <f>IF(ISERR(FIND(AK$4,'Full-time'!$S17))=FALSE,IF(ISERR(FIND(CONCATENATE(AK$4,"+"),'Full-time'!$S17))=FALSE,IF(ISERR(FIND(CONCATENATE(AK$4,"++"),'Full-time'!$S17))=FALSE,IF(ISERR(FIND(CONCATENATE(AK$4,"+++"),'Full-time'!$S17))=FALSE,"+++","++"),"+")," ")," ")</f>
        <v xml:space="preserve"> </v>
      </c>
      <c r="AL10" s="145" t="str">
        <f>IF(ISERR(FIND(AL$4,'Full-time'!$S17))=FALSE,IF(ISERR(FIND(CONCATENATE(AL$4,"+"),'Full-time'!$S17))=FALSE,IF(ISERR(FIND(CONCATENATE(AL$4,"++"),'Full-time'!$S17))=FALSE,IF(ISERR(FIND(CONCATENATE(AL$4,"+++"),'Full-time'!$S17))=FALSE,"+++","++"),"+")," ")," ")</f>
        <v xml:space="preserve"> </v>
      </c>
      <c r="AM10" s="145" t="str">
        <f>IF(ISERR(FIND(AM$4,'Full-time'!$S17))=FALSE,IF(ISERR(FIND(CONCATENATE(AM$4,"+"),'Full-time'!$S17))=FALSE,IF(ISERR(FIND(CONCATENATE(AM$4,"++"),'Full-time'!$S17))=FALSE,IF(ISERR(FIND(CONCATENATE(AM$4,"+++"),'Full-time'!$S17))=FALSE,"+++","++"),"+")," ")," ")</f>
        <v>+</v>
      </c>
      <c r="AN10" s="145" t="str">
        <f>IF(ISERR(FIND(AN$4,'Full-time'!$S17))=FALSE,IF(ISERR(FIND(CONCATENATE(AN$4,"+"),'Full-time'!$S17))=FALSE,IF(ISERR(FIND(CONCATENATE(AN$4,"++"),'Full-time'!$S17))=FALSE,IF(ISERR(FIND(CONCATENATE(AN$4,"+++"),'Full-time'!$S17))=FALSE,"+++","++"),"+")," ")," ")</f>
        <v xml:space="preserve"> </v>
      </c>
      <c r="AO10" s="145" t="str">
        <f>IF(ISERR(FIND(AO$4,'Full-time'!$S17))=FALSE,IF(ISERR(FIND(CONCATENATE(AO$4,"+"),'Full-time'!$S17))=FALSE,IF(ISERR(FIND(CONCATENATE(AO$4,"++"),'Full-time'!$S17))=FALSE,IF(ISERR(FIND(CONCATENATE(AO$4,"+++"),'Full-time'!$S17))=FALSE,"+++","++"),"+")," ")," ")</f>
        <v xml:space="preserve"> </v>
      </c>
      <c r="AP10" s="145" t="str">
        <f>IF(ISERR(FIND(AP$4,'Full-time'!$S17))=FALSE,IF(ISERR(FIND(CONCATENATE(AP$4,"+"),'Full-time'!$S17))=FALSE,IF(ISERR(FIND(CONCATENATE(AP$4,"++"),'Full-time'!$S17))=FALSE,IF(ISERR(FIND(CONCATENATE(AP$4,"+++"),'Full-time'!$S17))=FALSE,"+++","++"),"+")," ")," ")</f>
        <v>++</v>
      </c>
      <c r="AQ10" s="145" t="str">
        <f>IF(ISERR(FIND(AQ$4,'Full-time'!$S17))=FALSE,IF(ISERR(FIND(CONCATENATE(AQ$4,"+"),'Full-time'!$S17))=FALSE,IF(ISERR(FIND(CONCATENATE(AQ$4,"++"),'Full-time'!$S17))=FALSE,IF(ISERR(FIND(CONCATENATE(AQ$4,"+++"),'Full-time'!$S17))=FALSE,"+++","++"),"+")," ")," ")</f>
        <v xml:space="preserve"> </v>
      </c>
      <c r="AR10" s="145" t="str">
        <f>IF(ISERR(FIND(AR$4,'Full-time'!$S17))=FALSE,IF(ISERR(FIND(CONCATENATE(AR$4,"+"),'Full-time'!$S17))=FALSE,IF(ISERR(FIND(CONCATENATE(AR$4,"++"),'Full-time'!$S17))=FALSE,IF(ISERR(FIND(CONCATENATE(AR$4,"+++"),'Full-time'!$S17))=FALSE,"+++","++"),"+")," ")," ")</f>
        <v xml:space="preserve"> </v>
      </c>
      <c r="AS10" s="145" t="str">
        <f>IF(ISERR(FIND(AS$4,'Full-time'!$S17))=FALSE,IF(ISERR(FIND(CONCATENATE(AS$4,"+"),'Full-time'!$S17))=FALSE,IF(ISERR(FIND(CONCATENATE(AS$4,"++"),'Full-time'!$S17))=FALSE,IF(ISERR(FIND(CONCATENATE(AS$4,"+++"),'Full-time'!$S17))=FALSE,"+++","++"),"+")," ")," ")</f>
        <v xml:space="preserve"> </v>
      </c>
      <c r="AT10" s="145" t="str">
        <f>IF(ISERR(FIND(AT$4,'Full-time'!$S17))=FALSE,IF(ISERR(FIND(CONCATENATE(AT$4,"+"),'Full-time'!$S17))=FALSE,IF(ISERR(FIND(CONCATENATE(AT$4,"++"),'Full-time'!$S17))=FALSE,IF(ISERR(FIND(CONCATENATE(AT$4,"+++"),'Full-time'!$S17))=FALSE,"+++","++"),"+")," ")," ")</f>
        <v xml:space="preserve"> </v>
      </c>
      <c r="AU10" s="145" t="str">
        <f>IF(ISERR(FIND(AU$4,'Full-time'!$S17))=FALSE,IF(ISERR(FIND(CONCATENATE(AU$4,"+"),'Full-time'!$S17))=FALSE,IF(ISERR(FIND(CONCATENATE(AU$4,"++"),'Full-time'!$S17))=FALSE,IF(ISERR(FIND(CONCATENATE(AU$4,"+++"),'Full-time'!$S17))=FALSE,"+++","++"),"+")," ")," ")</f>
        <v xml:space="preserve"> </v>
      </c>
      <c r="AV10" s="150" t="str">
        <f>'Full-time'!C17</f>
        <v>Nonlinear systems</v>
      </c>
      <c r="AW10" s="145" t="str">
        <f>IF(ISERR(FIND(AW$4,'Full-time'!$T17))=FALSE,IF(ISERR(FIND(CONCATENATE(AW$4,"+"),'Full-time'!$T17))=FALSE,IF(ISERR(FIND(CONCATENATE(AW$4,"++"),'Full-time'!$T17))=FALSE,IF(ISERR(FIND(CONCATENATE(AW$4,"+++"),'Full-time'!$T17))=FALSE,"+++","++"),"+")," ")," ")</f>
        <v xml:space="preserve"> </v>
      </c>
      <c r="AX10" s="145" t="str">
        <f>IF(ISERR(FIND(AX$4,'Full-time'!$T17))=FALSE,IF(ISERR(FIND(CONCATENATE(AX$4,"+"),'Full-time'!$T17))=FALSE,IF(ISERR(FIND(CONCATENATE(AX$4,"++"),'Full-time'!$T17))=FALSE,IF(ISERR(FIND(CONCATENATE(AX$4,"+++"),'Full-time'!$T17))=FALSE,"+++","++"),"+")," ")," ")</f>
        <v xml:space="preserve"> </v>
      </c>
      <c r="AY10" s="145" t="str">
        <f>IF(ISERR(FIND(AY$4,'Full-time'!$T17))=FALSE,IF(ISERR(FIND(CONCATENATE(AY$4,"+"),'Full-time'!$T17))=FALSE,IF(ISERR(FIND(CONCATENATE(AY$4,"++"),'Full-time'!$T17))=FALSE,IF(ISERR(FIND(CONCATENATE(AY$4,"+++"),'Full-time'!$T17))=FALSE,"+++","++"),"+")," ")," ")</f>
        <v>+</v>
      </c>
      <c r="AZ10" s="145" t="str">
        <f>IF(ISERR(FIND(AZ$4,'Full-time'!$T17))=FALSE,IF(ISERR(FIND(CONCATENATE(AZ$4,"+"),'Full-time'!$T17))=FALSE,IF(ISERR(FIND(CONCATENATE(AZ$4,"++"),'Full-time'!$T17))=FALSE,IF(ISERR(FIND(CONCATENATE(AZ$4,"+++"),'Full-time'!$T17))=FALSE,"+++","++"),"+")," ")," ")</f>
        <v>+</v>
      </c>
      <c r="BA10" s="145" t="str">
        <f>IF(ISERR(FIND(BA$4,'Full-time'!$T17))=FALSE,IF(ISERR(FIND(CONCATENATE(BA$4,"+"),'Full-time'!$T17))=FALSE,IF(ISERR(FIND(CONCATENATE(BA$4,"++"),'Full-time'!$T17))=FALSE,IF(ISERR(FIND(CONCATENATE(BA$4,"+++"),'Full-time'!$T17))=FALSE,"+++","++"),"+")," ")," ")</f>
        <v xml:space="preserve"> </v>
      </c>
      <c r="BB10" s="145" t="str">
        <f>IF(ISERR(FIND(BB$4,'Full-time'!$T17))=FALSE,IF(ISERR(FIND(CONCATENATE(BB$4,"+"),'Full-time'!$T17))=FALSE,IF(ISERR(FIND(CONCATENATE(BB$4,"++"),'Full-time'!$T17))=FALSE,IF(ISERR(FIND(CONCATENATE(BB$4,"+++"),'Full-time'!$T17))=FALSE,"+++","++"),"+")," ")," ")</f>
        <v xml:space="preserve"> </v>
      </c>
    </row>
    <row r="11" spans="1:54">
      <c r="A11" s="94" t="str">
        <f>'Full-time'!C18</f>
        <v>Adaptive control</v>
      </c>
      <c r="B11" s="19" t="str">
        <f>IF(ISERR(FIND(B$4,'Full-time'!$R18))=FALSE,IF(ISERR(FIND(CONCATENATE(B$4,"+"),'Full-time'!$R18))=FALSE,IF(ISERR(FIND(CONCATENATE(B$4,"++"),'Full-time'!$R18))=FALSE,IF(ISERR(FIND(CONCATENATE(B$4,"+++"),'Full-time'!$R18))=FALSE,"+++","++"),"+")," ")," ")</f>
        <v xml:space="preserve"> </v>
      </c>
      <c r="C11" s="19" t="str">
        <f>IF(ISERR(FIND(C$4,'Full-time'!$R18))=FALSE,IF(ISERR(FIND(CONCATENATE(C$4,"+"),'Full-time'!$R18))=FALSE,IF(ISERR(FIND(CONCATENATE(C$4,"++"),'Full-time'!$R18))=FALSE,IF(ISERR(FIND(CONCATENATE(C$4,"+++"),'Full-time'!$R18))=FALSE,"+++","++"),"+")," ")," ")</f>
        <v xml:space="preserve"> </v>
      </c>
      <c r="D11" s="19" t="str">
        <f>IF(ISERR(FIND(D$4,'Full-time'!$R18))=FALSE,IF(ISERR(FIND(CONCATENATE(D$4,"+"),'Full-time'!$R18))=FALSE,IF(ISERR(FIND(CONCATENATE(D$4,"++"),'Full-time'!$R18))=FALSE,IF(ISERR(FIND(CONCATENATE(D$4,"+++"),'Full-time'!$R18))=FALSE,"+++","++"),"+")," ")," ")</f>
        <v xml:space="preserve"> </v>
      </c>
      <c r="E11" s="19" t="str">
        <f>IF(ISERR(FIND(E$4,'Full-time'!$R18))=FALSE,IF(ISERR(FIND(CONCATENATE(E$4,"+"),'Full-time'!$R18))=FALSE,IF(ISERR(FIND(CONCATENATE(E$4,"++"),'Full-time'!$R18))=FALSE,IF(ISERR(FIND(CONCATENATE(E$4,"+++"),'Full-time'!$R18))=FALSE,"+++","++"),"+")," ")," ")</f>
        <v xml:space="preserve"> </v>
      </c>
      <c r="F11" s="19" t="str">
        <f>IF(ISERR(FIND(F$4,'Full-time'!$R18))=FALSE,IF(ISERR(FIND(CONCATENATE(F$4,"+"),'Full-time'!$R18))=FALSE,IF(ISERR(FIND(CONCATENATE(F$4,"++"),'Full-time'!$R18))=FALSE,IF(ISERR(FIND(CONCATENATE(F$4,"+++"),'Full-time'!$R18))=FALSE,"+++","++"),"+")," ")," ")</f>
        <v>+++</v>
      </c>
      <c r="G11" s="19" t="str">
        <f>IF(ISERR(FIND(G$4,'Full-time'!$R18))=FALSE,IF(ISERR(FIND(CONCATENATE(G$4,"+"),'Full-time'!$R18))=FALSE,IF(ISERR(FIND(CONCATENATE(G$4,"++"),'Full-time'!$R18))=FALSE,IF(ISERR(FIND(CONCATENATE(G$4,"+++"),'Full-time'!$R18))=FALSE,"+++","++"),"+")," ")," ")</f>
        <v xml:space="preserve"> </v>
      </c>
      <c r="H11" s="19" t="str">
        <f>IF(ISERR(FIND(H$4,'Full-time'!$R18))=FALSE,IF(ISERR(FIND(CONCATENATE(H$4,"+"),'Full-time'!$R18))=FALSE,IF(ISERR(FIND(CONCATENATE(H$4,"++"),'Full-time'!$R18))=FALSE,IF(ISERR(FIND(CONCATENATE(H$4,"+++"),'Full-time'!$R18))=FALSE,"+++","++"),"+")," ")," ")</f>
        <v>++</v>
      </c>
      <c r="I11" s="19" t="str">
        <f>IF(ISERR(FIND(I$4,'Full-time'!$R18))=FALSE,IF(ISERR(FIND(CONCATENATE(I$4,"+"),'Full-time'!$R18))=FALSE,IF(ISERR(FIND(CONCATENATE(I$4,"++"),'Full-time'!$R18))=FALSE,IF(ISERR(FIND(CONCATENATE(I$4,"+++"),'Full-time'!$R18))=FALSE,"+++","++"),"+")," ")," ")</f>
        <v>+</v>
      </c>
      <c r="J11" s="19" t="str">
        <f>IF(ISERR(FIND(J$4,'Full-time'!$R18))=FALSE,IF(ISERR(FIND(CONCATENATE(J$4,"+"),'Full-time'!$R18))=FALSE,IF(ISERR(FIND(CONCATENATE(J$4,"++"),'Full-time'!$R18))=FALSE,IF(ISERR(FIND(CONCATENATE(J$4,"+++"),'Full-time'!$R18))=FALSE,"+++","++"),"+")," ")," ")</f>
        <v>+++</v>
      </c>
      <c r="K11" s="19" t="str">
        <f>IF(ISERR(FIND(K$4,'Full-time'!$R18))=FALSE,IF(ISERR(FIND(CONCATENATE(K$4,"+"),'Full-time'!$R18))=FALSE,IF(ISERR(FIND(CONCATENATE(K$4,"++"),'Full-time'!$R18))=FALSE,IF(ISERR(FIND(CONCATENATE(K$4,"+++"),'Full-time'!$R18))=FALSE,"+++","++"),"+")," ")," ")</f>
        <v xml:space="preserve"> </v>
      </c>
      <c r="L11" s="19" t="str">
        <f>IF(ISERR(FIND(L$4,'Full-time'!$R18))=FALSE,IF(ISERR(FIND(CONCATENATE(L$4,"+"),'Full-time'!$R18))=FALSE,IF(ISERR(FIND(CONCATENATE(L$4,"++"),'Full-time'!$R18))=FALSE,IF(ISERR(FIND(CONCATENATE(L$4,"+++"),'Full-time'!$R18))=FALSE,"+++","++"),"+")," ")," ")</f>
        <v xml:space="preserve"> </v>
      </c>
      <c r="M11" s="19" t="str">
        <f>IF(ISERR(FIND(M$4,'Full-time'!$R18))=FALSE,IF(ISERR(FIND(CONCATENATE(M$4,"+"),'Full-time'!$R18))=FALSE,IF(ISERR(FIND(CONCATENATE(M$4,"++"),'Full-time'!$R18))=FALSE,IF(ISERR(FIND(CONCATENATE(M$4,"+++"),'Full-time'!$R18))=FALSE,"+++","++"),"+")," ")," ")</f>
        <v xml:space="preserve"> </v>
      </c>
      <c r="N11" s="19" t="str">
        <f>IF(ISERR(FIND(N$4,'Full-time'!$R18))=FALSE,IF(ISERR(FIND(CONCATENATE(N$4,"+"),'Full-time'!$R18))=FALSE,IF(ISERR(FIND(CONCATENATE(N$4,"++"),'Full-time'!$R18))=FALSE,IF(ISERR(FIND(CONCATENATE(N$4,"+++"),'Full-time'!$R18))=FALSE,"+++","++"),"+")," ")," ")</f>
        <v xml:space="preserve"> </v>
      </c>
      <c r="O11" s="19" t="str">
        <f>IF(ISERR(FIND(O$4,'Full-time'!$R18))=FALSE,IF(ISERR(FIND(CONCATENATE(O$4,"+"),'Full-time'!$R18))=FALSE,IF(ISERR(FIND(CONCATENATE(O$4,"++"),'Full-time'!$R18))=FALSE,IF(ISERR(FIND(CONCATENATE(O$4,"+++"),'Full-time'!$R18))=FALSE,"+++","++"),"+")," ")," ")</f>
        <v xml:space="preserve"> </v>
      </c>
      <c r="P11" s="19" t="str">
        <f>IF(ISERR(FIND(P$4,'Full-time'!$R18))=FALSE,IF(ISERR(FIND(CONCATENATE(P$4,"+"),'Full-time'!$R18))=FALSE,IF(ISERR(FIND(CONCATENATE(P$4,"++"),'Full-time'!$R18))=FALSE,IF(ISERR(FIND(CONCATENATE(P$4,"+++"),'Full-time'!$R18))=FALSE,"+++","++"),"+")," ")," ")</f>
        <v xml:space="preserve"> </v>
      </c>
      <c r="Q11" s="19" t="str">
        <f>IF(ISERR(FIND(Q$4,'Full-time'!$R18))=FALSE,IF(ISERR(FIND(CONCATENATE(Q$4,"+"),'Full-time'!$R18))=FALSE,IF(ISERR(FIND(CONCATENATE(Q$4,"++"),'Full-time'!$R18))=FALSE,IF(ISERR(FIND(CONCATENATE(Q$4,"+++"),'Full-time'!$R18))=FALSE,"+++","++"),"+")," ")," ")</f>
        <v xml:space="preserve"> </v>
      </c>
      <c r="R11" s="19" t="str">
        <f>IF(ISERR(FIND(R$4,'Full-time'!$R18))=FALSE,IF(ISERR(FIND(CONCATENATE(R$4,"+"),'Full-time'!$R18))=FALSE,IF(ISERR(FIND(CONCATENATE(R$4,"++"),'Full-time'!$R18))=FALSE,IF(ISERR(FIND(CONCATENATE(R$4,"+++"),'Full-time'!$R18))=FALSE,"+++","++"),"+")," ")," ")</f>
        <v xml:space="preserve"> </v>
      </c>
      <c r="S11" s="19" t="str">
        <f>IF(ISERR(FIND(S$4,'Full-time'!$R18))=FALSE,IF(ISERR(FIND(CONCATENATE(S$4,"+"),'Full-time'!$R18))=FALSE,IF(ISERR(FIND(CONCATENATE(S$4,"++"),'Full-time'!$R18))=FALSE,IF(ISERR(FIND(CONCATENATE(S$4,"+++"),'Full-time'!$R18))=FALSE,"+++","++"),"+")," ")," ")</f>
        <v xml:space="preserve"> </v>
      </c>
      <c r="T11" s="150" t="str">
        <f>'Full-time'!C18</f>
        <v>Adaptive control</v>
      </c>
      <c r="U11" s="145" t="str">
        <f>IF(ISERR(FIND(U$4,'Full-time'!$S18))=FALSE,IF(ISERR(FIND(CONCATENATE(U$4,"+"),'Full-time'!$S18))=FALSE,IF(ISERR(FIND(CONCATENATE(U$4,"++"),'Full-time'!$S18))=FALSE,IF(ISERR(FIND(CONCATENATE(U$4,"+++"),'Full-time'!$S18))=FALSE,"+++","++"),"+")," ")," ")</f>
        <v xml:space="preserve"> </v>
      </c>
      <c r="V11" s="145" t="str">
        <f>IF(ISERR(FIND(V$4,'Full-time'!$S18))=FALSE,IF(ISERR(FIND(CONCATENATE(V$4,"+"),'Full-time'!$S18))=FALSE,IF(ISERR(FIND(CONCATENATE(V$4,"++"),'Full-time'!$S18))=FALSE,IF(ISERR(FIND(CONCATENATE(V$4,"+++"),'Full-time'!$S18))=FALSE,"+++","++"),"+")," ")," ")</f>
        <v xml:space="preserve"> </v>
      </c>
      <c r="W11" s="145" t="str">
        <f>IF(ISERR(FIND(W$4,'Full-time'!$S18))=FALSE,IF(ISERR(FIND(CONCATENATE(W$4,"+"),'Full-time'!$S18))=FALSE,IF(ISERR(FIND(CONCATENATE(W$4,"++"),'Full-time'!$S18))=FALSE,IF(ISERR(FIND(CONCATENATE(W$4,"+++"),'Full-time'!$S18))=FALSE,"+++","++"),"+")," ")," ")</f>
        <v xml:space="preserve"> </v>
      </c>
      <c r="X11" s="145" t="str">
        <f>IF(ISERR(FIND(X$4,'Full-time'!$S18))=FALSE,IF(ISERR(FIND(CONCATENATE(X$4,"+"),'Full-time'!$S18))=FALSE,IF(ISERR(FIND(CONCATENATE(X$4,"++"),'Full-time'!$S18))=FALSE,IF(ISERR(FIND(CONCATENATE(X$4,"+++"),'Full-time'!$S18))=FALSE,"+++","++"),"+")," ")," ")</f>
        <v xml:space="preserve"> </v>
      </c>
      <c r="Y11" s="145" t="str">
        <f>IF(ISERR(FIND(Y$4,'Full-time'!$S18))=FALSE,IF(ISERR(FIND(CONCATENATE(Y$4,"+"),'Full-time'!$S18))=FALSE,IF(ISERR(FIND(CONCATENATE(Y$4,"++"),'Full-time'!$S18))=FALSE,IF(ISERR(FIND(CONCATENATE(Y$4,"+++"),'Full-time'!$S18))=FALSE,"+++","++"),"+")," ")," ")</f>
        <v xml:space="preserve"> </v>
      </c>
      <c r="Z11" s="145" t="str">
        <f>IF(ISERR(FIND(Z$4,'Full-time'!$S18))=FALSE,IF(ISERR(FIND(CONCATENATE(Z$4,"+"),'Full-time'!$S18))=FALSE,IF(ISERR(FIND(CONCATENATE(Z$4,"++"),'Full-time'!$S18))=FALSE,IF(ISERR(FIND(CONCATENATE(Z$4,"+++"),'Full-time'!$S18))=FALSE,"+++","++"),"+")," ")," ")</f>
        <v xml:space="preserve"> </v>
      </c>
      <c r="AA11" s="145" t="str">
        <f>IF(ISERR(FIND(AA$4,'Full-time'!$S18))=FALSE,IF(ISERR(FIND(CONCATENATE(AA$4,"+"),'Full-time'!$S18))=FALSE,IF(ISERR(FIND(CONCATENATE(AA$4,"++"),'Full-time'!$S18))=FALSE,IF(ISERR(FIND(CONCATENATE(AA$4,"+++"),'Full-time'!$S18))=FALSE,"+++","++"),"+")," ")," ")</f>
        <v xml:space="preserve"> </v>
      </c>
      <c r="AB11" s="145" t="str">
        <f>IF(ISERR(FIND(AB$4,'Full-time'!$S18))=FALSE,IF(ISERR(FIND(CONCATENATE(AB$4,"+"),'Full-time'!$S18))=FALSE,IF(ISERR(FIND(CONCATENATE(AB$4,"++"),'Full-time'!$S18))=FALSE,IF(ISERR(FIND(CONCATENATE(AB$4,"+++"),'Full-time'!$S18))=FALSE,"+++","++"),"+")," ")," ")</f>
        <v>+</v>
      </c>
      <c r="AC11" s="145" t="str">
        <f>IF(ISERR(FIND(AC$4,'Full-time'!$S18))=FALSE,IF(ISERR(FIND(CONCATENATE(AC$4,"+"),'Full-time'!$S18))=FALSE,IF(ISERR(FIND(CONCATENATE(AC$4,"++"),'Full-time'!$S18))=FALSE,IF(ISERR(FIND(CONCATENATE(AC$4,"+++"),'Full-time'!$S18))=FALSE,"+++","++"),"+")," ")," ")</f>
        <v>+++</v>
      </c>
      <c r="AD11" s="145" t="str">
        <f>IF(ISERR(FIND(AD$4,'Full-time'!$S18))=FALSE,IF(ISERR(FIND(CONCATENATE(AD$4,"+"),'Full-time'!$S18))=FALSE,IF(ISERR(FIND(CONCATENATE(AD$4,"++"),'Full-time'!$S18))=FALSE,IF(ISERR(FIND(CONCATENATE(AD$4,"+++"),'Full-time'!$S18))=FALSE,"+++","++"),"+")," ")," ")</f>
        <v>++</v>
      </c>
      <c r="AE11" s="145" t="str">
        <f>IF(ISERR(FIND(AE$4,'Full-time'!$S18))=FALSE,IF(ISERR(FIND(CONCATENATE(AE$4,"+"),'Full-time'!$S18))=FALSE,IF(ISERR(FIND(CONCATENATE(AE$4,"++"),'Full-time'!$S18))=FALSE,IF(ISERR(FIND(CONCATENATE(AE$4,"+++"),'Full-time'!$S18))=FALSE,"+++","++"),"+")," ")," ")</f>
        <v xml:space="preserve"> </v>
      </c>
      <c r="AF11" s="145" t="str">
        <f>IF(ISERR(FIND(AF$4,'Full-time'!$S18))=FALSE,IF(ISERR(FIND(CONCATENATE(AF$4,"+"),'Full-time'!$S18))=FALSE,IF(ISERR(FIND(CONCATENATE(AF$4,"++"),'Full-time'!$S18))=FALSE,IF(ISERR(FIND(CONCATENATE(AF$4,"+++"),'Full-time'!$S18))=FALSE,"+++","++"),"+")," ")," ")</f>
        <v xml:space="preserve"> </v>
      </c>
      <c r="AG11" s="145" t="str">
        <f>IF(ISERR(FIND(AG$4,'Full-time'!$S18))=FALSE,IF(ISERR(FIND(CONCATENATE(AG$4,"+"),'Full-time'!$S18))=FALSE,IF(ISERR(FIND(CONCATENATE(AG$4,"++"),'Full-time'!$S18))=FALSE,IF(ISERR(FIND(CONCATENATE(AG$4,"+++"),'Full-time'!$S18))=FALSE,"+++","++"),"+")," ")," ")</f>
        <v xml:space="preserve"> </v>
      </c>
      <c r="AH11" s="145" t="str">
        <f>IF(ISERR(FIND(AH$4,'Full-time'!$S18))=FALSE,IF(ISERR(FIND(CONCATENATE(AH$4,"+"),'Full-time'!$S18))=FALSE,IF(ISERR(FIND(CONCATENATE(AH$4,"++"),'Full-time'!$S18))=FALSE,IF(ISERR(FIND(CONCATENATE(AH$4,"+++"),'Full-time'!$S18))=FALSE,"+++","++"),"+")," ")," ")</f>
        <v xml:space="preserve"> </v>
      </c>
      <c r="AI11" s="145" t="str">
        <f>IF(ISERR(FIND(AI$4,'Full-time'!$S18))=FALSE,IF(ISERR(FIND(CONCATENATE(AI$4,"+"),'Full-time'!$S18))=FALSE,IF(ISERR(FIND(CONCATENATE(AI$4,"++"),'Full-time'!$S18))=FALSE,IF(ISERR(FIND(CONCATENATE(AI$4,"+++"),'Full-time'!$S18))=FALSE,"+++","++"),"+")," ")," ")</f>
        <v xml:space="preserve"> </v>
      </c>
      <c r="AJ11" s="145" t="str">
        <f>IF(ISERR(FIND(AJ$4,'Full-time'!$S18))=FALSE,IF(ISERR(FIND(CONCATENATE(AJ$4,"+"),'Full-time'!$S18))=FALSE,IF(ISERR(FIND(CONCATENATE(AJ$4,"++"),'Full-time'!$S18))=FALSE,IF(ISERR(FIND(CONCATENATE(AJ$4,"+++"),'Full-time'!$S18))=FALSE,"+++","++"),"+")," ")," ")</f>
        <v xml:space="preserve"> </v>
      </c>
      <c r="AK11" s="145" t="str">
        <f>IF(ISERR(FIND(AK$4,'Full-time'!$S18))=FALSE,IF(ISERR(FIND(CONCATENATE(AK$4,"+"),'Full-time'!$S18))=FALSE,IF(ISERR(FIND(CONCATENATE(AK$4,"++"),'Full-time'!$S18))=FALSE,IF(ISERR(FIND(CONCATENATE(AK$4,"+++"),'Full-time'!$S18))=FALSE,"+++","++"),"+")," ")," ")</f>
        <v xml:space="preserve"> </v>
      </c>
      <c r="AL11" s="145" t="str">
        <f>IF(ISERR(FIND(AL$4,'Full-time'!$S18))=FALSE,IF(ISERR(FIND(CONCATENATE(AL$4,"+"),'Full-time'!$S18))=FALSE,IF(ISERR(FIND(CONCATENATE(AL$4,"++"),'Full-time'!$S18))=FALSE,IF(ISERR(FIND(CONCATENATE(AL$4,"+++"),'Full-time'!$S18))=FALSE,"+++","++"),"+")," ")," ")</f>
        <v xml:space="preserve"> </v>
      </c>
      <c r="AM11" s="145" t="str">
        <f>IF(ISERR(FIND(AM$4,'Full-time'!$S18))=FALSE,IF(ISERR(FIND(CONCATENATE(AM$4,"+"),'Full-time'!$S18))=FALSE,IF(ISERR(FIND(CONCATENATE(AM$4,"++"),'Full-time'!$S18))=FALSE,IF(ISERR(FIND(CONCATENATE(AM$4,"+++"),'Full-time'!$S18))=FALSE,"+++","++"),"+")," ")," ")</f>
        <v>+</v>
      </c>
      <c r="AN11" s="145" t="str">
        <f>IF(ISERR(FIND(AN$4,'Full-time'!$S18))=FALSE,IF(ISERR(FIND(CONCATENATE(AN$4,"+"),'Full-time'!$S18))=FALSE,IF(ISERR(FIND(CONCATENATE(AN$4,"++"),'Full-time'!$S18))=FALSE,IF(ISERR(FIND(CONCATENATE(AN$4,"+++"),'Full-time'!$S18))=FALSE,"+++","++"),"+")," ")," ")</f>
        <v xml:space="preserve"> </v>
      </c>
      <c r="AO11" s="145" t="str">
        <f>IF(ISERR(FIND(AO$4,'Full-time'!$S18))=FALSE,IF(ISERR(FIND(CONCATENATE(AO$4,"+"),'Full-time'!$S18))=FALSE,IF(ISERR(FIND(CONCATENATE(AO$4,"++"),'Full-time'!$S18))=FALSE,IF(ISERR(FIND(CONCATENATE(AO$4,"+++"),'Full-time'!$S18))=FALSE,"+++","++"),"+")," ")," ")</f>
        <v xml:space="preserve"> </v>
      </c>
      <c r="AP11" s="145" t="str">
        <f>IF(ISERR(FIND(AP$4,'Full-time'!$S18))=FALSE,IF(ISERR(FIND(CONCATENATE(AP$4,"+"),'Full-time'!$S18))=FALSE,IF(ISERR(FIND(CONCATENATE(AP$4,"++"),'Full-time'!$S18))=FALSE,IF(ISERR(FIND(CONCATENATE(AP$4,"+++"),'Full-time'!$S18))=FALSE,"+++","++"),"+")," ")," ")</f>
        <v>+</v>
      </c>
      <c r="AQ11" s="145" t="str">
        <f>IF(ISERR(FIND(AQ$4,'Full-time'!$S18))=FALSE,IF(ISERR(FIND(CONCATENATE(AQ$4,"+"),'Full-time'!$S18))=FALSE,IF(ISERR(FIND(CONCATENATE(AQ$4,"++"),'Full-time'!$S18))=FALSE,IF(ISERR(FIND(CONCATENATE(AQ$4,"+++"),'Full-time'!$S18))=FALSE,"+++","++"),"+")," ")," ")</f>
        <v xml:space="preserve"> </v>
      </c>
      <c r="AR11" s="145" t="str">
        <f>IF(ISERR(FIND(AR$4,'Full-time'!$S18))=FALSE,IF(ISERR(FIND(CONCATENATE(AR$4,"+"),'Full-time'!$S18))=FALSE,IF(ISERR(FIND(CONCATENATE(AR$4,"++"),'Full-time'!$S18))=FALSE,IF(ISERR(FIND(CONCATENATE(AR$4,"+++"),'Full-time'!$S18))=FALSE,"+++","++"),"+")," ")," ")</f>
        <v xml:space="preserve"> </v>
      </c>
      <c r="AS11" s="145" t="str">
        <f>IF(ISERR(FIND(AS$4,'Full-time'!$S18))=FALSE,IF(ISERR(FIND(CONCATENATE(AS$4,"+"),'Full-time'!$S18))=FALSE,IF(ISERR(FIND(CONCATENATE(AS$4,"++"),'Full-time'!$S18))=FALSE,IF(ISERR(FIND(CONCATENATE(AS$4,"+++"),'Full-time'!$S18))=FALSE,"+++","++"),"+")," ")," ")</f>
        <v xml:space="preserve"> </v>
      </c>
      <c r="AT11" s="145" t="str">
        <f>IF(ISERR(FIND(AT$4,'Full-time'!$S18))=FALSE,IF(ISERR(FIND(CONCATENATE(AT$4,"+"),'Full-time'!$S18))=FALSE,IF(ISERR(FIND(CONCATENATE(AT$4,"++"),'Full-time'!$S18))=FALSE,IF(ISERR(FIND(CONCATENATE(AT$4,"+++"),'Full-time'!$S18))=FALSE,"+++","++"),"+")," ")," ")</f>
        <v xml:space="preserve"> </v>
      </c>
      <c r="AU11" s="145" t="str">
        <f>IF(ISERR(FIND(AU$4,'Full-time'!$S18))=FALSE,IF(ISERR(FIND(CONCATENATE(AU$4,"+"),'Full-time'!$S18))=FALSE,IF(ISERR(FIND(CONCATENATE(AU$4,"++"),'Full-time'!$S18))=FALSE,IF(ISERR(FIND(CONCATENATE(AU$4,"+++"),'Full-time'!$S18))=FALSE,"+++","++"),"+")," ")," ")</f>
        <v xml:space="preserve"> </v>
      </c>
      <c r="AV11" s="150" t="str">
        <f>'Full-time'!C18</f>
        <v>Adaptive control</v>
      </c>
      <c r="AW11" s="145" t="str">
        <f>IF(ISERR(FIND(AW$4,'Full-time'!$T18))=FALSE,IF(ISERR(FIND(CONCATENATE(AW$4,"+"),'Full-time'!$T18))=FALSE,IF(ISERR(FIND(CONCATENATE(AW$4,"++"),'Full-time'!$T18))=FALSE,IF(ISERR(FIND(CONCATENATE(AW$4,"+++"),'Full-time'!$T18))=FALSE,"+++","++"),"+")," ")," ")</f>
        <v xml:space="preserve"> </v>
      </c>
      <c r="AX11" s="145" t="str">
        <f>IF(ISERR(FIND(AX$4,'Full-time'!$T18))=FALSE,IF(ISERR(FIND(CONCATENATE(AX$4,"+"),'Full-time'!$T18))=FALSE,IF(ISERR(FIND(CONCATENATE(AX$4,"++"),'Full-time'!$T18))=FALSE,IF(ISERR(FIND(CONCATENATE(AX$4,"+++"),'Full-time'!$T18))=FALSE,"+++","++"),"+")," ")," ")</f>
        <v xml:space="preserve"> </v>
      </c>
      <c r="AY11" s="145" t="str">
        <f>IF(ISERR(FIND(AY$4,'Full-time'!$T18))=FALSE,IF(ISERR(FIND(CONCATENATE(AY$4,"+"),'Full-time'!$T18))=FALSE,IF(ISERR(FIND(CONCATENATE(AY$4,"++"),'Full-time'!$T18))=FALSE,IF(ISERR(FIND(CONCATENATE(AY$4,"+++"),'Full-time'!$T18))=FALSE,"+++","++"),"+")," ")," ")</f>
        <v>+</v>
      </c>
      <c r="AZ11" s="145" t="str">
        <f>IF(ISERR(FIND(AZ$4,'Full-time'!$T18))=FALSE,IF(ISERR(FIND(CONCATENATE(AZ$4,"+"),'Full-time'!$T18))=FALSE,IF(ISERR(FIND(CONCATENATE(AZ$4,"++"),'Full-time'!$T18))=FALSE,IF(ISERR(FIND(CONCATENATE(AZ$4,"+++"),'Full-time'!$T18))=FALSE,"+++","++"),"+")," ")," ")</f>
        <v>++</v>
      </c>
      <c r="BA11" s="145" t="str">
        <f>IF(ISERR(FIND(BA$4,'Full-time'!$T18))=FALSE,IF(ISERR(FIND(CONCATENATE(BA$4,"+"),'Full-time'!$T18))=FALSE,IF(ISERR(FIND(CONCATENATE(BA$4,"++"),'Full-time'!$T18))=FALSE,IF(ISERR(FIND(CONCATENATE(BA$4,"+++"),'Full-time'!$T18))=FALSE,"+++","++"),"+")," ")," ")</f>
        <v xml:space="preserve"> </v>
      </c>
      <c r="BB11" s="145" t="str">
        <f>IF(ISERR(FIND(BB$4,'Full-time'!$T18))=FALSE,IF(ISERR(FIND(CONCATENATE(BB$4,"+"),'Full-time'!$T18))=FALSE,IF(ISERR(FIND(CONCATENATE(BB$4,"++"),'Full-time'!$T18))=FALSE,IF(ISERR(FIND(CONCATENATE(BB$4,"+++"),'Full-time'!$T18))=FALSE,"+++","++"),"+")," ")," ")</f>
        <v xml:space="preserve"> </v>
      </c>
    </row>
    <row r="12" spans="1:54">
      <c r="A12" s="94" t="str">
        <f>'Full-time'!C19</f>
        <v>Basics of smart systems</v>
      </c>
      <c r="B12" s="19" t="str">
        <f>IF(ISERR(FIND(B$4,'Full-time'!$R19))=FALSE,IF(ISERR(FIND(CONCATENATE(B$4,"+"),'Full-time'!$R19))=FALSE,IF(ISERR(FIND(CONCATENATE(B$4,"++"),'Full-time'!$R19))=FALSE,IF(ISERR(FIND(CONCATENATE(B$4,"+++"),'Full-time'!$R19))=FALSE,"+++","++"),"+")," ")," ")</f>
        <v>+</v>
      </c>
      <c r="C12" s="19" t="str">
        <f>IF(ISERR(FIND(C$4,'Full-time'!$R19))=FALSE,IF(ISERR(FIND(CONCATENATE(C$4,"+"),'Full-time'!$R19))=FALSE,IF(ISERR(FIND(CONCATENATE(C$4,"++"),'Full-time'!$R19))=FALSE,IF(ISERR(FIND(CONCATENATE(C$4,"+++"),'Full-time'!$R19))=FALSE,"+++","++"),"+")," ")," ")</f>
        <v>+++</v>
      </c>
      <c r="D12" s="19" t="str">
        <f>IF(ISERR(FIND(D$4,'Full-time'!$R19))=FALSE,IF(ISERR(FIND(CONCATENATE(D$4,"+"),'Full-time'!$R19))=FALSE,IF(ISERR(FIND(CONCATENATE(D$4,"++"),'Full-time'!$R19))=FALSE,IF(ISERR(FIND(CONCATENATE(D$4,"+++"),'Full-time'!$R19))=FALSE,"+++","++"),"+")," ")," ")</f>
        <v xml:space="preserve"> </v>
      </c>
      <c r="E12" s="19" t="str">
        <f>IF(ISERR(FIND(E$4,'Full-time'!$R19))=FALSE,IF(ISERR(FIND(CONCATENATE(E$4,"+"),'Full-time'!$R19))=FALSE,IF(ISERR(FIND(CONCATENATE(E$4,"++"),'Full-time'!$R19))=FALSE,IF(ISERR(FIND(CONCATENATE(E$4,"+++"),'Full-time'!$R19))=FALSE,"+++","++"),"+")," ")," ")</f>
        <v xml:space="preserve"> </v>
      </c>
      <c r="F12" s="19" t="str">
        <f>IF(ISERR(FIND(F$4,'Full-time'!$R19))=FALSE,IF(ISERR(FIND(CONCATENATE(F$4,"+"),'Full-time'!$R19))=FALSE,IF(ISERR(FIND(CONCATENATE(F$4,"++"),'Full-time'!$R19))=FALSE,IF(ISERR(FIND(CONCATENATE(F$4,"+++"),'Full-time'!$R19))=FALSE,"+++","++"),"+")," ")," ")</f>
        <v xml:space="preserve"> </v>
      </c>
      <c r="G12" s="19" t="str">
        <f>IF(ISERR(FIND(G$4,'Full-time'!$R19))=FALSE,IF(ISERR(FIND(CONCATENATE(G$4,"+"),'Full-time'!$R19))=FALSE,IF(ISERR(FIND(CONCATENATE(G$4,"++"),'Full-time'!$R19))=FALSE,IF(ISERR(FIND(CONCATENATE(G$4,"+++"),'Full-time'!$R19))=FALSE,"+++","++"),"+")," ")," ")</f>
        <v xml:space="preserve"> </v>
      </c>
      <c r="H12" s="19" t="str">
        <f>IF(ISERR(FIND(H$4,'Full-time'!$R19))=FALSE,IF(ISERR(FIND(CONCATENATE(H$4,"+"),'Full-time'!$R19))=FALSE,IF(ISERR(FIND(CONCATENATE(H$4,"++"),'Full-time'!$R19))=FALSE,IF(ISERR(FIND(CONCATENATE(H$4,"+++"),'Full-time'!$R19))=FALSE,"+++","++"),"+")," ")," ")</f>
        <v xml:space="preserve"> </v>
      </c>
      <c r="I12" s="19" t="str">
        <f>IF(ISERR(FIND(I$4,'Full-time'!$R19))=FALSE,IF(ISERR(FIND(CONCATENATE(I$4,"+"),'Full-time'!$R19))=FALSE,IF(ISERR(FIND(CONCATENATE(I$4,"++"),'Full-time'!$R19))=FALSE,IF(ISERR(FIND(CONCATENATE(I$4,"+++"),'Full-time'!$R19))=FALSE,"+++","++"),"+")," ")," ")</f>
        <v xml:space="preserve"> </v>
      </c>
      <c r="J12" s="19" t="str">
        <f>IF(ISERR(FIND(J$4,'Full-time'!$R19))=FALSE,IF(ISERR(FIND(CONCATENATE(J$4,"+"),'Full-time'!$R19))=FALSE,IF(ISERR(FIND(CONCATENATE(J$4,"++"),'Full-time'!$R19))=FALSE,IF(ISERR(FIND(CONCATENATE(J$4,"+++"),'Full-time'!$R19))=FALSE,"+++","++"),"+")," ")," ")</f>
        <v xml:space="preserve"> </v>
      </c>
      <c r="K12" s="19" t="str">
        <f>IF(ISERR(FIND(K$4,'Full-time'!$R19))=FALSE,IF(ISERR(FIND(CONCATENATE(K$4,"+"),'Full-time'!$R19))=FALSE,IF(ISERR(FIND(CONCATENATE(K$4,"++"),'Full-time'!$R19))=FALSE,IF(ISERR(FIND(CONCATENATE(K$4,"+++"),'Full-time'!$R19))=FALSE,"+++","++"),"+")," ")," ")</f>
        <v xml:space="preserve"> </v>
      </c>
      <c r="L12" s="19" t="str">
        <f>IF(ISERR(FIND(L$4,'Full-time'!$R19))=FALSE,IF(ISERR(FIND(CONCATENATE(L$4,"+"),'Full-time'!$R19))=FALSE,IF(ISERR(FIND(CONCATENATE(L$4,"++"),'Full-time'!$R19))=FALSE,IF(ISERR(FIND(CONCATENATE(L$4,"+++"),'Full-time'!$R19))=FALSE,"+++","++"),"+")," ")," ")</f>
        <v xml:space="preserve"> </v>
      </c>
      <c r="M12" s="19" t="str">
        <f>IF(ISERR(FIND(M$4,'Full-time'!$R19))=FALSE,IF(ISERR(FIND(CONCATENATE(M$4,"+"),'Full-time'!$R19))=FALSE,IF(ISERR(FIND(CONCATENATE(M$4,"++"),'Full-time'!$R19))=FALSE,IF(ISERR(FIND(CONCATENATE(M$4,"+++"),'Full-time'!$R19))=FALSE,"+++","++"),"+")," ")," ")</f>
        <v xml:space="preserve"> </v>
      </c>
      <c r="N12" s="19" t="str">
        <f>IF(ISERR(FIND(N$4,'Full-time'!$R19))=FALSE,IF(ISERR(FIND(CONCATENATE(N$4,"+"),'Full-time'!$R19))=FALSE,IF(ISERR(FIND(CONCATENATE(N$4,"++"),'Full-time'!$R19))=FALSE,IF(ISERR(FIND(CONCATENATE(N$4,"+++"),'Full-time'!$R19))=FALSE,"+++","++"),"+")," ")," ")</f>
        <v xml:space="preserve"> </v>
      </c>
      <c r="O12" s="19" t="str">
        <f>IF(ISERR(FIND(O$4,'Full-time'!$R19))=FALSE,IF(ISERR(FIND(CONCATENATE(O$4,"+"),'Full-time'!$R19))=FALSE,IF(ISERR(FIND(CONCATENATE(O$4,"++"),'Full-time'!$R19))=FALSE,IF(ISERR(FIND(CONCATENATE(O$4,"+++"),'Full-time'!$R19))=FALSE,"+++","++"),"+")," ")," ")</f>
        <v xml:space="preserve"> </v>
      </c>
      <c r="P12" s="19" t="str">
        <f>IF(ISERR(FIND(P$4,'Full-time'!$R19))=FALSE,IF(ISERR(FIND(CONCATENATE(P$4,"+"),'Full-time'!$R19))=FALSE,IF(ISERR(FIND(CONCATENATE(P$4,"++"),'Full-time'!$R19))=FALSE,IF(ISERR(FIND(CONCATENATE(P$4,"+++"),'Full-time'!$R19))=FALSE,"+++","++"),"+")," ")," ")</f>
        <v xml:space="preserve"> </v>
      </c>
      <c r="Q12" s="19" t="str">
        <f>IF(ISERR(FIND(Q$4,'Full-time'!$R19))=FALSE,IF(ISERR(FIND(CONCATENATE(Q$4,"+"),'Full-time'!$R19))=FALSE,IF(ISERR(FIND(CONCATENATE(Q$4,"++"),'Full-time'!$R19))=FALSE,IF(ISERR(FIND(CONCATENATE(Q$4,"+++"),'Full-time'!$R19))=FALSE,"+++","++"),"+")," ")," ")</f>
        <v xml:space="preserve"> </v>
      </c>
      <c r="R12" s="19" t="str">
        <f>IF(ISERR(FIND(R$4,'Full-time'!$R19))=FALSE,IF(ISERR(FIND(CONCATENATE(R$4,"+"),'Full-time'!$R19))=FALSE,IF(ISERR(FIND(CONCATENATE(R$4,"++"),'Full-time'!$R19))=FALSE,IF(ISERR(FIND(CONCATENATE(R$4,"+++"),'Full-time'!$R19))=FALSE,"+++","++"),"+")," ")," ")</f>
        <v xml:space="preserve"> </v>
      </c>
      <c r="S12" s="19" t="str">
        <f>IF(ISERR(FIND(S$4,'Full-time'!$R19))=FALSE,IF(ISERR(FIND(CONCATENATE(S$4,"+"),'Full-time'!$R19))=FALSE,IF(ISERR(FIND(CONCATENATE(S$4,"++"),'Full-time'!$R19))=FALSE,IF(ISERR(FIND(CONCATENATE(S$4,"+++"),'Full-time'!$R19))=FALSE,"+++","++"),"+")," ")," ")</f>
        <v xml:space="preserve"> </v>
      </c>
      <c r="T12" s="150" t="str">
        <f>'Full-time'!C19</f>
        <v>Basics of smart systems</v>
      </c>
      <c r="U12" s="145" t="str">
        <f>IF(ISERR(FIND(U$4,'Full-time'!$S19))=FALSE,IF(ISERR(FIND(CONCATENATE(U$4,"+"),'Full-time'!$S19))=FALSE,IF(ISERR(FIND(CONCATENATE(U$4,"++"),'Full-time'!$S19))=FALSE,IF(ISERR(FIND(CONCATENATE(U$4,"+++"),'Full-time'!$S19))=FALSE,"+++","++"),"+")," ")," ")</f>
        <v>+</v>
      </c>
      <c r="V12" s="145" t="str">
        <f>IF(ISERR(FIND(V$4,'Full-time'!$S19))=FALSE,IF(ISERR(FIND(CONCATENATE(V$4,"+"),'Full-time'!$S19))=FALSE,IF(ISERR(FIND(CONCATENATE(V$4,"++"),'Full-time'!$S19))=FALSE,IF(ISERR(FIND(CONCATENATE(V$4,"+++"),'Full-time'!$S19))=FALSE,"+++","++"),"+")," ")," ")</f>
        <v xml:space="preserve"> </v>
      </c>
      <c r="W12" s="145" t="str">
        <f>IF(ISERR(FIND(W$4,'Full-time'!$S19))=FALSE,IF(ISERR(FIND(CONCATENATE(W$4,"+"),'Full-time'!$S19))=FALSE,IF(ISERR(FIND(CONCATENATE(W$4,"++"),'Full-time'!$S19))=FALSE,IF(ISERR(FIND(CONCATENATE(W$4,"+++"),'Full-time'!$S19))=FALSE,"+++","++"),"+")," ")," ")</f>
        <v xml:space="preserve"> </v>
      </c>
      <c r="X12" s="145" t="str">
        <f>IF(ISERR(FIND(X$4,'Full-time'!$S19))=FALSE,IF(ISERR(FIND(CONCATENATE(X$4,"+"),'Full-time'!$S19))=FALSE,IF(ISERR(FIND(CONCATENATE(X$4,"++"),'Full-time'!$S19))=FALSE,IF(ISERR(FIND(CONCATENATE(X$4,"+++"),'Full-time'!$S19))=FALSE,"+++","++"),"+")," ")," ")</f>
        <v xml:space="preserve"> </v>
      </c>
      <c r="Y12" s="145" t="str">
        <f>IF(ISERR(FIND(Y$4,'Full-time'!$S19))=FALSE,IF(ISERR(FIND(CONCATENATE(Y$4,"+"),'Full-time'!$S19))=FALSE,IF(ISERR(FIND(CONCATENATE(Y$4,"++"),'Full-time'!$S19))=FALSE,IF(ISERR(FIND(CONCATENATE(Y$4,"+++"),'Full-time'!$S19))=FALSE,"+++","++"),"+")," ")," ")</f>
        <v xml:space="preserve"> </v>
      </c>
      <c r="Z12" s="145" t="str">
        <f>IF(ISERR(FIND(Z$4,'Full-time'!$S19))=FALSE,IF(ISERR(FIND(CONCATENATE(Z$4,"+"),'Full-time'!$S19))=FALSE,IF(ISERR(FIND(CONCATENATE(Z$4,"++"),'Full-time'!$S19))=FALSE,IF(ISERR(FIND(CONCATENATE(Z$4,"+++"),'Full-time'!$S19))=FALSE,"+++","++"),"+")," ")," ")</f>
        <v xml:space="preserve"> </v>
      </c>
      <c r="AA12" s="145" t="str">
        <f>IF(ISERR(FIND(AA$4,'Full-time'!$S19))=FALSE,IF(ISERR(FIND(CONCATENATE(AA$4,"+"),'Full-time'!$S19))=FALSE,IF(ISERR(FIND(CONCATENATE(AA$4,"++"),'Full-time'!$S19))=FALSE,IF(ISERR(FIND(CONCATENATE(AA$4,"+++"),'Full-time'!$S19))=FALSE,"+++","++"),"+")," ")," ")</f>
        <v xml:space="preserve"> </v>
      </c>
      <c r="AB12" s="145" t="str">
        <f>IF(ISERR(FIND(AB$4,'Full-time'!$S19))=FALSE,IF(ISERR(FIND(CONCATENATE(AB$4,"+"),'Full-time'!$S19))=FALSE,IF(ISERR(FIND(CONCATENATE(AB$4,"++"),'Full-time'!$S19))=FALSE,IF(ISERR(FIND(CONCATENATE(AB$4,"+++"),'Full-time'!$S19))=FALSE,"+++","++"),"+")," ")," ")</f>
        <v xml:space="preserve"> </v>
      </c>
      <c r="AC12" s="145" t="str">
        <f>IF(ISERR(FIND(AC$4,'Full-time'!$S19))=FALSE,IF(ISERR(FIND(CONCATENATE(AC$4,"+"),'Full-time'!$S19))=FALSE,IF(ISERR(FIND(CONCATENATE(AC$4,"++"),'Full-time'!$S19))=FALSE,IF(ISERR(FIND(CONCATENATE(AC$4,"+++"),'Full-time'!$S19))=FALSE,"+++","++"),"+")," ")," ")</f>
        <v>+</v>
      </c>
      <c r="AD12" s="145" t="str">
        <f>IF(ISERR(FIND(AD$4,'Full-time'!$S19))=FALSE,IF(ISERR(FIND(CONCATENATE(AD$4,"+"),'Full-time'!$S19))=FALSE,IF(ISERR(FIND(CONCATENATE(AD$4,"++"),'Full-time'!$S19))=FALSE,IF(ISERR(FIND(CONCATENATE(AD$4,"+++"),'Full-time'!$S19))=FALSE,"+++","++"),"+")," ")," ")</f>
        <v xml:space="preserve"> </v>
      </c>
      <c r="AE12" s="145" t="str">
        <f>IF(ISERR(FIND(AE$4,'Full-time'!$S19))=FALSE,IF(ISERR(FIND(CONCATENATE(AE$4,"+"),'Full-time'!$S19))=FALSE,IF(ISERR(FIND(CONCATENATE(AE$4,"++"),'Full-time'!$S19))=FALSE,IF(ISERR(FIND(CONCATENATE(AE$4,"+++"),'Full-time'!$S19))=FALSE,"+++","++"),"+")," ")," ")</f>
        <v xml:space="preserve"> </v>
      </c>
      <c r="AF12" s="145" t="str">
        <f>IF(ISERR(FIND(AF$4,'Full-time'!$S19))=FALSE,IF(ISERR(FIND(CONCATENATE(AF$4,"+"),'Full-time'!$S19))=FALSE,IF(ISERR(FIND(CONCATENATE(AF$4,"++"),'Full-time'!$S19))=FALSE,IF(ISERR(FIND(CONCATENATE(AF$4,"+++"),'Full-time'!$S19))=FALSE,"+++","++"),"+")," ")," ")</f>
        <v xml:space="preserve"> </v>
      </c>
      <c r="AG12" s="145" t="str">
        <f>IF(ISERR(FIND(AG$4,'Full-time'!$S19))=FALSE,IF(ISERR(FIND(CONCATENATE(AG$4,"+"),'Full-time'!$S19))=FALSE,IF(ISERR(FIND(CONCATENATE(AG$4,"++"),'Full-time'!$S19))=FALSE,IF(ISERR(FIND(CONCATENATE(AG$4,"+++"),'Full-time'!$S19))=FALSE,"+++","++"),"+")," ")," ")</f>
        <v xml:space="preserve"> </v>
      </c>
      <c r="AH12" s="145" t="str">
        <f>IF(ISERR(FIND(AH$4,'Full-time'!$S19))=FALSE,IF(ISERR(FIND(CONCATENATE(AH$4,"+"),'Full-time'!$S19))=FALSE,IF(ISERR(FIND(CONCATENATE(AH$4,"++"),'Full-time'!$S19))=FALSE,IF(ISERR(FIND(CONCATENATE(AH$4,"+++"),'Full-time'!$S19))=FALSE,"+++","++"),"+")," ")," ")</f>
        <v xml:space="preserve"> </v>
      </c>
      <c r="AI12" s="145" t="str">
        <f>IF(ISERR(FIND(AI$4,'Full-time'!$S19))=FALSE,IF(ISERR(FIND(CONCATENATE(AI$4,"+"),'Full-time'!$S19))=FALSE,IF(ISERR(FIND(CONCATENATE(AI$4,"++"),'Full-time'!$S19))=FALSE,IF(ISERR(FIND(CONCATENATE(AI$4,"+++"),'Full-time'!$S19))=FALSE,"+++","++"),"+")," ")," ")</f>
        <v>+</v>
      </c>
      <c r="AJ12" s="145" t="str">
        <f>IF(ISERR(FIND(AJ$4,'Full-time'!$S19))=FALSE,IF(ISERR(FIND(CONCATENATE(AJ$4,"+"),'Full-time'!$S19))=FALSE,IF(ISERR(FIND(CONCATENATE(AJ$4,"++"),'Full-time'!$S19))=FALSE,IF(ISERR(FIND(CONCATENATE(AJ$4,"+++"),'Full-time'!$S19))=FALSE,"+++","++"),"+")," ")," ")</f>
        <v>+</v>
      </c>
      <c r="AK12" s="145" t="str">
        <f>IF(ISERR(FIND(AK$4,'Full-time'!$S19))=FALSE,IF(ISERR(FIND(CONCATENATE(AK$4,"+"),'Full-time'!$S19))=FALSE,IF(ISERR(FIND(CONCATENATE(AK$4,"++"),'Full-time'!$S19))=FALSE,IF(ISERR(FIND(CONCATENATE(AK$4,"+++"),'Full-time'!$S19))=FALSE,"+++","++"),"+")," ")," ")</f>
        <v xml:space="preserve"> </v>
      </c>
      <c r="AL12" s="145" t="str">
        <f>IF(ISERR(FIND(AL$4,'Full-time'!$S19))=FALSE,IF(ISERR(FIND(CONCATENATE(AL$4,"+"),'Full-time'!$S19))=FALSE,IF(ISERR(FIND(CONCATENATE(AL$4,"++"),'Full-time'!$S19))=FALSE,IF(ISERR(FIND(CONCATENATE(AL$4,"+++"),'Full-time'!$S19))=FALSE,"+++","++"),"+")," ")," ")</f>
        <v xml:space="preserve"> </v>
      </c>
      <c r="AM12" s="145" t="str">
        <f>IF(ISERR(FIND(AM$4,'Full-time'!$S19))=FALSE,IF(ISERR(FIND(CONCATENATE(AM$4,"+"),'Full-time'!$S19))=FALSE,IF(ISERR(FIND(CONCATENATE(AM$4,"++"),'Full-time'!$S19))=FALSE,IF(ISERR(FIND(CONCATENATE(AM$4,"+++"),'Full-time'!$S19))=FALSE,"+++","++"),"+")," ")," ")</f>
        <v xml:space="preserve"> </v>
      </c>
      <c r="AN12" s="145" t="str">
        <f>IF(ISERR(FIND(AN$4,'Full-time'!$S19))=FALSE,IF(ISERR(FIND(CONCATENATE(AN$4,"+"),'Full-time'!$S19))=FALSE,IF(ISERR(FIND(CONCATENATE(AN$4,"++"),'Full-time'!$S19))=FALSE,IF(ISERR(FIND(CONCATENATE(AN$4,"+++"),'Full-time'!$S19))=FALSE,"+++","++"),"+")," ")," ")</f>
        <v xml:space="preserve"> </v>
      </c>
      <c r="AO12" s="145" t="str">
        <f>IF(ISERR(FIND(AO$4,'Full-time'!$S19))=FALSE,IF(ISERR(FIND(CONCATENATE(AO$4,"+"),'Full-time'!$S19))=FALSE,IF(ISERR(FIND(CONCATENATE(AO$4,"++"),'Full-time'!$S19))=FALSE,IF(ISERR(FIND(CONCATENATE(AO$4,"+++"),'Full-time'!$S19))=FALSE,"+++","++"),"+")," ")," ")</f>
        <v xml:space="preserve"> </v>
      </c>
      <c r="AP12" s="145" t="str">
        <f>IF(ISERR(FIND(AP$4,'Full-time'!$S19))=FALSE,IF(ISERR(FIND(CONCATENATE(AP$4,"+"),'Full-time'!$S19))=FALSE,IF(ISERR(FIND(CONCATENATE(AP$4,"++"),'Full-time'!$S19))=FALSE,IF(ISERR(FIND(CONCATENATE(AP$4,"+++"),'Full-time'!$S19))=FALSE,"+++","++"),"+")," ")," ")</f>
        <v xml:space="preserve"> </v>
      </c>
      <c r="AQ12" s="145" t="str">
        <f>IF(ISERR(FIND(AQ$4,'Full-time'!$S19))=FALSE,IF(ISERR(FIND(CONCATENATE(AQ$4,"+"),'Full-time'!$S19))=FALSE,IF(ISERR(FIND(CONCATENATE(AQ$4,"++"),'Full-time'!$S19))=FALSE,IF(ISERR(FIND(CONCATENATE(AQ$4,"+++"),'Full-time'!$S19))=FALSE,"+++","++"),"+")," ")," ")</f>
        <v xml:space="preserve"> </v>
      </c>
      <c r="AR12" s="145" t="str">
        <f>IF(ISERR(FIND(AR$4,'Full-time'!$S19))=FALSE,IF(ISERR(FIND(CONCATENATE(AR$4,"+"),'Full-time'!$S19))=FALSE,IF(ISERR(FIND(CONCATENATE(AR$4,"++"),'Full-time'!$S19))=FALSE,IF(ISERR(FIND(CONCATENATE(AR$4,"+++"),'Full-time'!$S19))=FALSE,"+++","++"),"+")," ")," ")</f>
        <v xml:space="preserve"> </v>
      </c>
      <c r="AS12" s="145" t="str">
        <f>IF(ISERR(FIND(AS$4,'Full-time'!$S19))=FALSE,IF(ISERR(FIND(CONCATENATE(AS$4,"+"),'Full-time'!$S19))=FALSE,IF(ISERR(FIND(CONCATENATE(AS$4,"++"),'Full-time'!$S19))=FALSE,IF(ISERR(FIND(CONCATENATE(AS$4,"+++"),'Full-time'!$S19))=FALSE,"+++","++"),"+")," ")," ")</f>
        <v>++</v>
      </c>
      <c r="AT12" s="145" t="str">
        <f>IF(ISERR(FIND(AT$4,'Full-time'!$S19))=FALSE,IF(ISERR(FIND(CONCATENATE(AT$4,"+"),'Full-time'!$S19))=FALSE,IF(ISERR(FIND(CONCATENATE(AT$4,"++"),'Full-time'!$S19))=FALSE,IF(ISERR(FIND(CONCATENATE(AT$4,"+++"),'Full-time'!$S19))=FALSE,"+++","++"),"+")," ")," ")</f>
        <v xml:space="preserve"> </v>
      </c>
      <c r="AU12" s="145" t="str">
        <f>IF(ISERR(FIND(AU$4,'Full-time'!$S19))=FALSE,IF(ISERR(FIND(CONCATENATE(AU$4,"+"),'Full-time'!$S19))=FALSE,IF(ISERR(FIND(CONCATENATE(AU$4,"++"),'Full-time'!$S19))=FALSE,IF(ISERR(FIND(CONCATENATE(AU$4,"+++"),'Full-time'!$S19))=FALSE,"+++","++"),"+")," ")," ")</f>
        <v xml:space="preserve"> </v>
      </c>
      <c r="AV12" s="150" t="str">
        <f>'Full-time'!C19</f>
        <v>Basics of smart systems</v>
      </c>
      <c r="AW12" s="145" t="str">
        <f>IF(ISERR(FIND(AW$4,'Full-time'!$T19))=FALSE,IF(ISERR(FIND(CONCATENATE(AW$4,"+"),'Full-time'!$T19))=FALSE,IF(ISERR(FIND(CONCATENATE(AW$4,"++"),'Full-time'!$T19))=FALSE,IF(ISERR(FIND(CONCATENATE(AW$4,"+++"),'Full-time'!$T19))=FALSE,"+++","++"),"+")," ")," ")</f>
        <v xml:space="preserve"> </v>
      </c>
      <c r="AX12" s="145" t="str">
        <f>IF(ISERR(FIND(AX$4,'Full-time'!$T19))=FALSE,IF(ISERR(FIND(CONCATENATE(AX$4,"+"),'Full-time'!$T19))=FALSE,IF(ISERR(FIND(CONCATENATE(AX$4,"++"),'Full-time'!$T19))=FALSE,IF(ISERR(FIND(CONCATENATE(AX$4,"+++"),'Full-time'!$T19))=FALSE,"+++","++"),"+")," ")," ")</f>
        <v xml:space="preserve"> </v>
      </c>
      <c r="AY12" s="145" t="str">
        <f>IF(ISERR(FIND(AY$4,'Full-time'!$T19))=FALSE,IF(ISERR(FIND(CONCATENATE(AY$4,"+"),'Full-time'!$T19))=FALSE,IF(ISERR(FIND(CONCATENATE(AY$4,"++"),'Full-time'!$T19))=FALSE,IF(ISERR(FIND(CONCATENATE(AY$4,"+++"),'Full-time'!$T19))=FALSE,"+++","++"),"+")," ")," ")</f>
        <v>+</v>
      </c>
      <c r="AZ12" s="145" t="str">
        <f>IF(ISERR(FIND(AZ$4,'Full-time'!$T19))=FALSE,IF(ISERR(FIND(CONCATENATE(AZ$4,"+"),'Full-time'!$T19))=FALSE,IF(ISERR(FIND(CONCATENATE(AZ$4,"++"),'Full-time'!$T19))=FALSE,IF(ISERR(FIND(CONCATENATE(AZ$4,"+++"),'Full-time'!$T19))=FALSE,"+++","++"),"+")," ")," ")</f>
        <v>+</v>
      </c>
      <c r="BA12" s="145" t="str">
        <f>IF(ISERR(FIND(BA$4,'Full-time'!$T19))=FALSE,IF(ISERR(FIND(CONCATENATE(BA$4,"+"),'Full-time'!$T19))=FALSE,IF(ISERR(FIND(CONCATENATE(BA$4,"++"),'Full-time'!$T19))=FALSE,IF(ISERR(FIND(CONCATENATE(BA$4,"+++"),'Full-time'!$T19))=FALSE,"+++","++"),"+")," ")," ")</f>
        <v xml:space="preserve"> </v>
      </c>
      <c r="BB12" s="145" t="str">
        <f>IF(ISERR(FIND(BB$4,'Full-time'!$T19))=FALSE,IF(ISERR(FIND(CONCATENATE(BB$4,"+"),'Full-time'!$T19))=FALSE,IF(ISERR(FIND(CONCATENATE(BB$4,"++"),'Full-time'!$T19))=FALSE,IF(ISERR(FIND(CONCATENATE(BB$4,"+++"),'Full-time'!$T19))=FALSE,"+++","++"),"+")," ")," ")</f>
        <v xml:space="preserve"> </v>
      </c>
    </row>
    <row r="13" spans="1:54">
      <c r="A13" s="94" t="str">
        <f>'Full-time'!C20</f>
        <v>Sensor integration</v>
      </c>
      <c r="B13" s="19" t="str">
        <f>IF(ISERR(FIND(B$4,'Full-time'!$R20))=FALSE,IF(ISERR(FIND(CONCATENATE(B$4,"+"),'Full-time'!$R20))=FALSE,IF(ISERR(FIND(CONCATENATE(B$4,"++"),'Full-time'!$R20))=FALSE,IF(ISERR(FIND(CONCATENATE(B$4,"+++"),'Full-time'!$R20))=FALSE,"+++","++"),"+")," ")," ")</f>
        <v xml:space="preserve"> </v>
      </c>
      <c r="C13" s="19" t="str">
        <f>IF(ISERR(FIND(C$4,'Full-time'!$R20))=FALSE,IF(ISERR(FIND(CONCATENATE(C$4,"+"),'Full-time'!$R20))=FALSE,IF(ISERR(FIND(CONCATENATE(C$4,"++"),'Full-time'!$R20))=FALSE,IF(ISERR(FIND(CONCATENATE(C$4,"+++"),'Full-time'!$R20))=FALSE,"+++","++"),"+")," ")," ")</f>
        <v xml:space="preserve"> </v>
      </c>
      <c r="D13" s="19" t="str">
        <f>IF(ISERR(FIND(D$4,'Full-time'!$R20))=FALSE,IF(ISERR(FIND(CONCATENATE(D$4,"+"),'Full-time'!$R20))=FALSE,IF(ISERR(FIND(CONCATENATE(D$4,"++"),'Full-time'!$R20))=FALSE,IF(ISERR(FIND(CONCATENATE(D$4,"+++"),'Full-time'!$R20))=FALSE,"+++","++"),"+")," ")," ")</f>
        <v xml:space="preserve"> </v>
      </c>
      <c r="E13" s="19" t="str">
        <f>IF(ISERR(FIND(E$4,'Full-time'!$R20))=FALSE,IF(ISERR(FIND(CONCATENATE(E$4,"+"),'Full-time'!$R20))=FALSE,IF(ISERR(FIND(CONCATENATE(E$4,"++"),'Full-time'!$R20))=FALSE,IF(ISERR(FIND(CONCATENATE(E$4,"+++"),'Full-time'!$R20))=FALSE,"+++","++"),"+")," ")," ")</f>
        <v>++</v>
      </c>
      <c r="F13" s="19" t="str">
        <f>IF(ISERR(FIND(F$4,'Full-time'!$R20))=FALSE,IF(ISERR(FIND(CONCATENATE(F$4,"+"),'Full-time'!$R20))=FALSE,IF(ISERR(FIND(CONCATENATE(F$4,"++"),'Full-time'!$R20))=FALSE,IF(ISERR(FIND(CONCATENATE(F$4,"+++"),'Full-time'!$R20))=FALSE,"+++","++"),"+")," ")," ")</f>
        <v xml:space="preserve"> </v>
      </c>
      <c r="G13" s="19" t="str">
        <f>IF(ISERR(FIND(G$4,'Full-time'!$R20))=FALSE,IF(ISERR(FIND(CONCATENATE(G$4,"+"),'Full-time'!$R20))=FALSE,IF(ISERR(FIND(CONCATENATE(G$4,"++"),'Full-time'!$R20))=FALSE,IF(ISERR(FIND(CONCATENATE(G$4,"+++"),'Full-time'!$R20))=FALSE,"+++","++"),"+")," ")," ")</f>
        <v>+++</v>
      </c>
      <c r="H13" s="19" t="str">
        <f>IF(ISERR(FIND(H$4,'Full-time'!$R20))=FALSE,IF(ISERR(FIND(CONCATENATE(H$4,"+"),'Full-time'!$R20))=FALSE,IF(ISERR(FIND(CONCATENATE(H$4,"++"),'Full-time'!$R20))=FALSE,IF(ISERR(FIND(CONCATENATE(H$4,"+++"),'Full-time'!$R20))=FALSE,"+++","++"),"+")," ")," ")</f>
        <v xml:space="preserve"> </v>
      </c>
      <c r="I13" s="19" t="str">
        <f>IF(ISERR(FIND(I$4,'Full-time'!$R20))=FALSE,IF(ISERR(FIND(CONCATENATE(I$4,"+"),'Full-time'!$R20))=FALSE,IF(ISERR(FIND(CONCATENATE(I$4,"++"),'Full-time'!$R20))=FALSE,IF(ISERR(FIND(CONCATENATE(I$4,"+++"),'Full-time'!$R20))=FALSE,"+++","++"),"+")," ")," ")</f>
        <v xml:space="preserve"> </v>
      </c>
      <c r="J13" s="19" t="str">
        <f>IF(ISERR(FIND(J$4,'Full-time'!$R20))=FALSE,IF(ISERR(FIND(CONCATENATE(J$4,"+"),'Full-time'!$R20))=FALSE,IF(ISERR(FIND(CONCATENATE(J$4,"++"),'Full-time'!$R20))=FALSE,IF(ISERR(FIND(CONCATENATE(J$4,"+++"),'Full-time'!$R20))=FALSE,"+++","++"),"+")," ")," ")</f>
        <v xml:space="preserve"> </v>
      </c>
      <c r="K13" s="19" t="str">
        <f>IF(ISERR(FIND(K$4,'Full-time'!$R20))=FALSE,IF(ISERR(FIND(CONCATENATE(K$4,"+"),'Full-time'!$R20))=FALSE,IF(ISERR(FIND(CONCATENATE(K$4,"++"),'Full-time'!$R20))=FALSE,IF(ISERR(FIND(CONCATENATE(K$4,"+++"),'Full-time'!$R20))=FALSE,"+++","++"),"+")," ")," ")</f>
        <v xml:space="preserve"> </v>
      </c>
      <c r="L13" s="19" t="str">
        <f>IF(ISERR(FIND(L$4,'Full-time'!$R20))=FALSE,IF(ISERR(FIND(CONCATENATE(L$4,"+"),'Full-time'!$R20))=FALSE,IF(ISERR(FIND(CONCATENATE(L$4,"++"),'Full-time'!$R20))=FALSE,IF(ISERR(FIND(CONCATENATE(L$4,"+++"),'Full-time'!$R20))=FALSE,"+++","++"),"+")," ")," ")</f>
        <v>+</v>
      </c>
      <c r="M13" s="19" t="str">
        <f>IF(ISERR(FIND(M$4,'Full-time'!$R20))=FALSE,IF(ISERR(FIND(CONCATENATE(M$4,"+"),'Full-time'!$R20))=FALSE,IF(ISERR(FIND(CONCATENATE(M$4,"++"),'Full-time'!$R20))=FALSE,IF(ISERR(FIND(CONCATENATE(M$4,"+++"),'Full-time'!$R20))=FALSE,"+++","++"),"+")," ")," ")</f>
        <v xml:space="preserve"> </v>
      </c>
      <c r="N13" s="19" t="str">
        <f>IF(ISERR(FIND(N$4,'Full-time'!$R20))=FALSE,IF(ISERR(FIND(CONCATENATE(N$4,"+"),'Full-time'!$R20))=FALSE,IF(ISERR(FIND(CONCATENATE(N$4,"++"),'Full-time'!$R20))=FALSE,IF(ISERR(FIND(CONCATENATE(N$4,"+++"),'Full-time'!$R20))=FALSE,"+++","++"),"+")," ")," ")</f>
        <v xml:space="preserve"> </v>
      </c>
      <c r="O13" s="19" t="str">
        <f>IF(ISERR(FIND(O$4,'Full-time'!$R20))=FALSE,IF(ISERR(FIND(CONCATENATE(O$4,"+"),'Full-time'!$R20))=FALSE,IF(ISERR(FIND(CONCATENATE(O$4,"++"),'Full-time'!$R20))=FALSE,IF(ISERR(FIND(CONCATENATE(O$4,"+++"),'Full-time'!$R20))=FALSE,"+++","++"),"+")," ")," ")</f>
        <v xml:space="preserve"> </v>
      </c>
      <c r="P13" s="19" t="str">
        <f>IF(ISERR(FIND(P$4,'Full-time'!$R20))=FALSE,IF(ISERR(FIND(CONCATENATE(P$4,"+"),'Full-time'!$R20))=FALSE,IF(ISERR(FIND(CONCATENATE(P$4,"++"),'Full-time'!$R20))=FALSE,IF(ISERR(FIND(CONCATENATE(P$4,"+++"),'Full-time'!$R20))=FALSE,"+++","++"),"+")," ")," ")</f>
        <v xml:space="preserve"> </v>
      </c>
      <c r="Q13" s="19" t="str">
        <f>IF(ISERR(FIND(Q$4,'Full-time'!$R20))=FALSE,IF(ISERR(FIND(CONCATENATE(Q$4,"+"),'Full-time'!$R20))=FALSE,IF(ISERR(FIND(CONCATENATE(Q$4,"++"),'Full-time'!$R20))=FALSE,IF(ISERR(FIND(CONCATENATE(Q$4,"+++"),'Full-time'!$R20))=FALSE,"+++","++"),"+")," ")," ")</f>
        <v xml:space="preserve"> </v>
      </c>
      <c r="R13" s="19" t="str">
        <f>IF(ISERR(FIND(R$4,'Full-time'!$R20))=FALSE,IF(ISERR(FIND(CONCATENATE(R$4,"+"),'Full-time'!$R20))=FALSE,IF(ISERR(FIND(CONCATENATE(R$4,"++"),'Full-time'!$R20))=FALSE,IF(ISERR(FIND(CONCATENATE(R$4,"+++"),'Full-time'!$R20))=FALSE,"+++","++"),"+")," ")," ")</f>
        <v xml:space="preserve"> </v>
      </c>
      <c r="S13" s="19" t="str">
        <f>IF(ISERR(FIND(S$4,'Full-time'!$R20))=FALSE,IF(ISERR(FIND(CONCATENATE(S$4,"+"),'Full-time'!$R20))=FALSE,IF(ISERR(FIND(CONCATENATE(S$4,"++"),'Full-time'!$R20))=FALSE,IF(ISERR(FIND(CONCATENATE(S$4,"+++"),'Full-time'!$R20))=FALSE,"+++","++"),"+")," ")," ")</f>
        <v>++</v>
      </c>
      <c r="T13" s="150" t="str">
        <f>'Full-time'!C20</f>
        <v>Sensor integration</v>
      </c>
      <c r="U13" s="145" t="str">
        <f>IF(ISERR(FIND(U$4,'Full-time'!$S20))=FALSE,IF(ISERR(FIND(CONCATENATE(U$4,"+"),'Full-time'!$S20))=FALSE,IF(ISERR(FIND(CONCATENATE(U$4,"++"),'Full-time'!$S20))=FALSE,IF(ISERR(FIND(CONCATENATE(U$4,"+++"),'Full-time'!$S20))=FALSE,"+++","++"),"+")," ")," ")</f>
        <v xml:space="preserve"> </v>
      </c>
      <c r="V13" s="145" t="str">
        <f>IF(ISERR(FIND(V$4,'Full-time'!$S20))=FALSE,IF(ISERR(FIND(CONCATENATE(V$4,"+"),'Full-time'!$S20))=FALSE,IF(ISERR(FIND(CONCATENATE(V$4,"++"),'Full-time'!$S20))=FALSE,IF(ISERR(FIND(CONCATENATE(V$4,"+++"),'Full-time'!$S20))=FALSE,"+++","++"),"+")," ")," ")</f>
        <v>+</v>
      </c>
      <c r="W13" s="145" t="str">
        <f>IF(ISERR(FIND(W$4,'Full-time'!$S20))=FALSE,IF(ISERR(FIND(CONCATENATE(W$4,"+"),'Full-time'!$S20))=FALSE,IF(ISERR(FIND(CONCATENATE(W$4,"++"),'Full-time'!$S20))=FALSE,IF(ISERR(FIND(CONCATENATE(W$4,"+++"),'Full-time'!$S20))=FALSE,"+++","++"),"+")," ")," ")</f>
        <v xml:space="preserve"> </v>
      </c>
      <c r="X13" s="145" t="str">
        <f>IF(ISERR(FIND(X$4,'Full-time'!$S20))=FALSE,IF(ISERR(FIND(CONCATENATE(X$4,"+"),'Full-time'!$S20))=FALSE,IF(ISERR(FIND(CONCATENATE(X$4,"++"),'Full-time'!$S20))=FALSE,IF(ISERR(FIND(CONCATENATE(X$4,"+++"),'Full-time'!$S20))=FALSE,"+++","++"),"+")," ")," ")</f>
        <v xml:space="preserve"> </v>
      </c>
      <c r="Y13" s="145" t="str">
        <f>IF(ISERR(FIND(Y$4,'Full-time'!$S20))=FALSE,IF(ISERR(FIND(CONCATENATE(Y$4,"+"),'Full-time'!$S20))=FALSE,IF(ISERR(FIND(CONCATENATE(Y$4,"++"),'Full-time'!$S20))=FALSE,IF(ISERR(FIND(CONCATENATE(Y$4,"+++"),'Full-time'!$S20))=FALSE,"+++","++"),"+")," ")," ")</f>
        <v xml:space="preserve"> </v>
      </c>
      <c r="Z13" s="145" t="str">
        <f>IF(ISERR(FIND(Z$4,'Full-time'!$S20))=FALSE,IF(ISERR(FIND(CONCATENATE(Z$4,"+"),'Full-time'!$S20))=FALSE,IF(ISERR(FIND(CONCATENATE(Z$4,"++"),'Full-time'!$S20))=FALSE,IF(ISERR(FIND(CONCATENATE(Z$4,"+++"),'Full-time'!$S20))=FALSE,"+++","++"),"+")," ")," ")</f>
        <v xml:space="preserve"> </v>
      </c>
      <c r="AA13" s="145" t="str">
        <f>IF(ISERR(FIND(AA$4,'Full-time'!$S20))=FALSE,IF(ISERR(FIND(CONCATENATE(AA$4,"+"),'Full-time'!$S20))=FALSE,IF(ISERR(FIND(CONCATENATE(AA$4,"++"),'Full-time'!$S20))=FALSE,IF(ISERR(FIND(CONCATENATE(AA$4,"+++"),'Full-time'!$S20))=FALSE,"+++","++"),"+")," ")," ")</f>
        <v xml:space="preserve"> </v>
      </c>
      <c r="AB13" s="145" t="str">
        <f>IF(ISERR(FIND(AB$4,'Full-time'!$S20))=FALSE,IF(ISERR(FIND(CONCATENATE(AB$4,"+"),'Full-time'!$S20))=FALSE,IF(ISERR(FIND(CONCATENATE(AB$4,"++"),'Full-time'!$S20))=FALSE,IF(ISERR(FIND(CONCATENATE(AB$4,"+++"),'Full-time'!$S20))=FALSE,"+++","++"),"+")," ")," ")</f>
        <v xml:space="preserve"> </v>
      </c>
      <c r="AC13" s="145" t="str">
        <f>IF(ISERR(FIND(AC$4,'Full-time'!$S20))=FALSE,IF(ISERR(FIND(CONCATENATE(AC$4,"+"),'Full-time'!$S20))=FALSE,IF(ISERR(FIND(CONCATENATE(AC$4,"++"),'Full-time'!$S20))=FALSE,IF(ISERR(FIND(CONCATENATE(AC$4,"+++"),'Full-time'!$S20))=FALSE,"+++","++"),"+")," ")," ")</f>
        <v xml:space="preserve"> </v>
      </c>
      <c r="AD13" s="145" t="str">
        <f>IF(ISERR(FIND(AD$4,'Full-time'!$S20))=FALSE,IF(ISERR(FIND(CONCATENATE(AD$4,"+"),'Full-time'!$S20))=FALSE,IF(ISERR(FIND(CONCATENATE(AD$4,"++"),'Full-time'!$S20))=FALSE,IF(ISERR(FIND(CONCATENATE(AD$4,"+++"),'Full-time'!$S20))=FALSE,"+++","++"),"+")," ")," ")</f>
        <v xml:space="preserve"> </v>
      </c>
      <c r="AE13" s="145" t="str">
        <f>IF(ISERR(FIND(AE$4,'Full-time'!$S20))=FALSE,IF(ISERR(FIND(CONCATENATE(AE$4,"+"),'Full-time'!$S20))=FALSE,IF(ISERR(FIND(CONCATENATE(AE$4,"++"),'Full-time'!$S20))=FALSE,IF(ISERR(FIND(CONCATENATE(AE$4,"+++"),'Full-time'!$S20))=FALSE,"+++","++"),"+")," ")," ")</f>
        <v>+++</v>
      </c>
      <c r="AF13" s="145" t="str">
        <f>IF(ISERR(FIND(AF$4,'Full-time'!$S20))=FALSE,IF(ISERR(FIND(CONCATENATE(AF$4,"+"),'Full-time'!$S20))=FALSE,IF(ISERR(FIND(CONCATENATE(AF$4,"++"),'Full-time'!$S20))=FALSE,IF(ISERR(FIND(CONCATENATE(AF$4,"+++"),'Full-time'!$S20))=FALSE,"+++","++"),"+")," ")," ")</f>
        <v xml:space="preserve"> </v>
      </c>
      <c r="AG13" s="145" t="str">
        <f>IF(ISERR(FIND(AG$4,'Full-time'!$S20))=FALSE,IF(ISERR(FIND(CONCATENATE(AG$4,"+"),'Full-time'!$S20))=FALSE,IF(ISERR(FIND(CONCATENATE(AG$4,"++"),'Full-time'!$S20))=FALSE,IF(ISERR(FIND(CONCATENATE(AG$4,"+++"),'Full-time'!$S20))=FALSE,"+++","++"),"+")," ")," ")</f>
        <v>+</v>
      </c>
      <c r="AH13" s="145" t="str">
        <f>IF(ISERR(FIND(AH$4,'Full-time'!$S20))=FALSE,IF(ISERR(FIND(CONCATENATE(AH$4,"+"),'Full-time'!$S20))=FALSE,IF(ISERR(FIND(CONCATENATE(AH$4,"++"),'Full-time'!$S20))=FALSE,IF(ISERR(FIND(CONCATENATE(AH$4,"+++"),'Full-time'!$S20))=FALSE,"+++","++"),"+")," ")," ")</f>
        <v xml:space="preserve"> </v>
      </c>
      <c r="AI13" s="145" t="str">
        <f>IF(ISERR(FIND(AI$4,'Full-time'!$S20))=FALSE,IF(ISERR(FIND(CONCATENATE(AI$4,"+"),'Full-time'!$S20))=FALSE,IF(ISERR(FIND(CONCATENATE(AI$4,"++"),'Full-time'!$S20))=FALSE,IF(ISERR(FIND(CONCATENATE(AI$4,"+++"),'Full-time'!$S20))=FALSE,"+++","++"),"+")," ")," ")</f>
        <v xml:space="preserve"> </v>
      </c>
      <c r="AJ13" s="145" t="str">
        <f>IF(ISERR(FIND(AJ$4,'Full-time'!$S20))=FALSE,IF(ISERR(FIND(CONCATENATE(AJ$4,"+"),'Full-time'!$S20))=FALSE,IF(ISERR(FIND(CONCATENATE(AJ$4,"++"),'Full-time'!$S20))=FALSE,IF(ISERR(FIND(CONCATENATE(AJ$4,"+++"),'Full-time'!$S20))=FALSE,"+++","++"),"+")," ")," ")</f>
        <v xml:space="preserve"> </v>
      </c>
      <c r="AK13" s="145" t="str">
        <f>IF(ISERR(FIND(AK$4,'Full-time'!$S20))=FALSE,IF(ISERR(FIND(CONCATENATE(AK$4,"+"),'Full-time'!$S20))=FALSE,IF(ISERR(FIND(CONCATENATE(AK$4,"++"),'Full-time'!$S20))=FALSE,IF(ISERR(FIND(CONCATENATE(AK$4,"+++"),'Full-time'!$S20))=FALSE,"+++","++"),"+")," ")," ")</f>
        <v>+</v>
      </c>
      <c r="AL13" s="145" t="str">
        <f>IF(ISERR(FIND(AL$4,'Full-time'!$S20))=FALSE,IF(ISERR(FIND(CONCATENATE(AL$4,"+"),'Full-time'!$S20))=FALSE,IF(ISERR(FIND(CONCATENATE(AL$4,"++"),'Full-time'!$S20))=FALSE,IF(ISERR(FIND(CONCATENATE(AL$4,"+++"),'Full-time'!$S20))=FALSE,"+++","++"),"+")," ")," ")</f>
        <v xml:space="preserve"> </v>
      </c>
      <c r="AM13" s="145" t="str">
        <f>IF(ISERR(FIND(AM$4,'Full-time'!$S20))=FALSE,IF(ISERR(FIND(CONCATENATE(AM$4,"+"),'Full-time'!$S20))=FALSE,IF(ISERR(FIND(CONCATENATE(AM$4,"++"),'Full-time'!$S20))=FALSE,IF(ISERR(FIND(CONCATENATE(AM$4,"+++"),'Full-time'!$S20))=FALSE,"+++","++"),"+")," ")," ")</f>
        <v xml:space="preserve"> </v>
      </c>
      <c r="AN13" s="145" t="str">
        <f>IF(ISERR(FIND(AN$4,'Full-time'!$S20))=FALSE,IF(ISERR(FIND(CONCATENATE(AN$4,"+"),'Full-time'!$S20))=FALSE,IF(ISERR(FIND(CONCATENATE(AN$4,"++"),'Full-time'!$S20))=FALSE,IF(ISERR(FIND(CONCATENATE(AN$4,"+++"),'Full-time'!$S20))=FALSE,"+++","++"),"+")," ")," ")</f>
        <v>+</v>
      </c>
      <c r="AO13" s="145" t="str">
        <f>IF(ISERR(FIND(AO$4,'Full-time'!$S20))=FALSE,IF(ISERR(FIND(CONCATENATE(AO$4,"+"),'Full-time'!$S20))=FALSE,IF(ISERR(FIND(CONCATENATE(AO$4,"++"),'Full-time'!$S20))=FALSE,IF(ISERR(FIND(CONCATENATE(AO$4,"+++"),'Full-time'!$S20))=FALSE,"+++","++"),"+")," ")," ")</f>
        <v xml:space="preserve"> </v>
      </c>
      <c r="AP13" s="145" t="str">
        <f>IF(ISERR(FIND(AP$4,'Full-time'!$S20))=FALSE,IF(ISERR(FIND(CONCATENATE(AP$4,"+"),'Full-time'!$S20))=FALSE,IF(ISERR(FIND(CONCATENATE(AP$4,"++"),'Full-time'!$S20))=FALSE,IF(ISERR(FIND(CONCATENATE(AP$4,"+++"),'Full-time'!$S20))=FALSE,"+++","++"),"+")," ")," ")</f>
        <v>+</v>
      </c>
      <c r="AQ13" s="145" t="str">
        <f>IF(ISERR(FIND(AQ$4,'Full-time'!$S20))=FALSE,IF(ISERR(FIND(CONCATENATE(AQ$4,"+"),'Full-time'!$S20))=FALSE,IF(ISERR(FIND(CONCATENATE(AQ$4,"++"),'Full-time'!$S20))=FALSE,IF(ISERR(FIND(CONCATENATE(AQ$4,"+++"),'Full-time'!$S20))=FALSE,"+++","++"),"+")," ")," ")</f>
        <v xml:space="preserve"> </v>
      </c>
      <c r="AR13" s="145" t="str">
        <f>IF(ISERR(FIND(AR$4,'Full-time'!$S20))=FALSE,IF(ISERR(FIND(CONCATENATE(AR$4,"+"),'Full-time'!$S20))=FALSE,IF(ISERR(FIND(CONCATENATE(AR$4,"++"),'Full-time'!$S20))=FALSE,IF(ISERR(FIND(CONCATENATE(AR$4,"+++"),'Full-time'!$S20))=FALSE,"+++","++"),"+")," ")," ")</f>
        <v xml:space="preserve"> </v>
      </c>
      <c r="AS13" s="145" t="str">
        <f>IF(ISERR(FIND(AS$4,'Full-time'!$S20))=FALSE,IF(ISERR(FIND(CONCATENATE(AS$4,"+"),'Full-time'!$S20))=FALSE,IF(ISERR(FIND(CONCATENATE(AS$4,"++"),'Full-time'!$S20))=FALSE,IF(ISERR(FIND(CONCATENATE(AS$4,"+++"),'Full-time'!$S20))=FALSE,"+++","++"),"+")," ")," ")</f>
        <v xml:space="preserve"> </v>
      </c>
      <c r="AT13" s="145" t="str">
        <f>IF(ISERR(FIND(AT$4,'Full-time'!$S20))=FALSE,IF(ISERR(FIND(CONCATENATE(AT$4,"+"),'Full-time'!$S20))=FALSE,IF(ISERR(FIND(CONCATENATE(AT$4,"++"),'Full-time'!$S20))=FALSE,IF(ISERR(FIND(CONCATENATE(AT$4,"+++"),'Full-time'!$S20))=FALSE,"+++","++"),"+")," ")," ")</f>
        <v>++</v>
      </c>
      <c r="AU13" s="145" t="str">
        <f>IF(ISERR(FIND(AU$4,'Full-time'!$S20))=FALSE,IF(ISERR(FIND(CONCATENATE(AU$4,"+"),'Full-time'!$S20))=FALSE,IF(ISERR(FIND(CONCATENATE(AU$4,"++"),'Full-time'!$S20))=FALSE,IF(ISERR(FIND(CONCATENATE(AU$4,"+++"),'Full-time'!$S20))=FALSE,"+++","++"),"+")," ")," ")</f>
        <v xml:space="preserve"> </v>
      </c>
      <c r="AV13" s="150" t="str">
        <f>'Full-time'!C20</f>
        <v>Sensor integration</v>
      </c>
      <c r="AW13" s="145" t="str">
        <f>IF(ISERR(FIND(AW$4,'Full-time'!$T20))=FALSE,IF(ISERR(FIND(CONCATENATE(AW$4,"+"),'Full-time'!$T20))=FALSE,IF(ISERR(FIND(CONCATENATE(AW$4,"++"),'Full-time'!$T20))=FALSE,IF(ISERR(FIND(CONCATENATE(AW$4,"+++"),'Full-time'!$T20))=FALSE,"+++","++"),"+")," ")," ")</f>
        <v xml:space="preserve"> </v>
      </c>
      <c r="AX13" s="145" t="str">
        <f>IF(ISERR(FIND(AX$4,'Full-time'!$T20))=FALSE,IF(ISERR(FIND(CONCATENATE(AX$4,"+"),'Full-time'!$T20))=FALSE,IF(ISERR(FIND(CONCATENATE(AX$4,"++"),'Full-time'!$T20))=FALSE,IF(ISERR(FIND(CONCATENATE(AX$4,"+++"),'Full-time'!$T20))=FALSE,"+++","++"),"+")," ")," ")</f>
        <v xml:space="preserve"> </v>
      </c>
      <c r="AY13" s="145" t="str">
        <f>IF(ISERR(FIND(AY$4,'Full-time'!$T20))=FALSE,IF(ISERR(FIND(CONCATENATE(AY$4,"+"),'Full-time'!$T20))=FALSE,IF(ISERR(FIND(CONCATENATE(AY$4,"++"),'Full-time'!$T20))=FALSE,IF(ISERR(FIND(CONCATENATE(AY$4,"+++"),'Full-time'!$T20))=FALSE,"+++","++"),"+")," ")," ")</f>
        <v>+</v>
      </c>
      <c r="AZ13" s="145" t="str">
        <f>IF(ISERR(FIND(AZ$4,'Full-time'!$T20))=FALSE,IF(ISERR(FIND(CONCATENATE(AZ$4,"+"),'Full-time'!$T20))=FALSE,IF(ISERR(FIND(CONCATENATE(AZ$4,"++"),'Full-time'!$T20))=FALSE,IF(ISERR(FIND(CONCATENATE(AZ$4,"+++"),'Full-time'!$T20))=FALSE,"+++","++"),"+")," ")," ")</f>
        <v>+</v>
      </c>
      <c r="BA13" s="145" t="str">
        <f>IF(ISERR(FIND(BA$4,'Full-time'!$T20))=FALSE,IF(ISERR(FIND(CONCATENATE(BA$4,"+"),'Full-time'!$T20))=FALSE,IF(ISERR(FIND(CONCATENATE(BA$4,"++"),'Full-time'!$T20))=FALSE,IF(ISERR(FIND(CONCATENATE(BA$4,"+++"),'Full-time'!$T20))=FALSE,"+++","++"),"+")," ")," ")</f>
        <v xml:space="preserve"> </v>
      </c>
      <c r="BB13" s="145" t="str">
        <f>IF(ISERR(FIND(BB$4,'Full-time'!$T20))=FALSE,IF(ISERR(FIND(CONCATENATE(BB$4,"+"),'Full-time'!$T20))=FALSE,IF(ISERR(FIND(CONCATENATE(BB$4,"++"),'Full-time'!$T20))=FALSE,IF(ISERR(FIND(CONCATENATE(BB$4,"+++"),'Full-time'!$T20))=FALSE,"+++","++"),"+")," ")," ")</f>
        <v xml:space="preserve"> </v>
      </c>
    </row>
    <row r="14" spans="1:54">
      <c r="A14" s="94" t="str">
        <f>'Full-time'!C21</f>
        <v>Management (social sciences)</v>
      </c>
      <c r="B14" s="19" t="str">
        <f>IF(ISERR(FIND(B$4,'Full-time'!$R21))=FALSE,IF(ISERR(FIND(CONCATENATE(B$4,"+"),'Full-time'!$R21))=FALSE,IF(ISERR(FIND(CONCATENATE(B$4,"++"),'Full-time'!$R21))=FALSE,IF(ISERR(FIND(CONCATENATE(B$4,"+++"),'Full-time'!$R21))=FALSE,"+++","++"),"+")," ")," ")</f>
        <v xml:space="preserve"> </v>
      </c>
      <c r="C14" s="19" t="str">
        <f>IF(ISERR(FIND(C$4,'Full-time'!$R21))=FALSE,IF(ISERR(FIND(CONCATENATE(C$4,"+"),'Full-time'!$R21))=FALSE,IF(ISERR(FIND(CONCATENATE(C$4,"++"),'Full-time'!$R21))=FALSE,IF(ISERR(FIND(CONCATENATE(C$4,"+++"),'Full-time'!$R21))=FALSE,"+++","++"),"+")," ")," ")</f>
        <v xml:space="preserve"> </v>
      </c>
      <c r="D14" s="19" t="str">
        <f>IF(ISERR(FIND(D$4,'Full-time'!$R21))=FALSE,IF(ISERR(FIND(CONCATENATE(D$4,"+"),'Full-time'!$R21))=FALSE,IF(ISERR(FIND(CONCATENATE(D$4,"++"),'Full-time'!$R21))=FALSE,IF(ISERR(FIND(CONCATENATE(D$4,"+++"),'Full-time'!$R21))=FALSE,"+++","++"),"+")," ")," ")</f>
        <v xml:space="preserve"> </v>
      </c>
      <c r="E14" s="19" t="str">
        <f>IF(ISERR(FIND(E$4,'Full-time'!$R21))=FALSE,IF(ISERR(FIND(CONCATENATE(E$4,"+"),'Full-time'!$R21))=FALSE,IF(ISERR(FIND(CONCATENATE(E$4,"++"),'Full-time'!$R21))=FALSE,IF(ISERR(FIND(CONCATENATE(E$4,"+++"),'Full-time'!$R21))=FALSE,"+++","++"),"+")," ")," ")</f>
        <v xml:space="preserve"> </v>
      </c>
      <c r="F14" s="19" t="str">
        <f>IF(ISERR(FIND(F$4,'Full-time'!$R21))=FALSE,IF(ISERR(FIND(CONCATENATE(F$4,"+"),'Full-time'!$R21))=FALSE,IF(ISERR(FIND(CONCATENATE(F$4,"++"),'Full-time'!$R21))=FALSE,IF(ISERR(FIND(CONCATENATE(F$4,"+++"),'Full-time'!$R21))=FALSE,"+++","++"),"+")," ")," ")</f>
        <v xml:space="preserve"> </v>
      </c>
      <c r="G14" s="19" t="str">
        <f>IF(ISERR(FIND(G$4,'Full-time'!$R21))=FALSE,IF(ISERR(FIND(CONCATENATE(G$4,"+"),'Full-time'!$R21))=FALSE,IF(ISERR(FIND(CONCATENATE(G$4,"++"),'Full-time'!$R21))=FALSE,IF(ISERR(FIND(CONCATENATE(G$4,"+++"),'Full-time'!$R21))=FALSE,"+++","++"),"+")," ")," ")</f>
        <v xml:space="preserve"> </v>
      </c>
      <c r="H14" s="19" t="str">
        <f>IF(ISERR(FIND(H$4,'Full-time'!$R21))=FALSE,IF(ISERR(FIND(CONCATENATE(H$4,"+"),'Full-time'!$R21))=FALSE,IF(ISERR(FIND(CONCATENATE(H$4,"++"),'Full-time'!$R21))=FALSE,IF(ISERR(FIND(CONCATENATE(H$4,"+++"),'Full-time'!$R21))=FALSE,"+++","++"),"+")," ")," ")</f>
        <v xml:space="preserve"> </v>
      </c>
      <c r="I14" s="19" t="str">
        <f>IF(ISERR(FIND(I$4,'Full-time'!$R21))=FALSE,IF(ISERR(FIND(CONCATENATE(I$4,"+"),'Full-time'!$R21))=FALSE,IF(ISERR(FIND(CONCATENATE(I$4,"++"),'Full-time'!$R21))=FALSE,IF(ISERR(FIND(CONCATENATE(I$4,"+++"),'Full-time'!$R21))=FALSE,"+++","++"),"+")," ")," ")</f>
        <v xml:space="preserve"> </v>
      </c>
      <c r="J14" s="19" t="str">
        <f>IF(ISERR(FIND(J$4,'Full-time'!$R21))=FALSE,IF(ISERR(FIND(CONCATENATE(J$4,"+"),'Full-time'!$R21))=FALSE,IF(ISERR(FIND(CONCATENATE(J$4,"++"),'Full-time'!$R21))=FALSE,IF(ISERR(FIND(CONCATENATE(J$4,"+++"),'Full-time'!$R21))=FALSE,"+++","++"),"+")," ")," ")</f>
        <v xml:space="preserve"> </v>
      </c>
      <c r="K14" s="19" t="str">
        <f>IF(ISERR(FIND(K$4,'Full-time'!$R21))=FALSE,IF(ISERR(FIND(CONCATENATE(K$4,"+"),'Full-time'!$R21))=FALSE,IF(ISERR(FIND(CONCATENATE(K$4,"++"),'Full-time'!$R21))=FALSE,IF(ISERR(FIND(CONCATENATE(K$4,"+++"),'Full-time'!$R21))=FALSE,"+++","++"),"+")," ")," ")</f>
        <v xml:space="preserve"> </v>
      </c>
      <c r="L14" s="19" t="str">
        <f>IF(ISERR(FIND(L$4,'Full-time'!$R21))=FALSE,IF(ISERR(FIND(CONCATENATE(L$4,"+"),'Full-time'!$R21))=FALSE,IF(ISERR(FIND(CONCATENATE(L$4,"++"),'Full-time'!$R21))=FALSE,IF(ISERR(FIND(CONCATENATE(L$4,"+++"),'Full-time'!$R21))=FALSE,"+++","++"),"+")," ")," ")</f>
        <v xml:space="preserve"> </v>
      </c>
      <c r="M14" s="19" t="str">
        <f>IF(ISERR(FIND(M$4,'Full-time'!$R21))=FALSE,IF(ISERR(FIND(CONCATENATE(M$4,"+"),'Full-time'!$R21))=FALSE,IF(ISERR(FIND(CONCATENATE(M$4,"++"),'Full-time'!$R21))=FALSE,IF(ISERR(FIND(CONCATENATE(M$4,"+++"),'Full-time'!$R21))=FALSE,"+++","++"),"+")," ")," ")</f>
        <v xml:space="preserve"> </v>
      </c>
      <c r="N14" s="19" t="str">
        <f>IF(ISERR(FIND(N$4,'Full-time'!$R21))=FALSE,IF(ISERR(FIND(CONCATENATE(N$4,"+"),'Full-time'!$R21))=FALSE,IF(ISERR(FIND(CONCATENATE(N$4,"++"),'Full-time'!$R21))=FALSE,IF(ISERR(FIND(CONCATENATE(N$4,"+++"),'Full-time'!$R21))=FALSE,"+++","++"),"+")," ")," ")</f>
        <v xml:space="preserve"> </v>
      </c>
      <c r="O14" s="19" t="str">
        <f>IF(ISERR(FIND(O$4,'Full-time'!$R21))=FALSE,IF(ISERR(FIND(CONCATENATE(O$4,"+"),'Full-time'!$R21))=FALSE,IF(ISERR(FIND(CONCATENATE(O$4,"++"),'Full-time'!$R21))=FALSE,IF(ISERR(FIND(CONCATENATE(O$4,"+++"),'Full-time'!$R21))=FALSE,"+++","++"),"+")," ")," ")</f>
        <v>+++</v>
      </c>
      <c r="P14" s="19" t="str">
        <f>IF(ISERR(FIND(P$4,'Full-time'!$R21))=FALSE,IF(ISERR(FIND(CONCATENATE(P$4,"+"),'Full-time'!$R21))=FALSE,IF(ISERR(FIND(CONCATENATE(P$4,"++"),'Full-time'!$R21))=FALSE,IF(ISERR(FIND(CONCATENATE(P$4,"+++"),'Full-time'!$R21))=FALSE,"+++","++"),"+")," ")," ")</f>
        <v>+++</v>
      </c>
      <c r="Q14" s="19" t="str">
        <f>IF(ISERR(FIND(Q$4,'Full-time'!$R21))=FALSE,IF(ISERR(FIND(CONCATENATE(Q$4,"+"),'Full-time'!$R21))=FALSE,IF(ISERR(FIND(CONCATENATE(Q$4,"++"),'Full-time'!$R21))=FALSE,IF(ISERR(FIND(CONCATENATE(Q$4,"+++"),'Full-time'!$R21))=FALSE,"+++","++"),"+")," ")," ")</f>
        <v xml:space="preserve"> </v>
      </c>
      <c r="R14" s="19" t="str">
        <f>IF(ISERR(FIND(R$4,'Full-time'!$R21))=FALSE,IF(ISERR(FIND(CONCATENATE(R$4,"+"),'Full-time'!$R21))=FALSE,IF(ISERR(FIND(CONCATENATE(R$4,"++"),'Full-time'!$R21))=FALSE,IF(ISERR(FIND(CONCATENATE(R$4,"+++"),'Full-time'!$R21))=FALSE,"+++","++"),"+")," ")," ")</f>
        <v>++</v>
      </c>
      <c r="S14" s="19" t="str">
        <f>IF(ISERR(FIND(S$4,'Full-time'!$R21))=FALSE,IF(ISERR(FIND(CONCATENATE(S$4,"+"),'Full-time'!$R21))=FALSE,IF(ISERR(FIND(CONCATENATE(S$4,"++"),'Full-time'!$R21))=FALSE,IF(ISERR(FIND(CONCATENATE(S$4,"+++"),'Full-time'!$R21))=FALSE,"+++","++"),"+")," ")," ")</f>
        <v xml:space="preserve"> </v>
      </c>
      <c r="T14" s="150" t="str">
        <f>'Full-time'!C21</f>
        <v>Management (social sciences)</v>
      </c>
      <c r="U14" s="145" t="str">
        <f>IF(ISERR(FIND(U$4,'Full-time'!$S21))=FALSE,IF(ISERR(FIND(CONCATENATE(U$4,"+"),'Full-time'!$S21))=FALSE,IF(ISERR(FIND(CONCATENATE(U$4,"++"),'Full-time'!$S21))=FALSE,IF(ISERR(FIND(CONCATENATE(U$4,"+++"),'Full-time'!$S21))=FALSE,"+++","++"),"+")," ")," ")</f>
        <v xml:space="preserve"> </v>
      </c>
      <c r="V14" s="145" t="str">
        <f>IF(ISERR(FIND(V$4,'Full-time'!$S21))=FALSE,IF(ISERR(FIND(CONCATENATE(V$4,"+"),'Full-time'!$S21))=FALSE,IF(ISERR(FIND(CONCATENATE(V$4,"++"),'Full-time'!$S21))=FALSE,IF(ISERR(FIND(CONCATENATE(V$4,"+++"),'Full-time'!$S21))=FALSE,"+++","++"),"+")," ")," ")</f>
        <v xml:space="preserve"> </v>
      </c>
      <c r="W14" s="145" t="str">
        <f>IF(ISERR(FIND(W$4,'Full-time'!$S21))=FALSE,IF(ISERR(FIND(CONCATENATE(W$4,"+"),'Full-time'!$S21))=FALSE,IF(ISERR(FIND(CONCATENATE(W$4,"++"),'Full-time'!$S21))=FALSE,IF(ISERR(FIND(CONCATENATE(W$4,"+++"),'Full-time'!$S21))=FALSE,"+++","++"),"+")," ")," ")</f>
        <v>+</v>
      </c>
      <c r="X14" s="145" t="str">
        <f>IF(ISERR(FIND(X$4,'Full-time'!$S21))=FALSE,IF(ISERR(FIND(CONCATENATE(X$4,"+"),'Full-time'!$S21))=FALSE,IF(ISERR(FIND(CONCATENATE(X$4,"++"),'Full-time'!$S21))=FALSE,IF(ISERR(FIND(CONCATENATE(X$4,"+++"),'Full-time'!$S21))=FALSE,"+++","++"),"+")," ")," ")</f>
        <v xml:space="preserve"> </v>
      </c>
      <c r="Y14" s="145" t="str">
        <f>IF(ISERR(FIND(Y$4,'Full-time'!$S21))=FALSE,IF(ISERR(FIND(CONCATENATE(Y$4,"+"),'Full-time'!$S21))=FALSE,IF(ISERR(FIND(CONCATENATE(Y$4,"++"),'Full-time'!$S21))=FALSE,IF(ISERR(FIND(CONCATENATE(Y$4,"+++"),'Full-time'!$S21))=FALSE,"+++","++"),"+")," ")," ")</f>
        <v xml:space="preserve"> </v>
      </c>
      <c r="Z14" s="145" t="str">
        <f>IF(ISERR(FIND(Z$4,'Full-time'!$S21))=FALSE,IF(ISERR(FIND(CONCATENATE(Z$4,"+"),'Full-time'!$S21))=FALSE,IF(ISERR(FIND(CONCATENATE(Z$4,"++"),'Full-time'!$S21))=FALSE,IF(ISERR(FIND(CONCATENATE(Z$4,"+++"),'Full-time'!$S21))=FALSE,"+++","++"),"+")," ")," ")</f>
        <v>+</v>
      </c>
      <c r="AA14" s="145" t="str">
        <f>IF(ISERR(FIND(AA$4,'Full-time'!$S21))=FALSE,IF(ISERR(FIND(CONCATENATE(AA$4,"+"),'Full-time'!$S21))=FALSE,IF(ISERR(FIND(CONCATENATE(AA$4,"++"),'Full-time'!$S21))=FALSE,IF(ISERR(FIND(CONCATENATE(AA$4,"+++"),'Full-time'!$S21))=FALSE,"+++","++"),"+")," ")," ")</f>
        <v xml:space="preserve"> </v>
      </c>
      <c r="AB14" s="145" t="str">
        <f>IF(ISERR(FIND(AB$4,'Full-time'!$S21))=FALSE,IF(ISERR(FIND(CONCATENATE(AB$4,"+"),'Full-time'!$S21))=FALSE,IF(ISERR(FIND(CONCATENATE(AB$4,"++"),'Full-time'!$S21))=FALSE,IF(ISERR(FIND(CONCATENATE(AB$4,"+++"),'Full-time'!$S21))=FALSE,"+++","++"),"+")," ")," ")</f>
        <v>+</v>
      </c>
      <c r="AC14" s="145" t="str">
        <f>IF(ISERR(FIND(AC$4,'Full-time'!$S21))=FALSE,IF(ISERR(FIND(CONCATENATE(AC$4,"+"),'Full-time'!$S21))=FALSE,IF(ISERR(FIND(CONCATENATE(AC$4,"++"),'Full-time'!$S21))=FALSE,IF(ISERR(FIND(CONCATENATE(AC$4,"+++"),'Full-time'!$S21))=FALSE,"+++","++"),"+")," ")," ")</f>
        <v xml:space="preserve"> </v>
      </c>
      <c r="AD14" s="145" t="str">
        <f>IF(ISERR(FIND(AD$4,'Full-time'!$S21))=FALSE,IF(ISERR(FIND(CONCATENATE(AD$4,"+"),'Full-time'!$S21))=FALSE,IF(ISERR(FIND(CONCATENATE(AD$4,"++"),'Full-time'!$S21))=FALSE,IF(ISERR(FIND(CONCATENATE(AD$4,"+++"),'Full-time'!$S21))=FALSE,"+++","++"),"+")," ")," ")</f>
        <v xml:space="preserve"> </v>
      </c>
      <c r="AE14" s="145" t="str">
        <f>IF(ISERR(FIND(AE$4,'Full-time'!$S21))=FALSE,IF(ISERR(FIND(CONCATENATE(AE$4,"+"),'Full-time'!$S21))=FALSE,IF(ISERR(FIND(CONCATENATE(AE$4,"++"),'Full-time'!$S21))=FALSE,IF(ISERR(FIND(CONCATENATE(AE$4,"+++"),'Full-time'!$S21))=FALSE,"+++","++"),"+")," ")," ")</f>
        <v xml:space="preserve"> </v>
      </c>
      <c r="AF14" s="145" t="str">
        <f>IF(ISERR(FIND(AF$4,'Full-time'!$S21))=FALSE,IF(ISERR(FIND(CONCATENATE(AF$4,"+"),'Full-time'!$S21))=FALSE,IF(ISERR(FIND(CONCATENATE(AF$4,"++"),'Full-time'!$S21))=FALSE,IF(ISERR(FIND(CONCATENATE(AF$4,"+++"),'Full-time'!$S21))=FALSE,"+++","++"),"+")," ")," ")</f>
        <v xml:space="preserve"> </v>
      </c>
      <c r="AG14" s="145" t="str">
        <f>IF(ISERR(FIND(AG$4,'Full-time'!$S21))=FALSE,IF(ISERR(FIND(CONCATENATE(AG$4,"+"),'Full-time'!$S21))=FALSE,IF(ISERR(FIND(CONCATENATE(AG$4,"++"),'Full-time'!$S21))=FALSE,IF(ISERR(FIND(CONCATENATE(AG$4,"+++"),'Full-time'!$S21))=FALSE,"+++","++"),"+")," ")," ")</f>
        <v xml:space="preserve"> </v>
      </c>
      <c r="AH14" s="145" t="str">
        <f>IF(ISERR(FIND(AH$4,'Full-time'!$S21))=FALSE,IF(ISERR(FIND(CONCATENATE(AH$4,"+"),'Full-time'!$S21))=FALSE,IF(ISERR(FIND(CONCATENATE(AH$4,"++"),'Full-time'!$S21))=FALSE,IF(ISERR(FIND(CONCATENATE(AH$4,"+++"),'Full-time'!$S21))=FALSE,"+++","++"),"+")," ")," ")</f>
        <v>+</v>
      </c>
      <c r="AI14" s="145" t="str">
        <f>IF(ISERR(FIND(AI$4,'Full-time'!$S21))=FALSE,IF(ISERR(FIND(CONCATENATE(AI$4,"+"),'Full-time'!$S21))=FALSE,IF(ISERR(FIND(CONCATENATE(AI$4,"++"),'Full-time'!$S21))=FALSE,IF(ISERR(FIND(CONCATENATE(AI$4,"+++"),'Full-time'!$S21))=FALSE,"+++","++"),"+")," ")," ")</f>
        <v xml:space="preserve"> </v>
      </c>
      <c r="AJ14" s="145" t="str">
        <f>IF(ISERR(FIND(AJ$4,'Full-time'!$S21))=FALSE,IF(ISERR(FIND(CONCATENATE(AJ$4,"+"),'Full-time'!$S21))=FALSE,IF(ISERR(FIND(CONCATENATE(AJ$4,"++"),'Full-time'!$S21))=FALSE,IF(ISERR(FIND(CONCATENATE(AJ$4,"+++"),'Full-time'!$S21))=FALSE,"+++","++"),"+")," ")," ")</f>
        <v xml:space="preserve"> </v>
      </c>
      <c r="AK14" s="145" t="str">
        <f>IF(ISERR(FIND(AK$4,'Full-time'!$S21))=FALSE,IF(ISERR(FIND(CONCATENATE(AK$4,"+"),'Full-time'!$S21))=FALSE,IF(ISERR(FIND(CONCATENATE(AK$4,"++"),'Full-time'!$S21))=FALSE,IF(ISERR(FIND(CONCATENATE(AK$4,"+++"),'Full-time'!$S21))=FALSE,"+++","++"),"+")," ")," ")</f>
        <v xml:space="preserve"> </v>
      </c>
      <c r="AL14" s="145" t="str">
        <f>IF(ISERR(FIND(AL$4,'Full-time'!$S21))=FALSE,IF(ISERR(FIND(CONCATENATE(AL$4,"+"),'Full-time'!$S21))=FALSE,IF(ISERR(FIND(CONCATENATE(AL$4,"++"),'Full-time'!$S21))=FALSE,IF(ISERR(FIND(CONCATENATE(AL$4,"+++"),'Full-time'!$S21))=FALSE,"+++","++"),"+")," ")," ")</f>
        <v>+++</v>
      </c>
      <c r="AM14" s="145" t="str">
        <f>IF(ISERR(FIND(AM$4,'Full-time'!$S21))=FALSE,IF(ISERR(FIND(CONCATENATE(AM$4,"+"),'Full-time'!$S21))=FALSE,IF(ISERR(FIND(CONCATENATE(AM$4,"++"),'Full-time'!$S21))=FALSE,IF(ISERR(FIND(CONCATENATE(AM$4,"+++"),'Full-time'!$S21))=FALSE,"+++","++"),"+")," ")," ")</f>
        <v xml:space="preserve"> </v>
      </c>
      <c r="AN14" s="145" t="str">
        <f>IF(ISERR(FIND(AN$4,'Full-time'!$S21))=FALSE,IF(ISERR(FIND(CONCATENATE(AN$4,"+"),'Full-time'!$S21))=FALSE,IF(ISERR(FIND(CONCATENATE(AN$4,"++"),'Full-time'!$S21))=FALSE,IF(ISERR(FIND(CONCATENATE(AN$4,"+++"),'Full-time'!$S21))=FALSE,"+++","++"),"+")," ")," ")</f>
        <v xml:space="preserve"> </v>
      </c>
      <c r="AO14" s="145" t="str">
        <f>IF(ISERR(FIND(AO$4,'Full-time'!$S21))=FALSE,IF(ISERR(FIND(CONCATENATE(AO$4,"+"),'Full-time'!$S21))=FALSE,IF(ISERR(FIND(CONCATENATE(AO$4,"++"),'Full-time'!$S21))=FALSE,IF(ISERR(FIND(CONCATENATE(AO$4,"+++"),'Full-time'!$S21))=FALSE,"+++","++"),"+")," ")," ")</f>
        <v xml:space="preserve"> </v>
      </c>
      <c r="AP14" s="145" t="str">
        <f>IF(ISERR(FIND(AP$4,'Full-time'!$S21))=FALSE,IF(ISERR(FIND(CONCATENATE(AP$4,"+"),'Full-time'!$S21))=FALSE,IF(ISERR(FIND(CONCATENATE(AP$4,"++"),'Full-time'!$S21))=FALSE,IF(ISERR(FIND(CONCATENATE(AP$4,"+++"),'Full-time'!$S21))=FALSE,"+++","++"),"+")," ")," ")</f>
        <v xml:space="preserve"> </v>
      </c>
      <c r="AQ14" s="145" t="str">
        <f>IF(ISERR(FIND(AQ$4,'Full-time'!$S21))=FALSE,IF(ISERR(FIND(CONCATENATE(AQ$4,"+"),'Full-time'!$S21))=FALSE,IF(ISERR(FIND(CONCATENATE(AQ$4,"++"),'Full-time'!$S21))=FALSE,IF(ISERR(FIND(CONCATENATE(AQ$4,"+++"),'Full-time'!$S21))=FALSE,"+++","++"),"+")," ")," ")</f>
        <v xml:space="preserve"> </v>
      </c>
      <c r="AR14" s="145" t="str">
        <f>IF(ISERR(FIND(AR$4,'Full-time'!$S21))=FALSE,IF(ISERR(FIND(CONCATENATE(AR$4,"+"),'Full-time'!$S21))=FALSE,IF(ISERR(FIND(CONCATENATE(AR$4,"++"),'Full-time'!$S21))=FALSE,IF(ISERR(FIND(CONCATENATE(AR$4,"+++"),'Full-time'!$S21))=FALSE,"+++","++"),"+")," ")," ")</f>
        <v>++</v>
      </c>
      <c r="AS14" s="145" t="str">
        <f>IF(ISERR(FIND(AS$4,'Full-time'!$S21))=FALSE,IF(ISERR(FIND(CONCATENATE(AS$4,"+"),'Full-time'!$S21))=FALSE,IF(ISERR(FIND(CONCATENATE(AS$4,"++"),'Full-time'!$S21))=FALSE,IF(ISERR(FIND(CONCATENATE(AS$4,"+++"),'Full-time'!$S21))=FALSE,"+++","++"),"+")," ")," ")</f>
        <v xml:space="preserve"> </v>
      </c>
      <c r="AT14" s="145" t="str">
        <f>IF(ISERR(FIND(AT$4,'Full-time'!$S21))=FALSE,IF(ISERR(FIND(CONCATENATE(AT$4,"+"),'Full-time'!$S21))=FALSE,IF(ISERR(FIND(CONCATENATE(AT$4,"++"),'Full-time'!$S21))=FALSE,IF(ISERR(FIND(CONCATENATE(AT$4,"+++"),'Full-time'!$S21))=FALSE,"+++","++"),"+")," ")," ")</f>
        <v xml:space="preserve"> </v>
      </c>
      <c r="AU14" s="145" t="str">
        <f>IF(ISERR(FIND(AU$4,'Full-time'!$S21))=FALSE,IF(ISERR(FIND(CONCATENATE(AU$4,"+"),'Full-time'!$S21))=FALSE,IF(ISERR(FIND(CONCATENATE(AU$4,"++"),'Full-time'!$S21))=FALSE,IF(ISERR(FIND(CONCATENATE(AU$4,"+++"),'Full-time'!$S21))=FALSE,"+++","++"),"+")," ")," ")</f>
        <v xml:space="preserve"> </v>
      </c>
      <c r="AV14" s="150" t="str">
        <f>'Full-time'!C21</f>
        <v>Management (social sciences)</v>
      </c>
      <c r="AW14" s="145" t="str">
        <f>IF(ISERR(FIND(AW$4,'Full-time'!$T21))=FALSE,IF(ISERR(FIND(CONCATENATE(AW$4,"+"),'Full-time'!$T21))=FALSE,IF(ISERR(FIND(CONCATENATE(AW$4,"++"),'Full-time'!$T21))=FALSE,IF(ISERR(FIND(CONCATENATE(AW$4,"+++"),'Full-time'!$T21))=FALSE,"+++","++"),"+")," ")," ")</f>
        <v>+</v>
      </c>
      <c r="AX14" s="145" t="str">
        <f>IF(ISERR(FIND(AX$4,'Full-time'!$T21))=FALSE,IF(ISERR(FIND(CONCATENATE(AX$4,"+"),'Full-time'!$T21))=FALSE,IF(ISERR(FIND(CONCATENATE(AX$4,"++"),'Full-time'!$T21))=FALSE,IF(ISERR(FIND(CONCATENATE(AX$4,"+++"),'Full-time'!$T21))=FALSE,"+++","++"),"+")," ")," ")</f>
        <v xml:space="preserve"> </v>
      </c>
      <c r="AY14" s="145" t="str">
        <f>IF(ISERR(FIND(AY$4,'Full-time'!$T21))=FALSE,IF(ISERR(FIND(CONCATENATE(AY$4,"+"),'Full-time'!$T21))=FALSE,IF(ISERR(FIND(CONCATENATE(AY$4,"++"),'Full-time'!$T21))=FALSE,IF(ISERR(FIND(CONCATENATE(AY$4,"+++"),'Full-time'!$T21))=FALSE,"+++","++"),"+")," ")," ")</f>
        <v>+</v>
      </c>
      <c r="AZ14" s="145" t="str">
        <f>IF(ISERR(FIND(AZ$4,'Full-time'!$T21))=FALSE,IF(ISERR(FIND(CONCATENATE(AZ$4,"+"),'Full-time'!$T21))=FALSE,IF(ISERR(FIND(CONCATENATE(AZ$4,"++"),'Full-time'!$T21))=FALSE,IF(ISERR(FIND(CONCATENATE(AZ$4,"+++"),'Full-time'!$T21))=FALSE,"+++","++"),"+")," ")," ")</f>
        <v xml:space="preserve"> </v>
      </c>
      <c r="BA14" s="145" t="str">
        <f>IF(ISERR(FIND(BA$4,'Full-time'!$T21))=FALSE,IF(ISERR(FIND(CONCATENATE(BA$4,"+"),'Full-time'!$T21))=FALSE,IF(ISERR(FIND(CONCATENATE(BA$4,"++"),'Full-time'!$T21))=FALSE,IF(ISERR(FIND(CONCATENATE(BA$4,"+++"),'Full-time'!$T21))=FALSE,"+++","++"),"+")," ")," ")</f>
        <v>+</v>
      </c>
      <c r="BB14" s="145" t="str">
        <f>IF(ISERR(FIND(BB$4,'Full-time'!$T21))=FALSE,IF(ISERR(FIND(CONCATENATE(BB$4,"+"),'Full-time'!$T21))=FALSE,IF(ISERR(FIND(CONCATENATE(BB$4,"++"),'Full-time'!$T21))=FALSE,IF(ISERR(FIND(CONCATENATE(BB$4,"+++"),'Full-time'!$T21))=FALSE,"+++","++"),"+")," ")," ")</f>
        <v xml:space="preserve"> </v>
      </c>
    </row>
    <row r="15" spans="1:54">
      <c r="A15" s="94" t="str">
        <f>'Full-time'!C22</f>
        <v>A short course in occupational safety</v>
      </c>
      <c r="B15" s="19" t="str">
        <f>IF(ISERR(FIND(B$4,'Full-time'!$R22))=FALSE,IF(ISERR(FIND(CONCATENATE(B$4,"+"),'Full-time'!$R22))=FALSE,IF(ISERR(FIND(CONCATENATE(B$4,"++"),'Full-time'!$R22))=FALSE,IF(ISERR(FIND(CONCATENATE(B$4,"+++"),'Full-time'!$R22))=FALSE,"+++","++"),"+")," ")," ")</f>
        <v xml:space="preserve"> </v>
      </c>
      <c r="C15" s="19" t="str">
        <f>IF(ISERR(FIND(C$4,'Full-time'!$R22))=FALSE,IF(ISERR(FIND(CONCATENATE(C$4,"+"),'Full-time'!$R22))=FALSE,IF(ISERR(FIND(CONCATENATE(C$4,"++"),'Full-time'!$R22))=FALSE,IF(ISERR(FIND(CONCATENATE(C$4,"+++"),'Full-time'!$R22))=FALSE,"+++","++"),"+")," ")," ")</f>
        <v xml:space="preserve"> </v>
      </c>
      <c r="D15" s="19" t="str">
        <f>IF(ISERR(FIND(D$4,'Full-time'!$R22))=FALSE,IF(ISERR(FIND(CONCATENATE(D$4,"+"),'Full-time'!$R22))=FALSE,IF(ISERR(FIND(CONCATENATE(D$4,"++"),'Full-time'!$R22))=FALSE,IF(ISERR(FIND(CONCATENATE(D$4,"+++"),'Full-time'!$R22))=FALSE,"+++","++"),"+")," ")," ")</f>
        <v xml:space="preserve"> </v>
      </c>
      <c r="E15" s="19" t="str">
        <f>IF(ISERR(FIND(E$4,'Full-time'!$R22))=FALSE,IF(ISERR(FIND(CONCATENATE(E$4,"+"),'Full-time'!$R22))=FALSE,IF(ISERR(FIND(CONCATENATE(E$4,"++"),'Full-time'!$R22))=FALSE,IF(ISERR(FIND(CONCATENATE(E$4,"+++"),'Full-time'!$R22))=FALSE,"+++","++"),"+")," ")," ")</f>
        <v xml:space="preserve"> </v>
      </c>
      <c r="F15" s="19" t="str">
        <f>IF(ISERR(FIND(F$4,'Full-time'!$R22))=FALSE,IF(ISERR(FIND(CONCATENATE(F$4,"+"),'Full-time'!$R22))=FALSE,IF(ISERR(FIND(CONCATENATE(F$4,"++"),'Full-time'!$R22))=FALSE,IF(ISERR(FIND(CONCATENATE(F$4,"+++"),'Full-time'!$R22))=FALSE,"+++","++"),"+")," ")," ")</f>
        <v xml:space="preserve"> </v>
      </c>
      <c r="G15" s="19" t="str">
        <f>IF(ISERR(FIND(G$4,'Full-time'!$R22))=FALSE,IF(ISERR(FIND(CONCATENATE(G$4,"+"),'Full-time'!$R22))=FALSE,IF(ISERR(FIND(CONCATENATE(G$4,"++"),'Full-time'!$R22))=FALSE,IF(ISERR(FIND(CONCATENATE(G$4,"+++"),'Full-time'!$R22))=FALSE,"+++","++"),"+")," ")," ")</f>
        <v xml:space="preserve"> </v>
      </c>
      <c r="H15" s="19" t="str">
        <f>IF(ISERR(FIND(H$4,'Full-time'!$R22))=FALSE,IF(ISERR(FIND(CONCATENATE(H$4,"+"),'Full-time'!$R22))=FALSE,IF(ISERR(FIND(CONCATENATE(H$4,"++"),'Full-time'!$R22))=FALSE,IF(ISERR(FIND(CONCATENATE(H$4,"+++"),'Full-time'!$R22))=FALSE,"+++","++"),"+")," ")," ")</f>
        <v xml:space="preserve"> </v>
      </c>
      <c r="I15" s="19" t="str">
        <f>IF(ISERR(FIND(I$4,'Full-time'!$R22))=FALSE,IF(ISERR(FIND(CONCATENATE(I$4,"+"),'Full-time'!$R22))=FALSE,IF(ISERR(FIND(CONCATENATE(I$4,"++"),'Full-time'!$R22))=FALSE,IF(ISERR(FIND(CONCATENATE(I$4,"+++"),'Full-time'!$R22))=FALSE,"+++","++"),"+")," ")," ")</f>
        <v xml:space="preserve"> </v>
      </c>
      <c r="J15" s="19" t="str">
        <f>IF(ISERR(FIND(J$4,'Full-time'!$R22))=FALSE,IF(ISERR(FIND(CONCATENATE(J$4,"+"),'Full-time'!$R22))=FALSE,IF(ISERR(FIND(CONCATENATE(J$4,"++"),'Full-time'!$R22))=FALSE,IF(ISERR(FIND(CONCATENATE(J$4,"+++"),'Full-time'!$R22))=FALSE,"+++","++"),"+")," ")," ")</f>
        <v xml:space="preserve"> </v>
      </c>
      <c r="K15" s="19" t="str">
        <f>IF(ISERR(FIND(K$4,'Full-time'!$R22))=FALSE,IF(ISERR(FIND(CONCATENATE(K$4,"+"),'Full-time'!$R22))=FALSE,IF(ISERR(FIND(CONCATENATE(K$4,"++"),'Full-time'!$R22))=FALSE,IF(ISERR(FIND(CONCATENATE(K$4,"+++"),'Full-time'!$R22))=FALSE,"+++","++"),"+")," ")," ")</f>
        <v xml:space="preserve"> </v>
      </c>
      <c r="L15" s="19" t="str">
        <f>IF(ISERR(FIND(L$4,'Full-time'!$R22))=FALSE,IF(ISERR(FIND(CONCATENATE(L$4,"+"),'Full-time'!$R22))=FALSE,IF(ISERR(FIND(CONCATENATE(L$4,"++"),'Full-time'!$R22))=FALSE,IF(ISERR(FIND(CONCATENATE(L$4,"+++"),'Full-time'!$R22))=FALSE,"+++","++"),"+")," ")," ")</f>
        <v xml:space="preserve"> </v>
      </c>
      <c r="M15" s="19" t="str">
        <f>IF(ISERR(FIND(M$4,'Full-time'!$R22))=FALSE,IF(ISERR(FIND(CONCATENATE(M$4,"+"),'Full-time'!$R22))=FALSE,IF(ISERR(FIND(CONCATENATE(M$4,"++"),'Full-time'!$R22))=FALSE,IF(ISERR(FIND(CONCATENATE(M$4,"+++"),'Full-time'!$R22))=FALSE,"+++","++"),"+")," ")," ")</f>
        <v xml:space="preserve"> </v>
      </c>
      <c r="N15" s="19" t="str">
        <f>IF(ISERR(FIND(N$4,'Full-time'!$R22))=FALSE,IF(ISERR(FIND(CONCATENATE(N$4,"+"),'Full-time'!$R22))=FALSE,IF(ISERR(FIND(CONCATENATE(N$4,"++"),'Full-time'!$R22))=FALSE,IF(ISERR(FIND(CONCATENATE(N$4,"+++"),'Full-time'!$R22))=FALSE,"+++","++"),"+")," ")," ")</f>
        <v xml:space="preserve"> </v>
      </c>
      <c r="O15" s="19" t="str">
        <f>IF(ISERR(FIND(O$4,'Full-time'!$R22))=FALSE,IF(ISERR(FIND(CONCATENATE(O$4,"+"),'Full-time'!$R22))=FALSE,IF(ISERR(FIND(CONCATENATE(O$4,"++"),'Full-time'!$R22))=FALSE,IF(ISERR(FIND(CONCATENATE(O$4,"+++"),'Full-time'!$R22))=FALSE,"+++","++"),"+")," ")," ")</f>
        <v>+</v>
      </c>
      <c r="P15" s="19" t="str">
        <f>IF(ISERR(FIND(P$4,'Full-time'!$R22))=FALSE,IF(ISERR(FIND(CONCATENATE(P$4,"+"),'Full-time'!$R22))=FALSE,IF(ISERR(FIND(CONCATENATE(P$4,"++"),'Full-time'!$R22))=FALSE,IF(ISERR(FIND(CONCATENATE(P$4,"+++"),'Full-time'!$R22))=FALSE,"+++","++"),"+")," ")," ")</f>
        <v xml:space="preserve"> </v>
      </c>
      <c r="Q15" s="19" t="str">
        <f>IF(ISERR(FIND(Q$4,'Full-time'!$R22))=FALSE,IF(ISERR(FIND(CONCATENATE(Q$4,"+"),'Full-time'!$R22))=FALSE,IF(ISERR(FIND(CONCATENATE(Q$4,"++"),'Full-time'!$R22))=FALSE,IF(ISERR(FIND(CONCATENATE(Q$4,"+++"),'Full-time'!$R22))=FALSE,"+++","++"),"+")," ")," ")</f>
        <v xml:space="preserve"> </v>
      </c>
      <c r="R15" s="19" t="str">
        <f>IF(ISERR(FIND(R$4,'Full-time'!$R22))=FALSE,IF(ISERR(FIND(CONCATENATE(R$4,"+"),'Full-time'!$R22))=FALSE,IF(ISERR(FIND(CONCATENATE(R$4,"++"),'Full-time'!$R22))=FALSE,IF(ISERR(FIND(CONCATENATE(R$4,"+++"),'Full-time'!$R22))=FALSE,"+++","++"),"+")," ")," ")</f>
        <v xml:space="preserve"> </v>
      </c>
      <c r="S15" s="19" t="str">
        <f>IF(ISERR(FIND(S$4,'Full-time'!$R22))=FALSE,IF(ISERR(FIND(CONCATENATE(S$4,"+"),'Full-time'!$R22))=FALSE,IF(ISERR(FIND(CONCATENATE(S$4,"++"),'Full-time'!$R22))=FALSE,IF(ISERR(FIND(CONCATENATE(S$4,"+++"),'Full-time'!$R22))=FALSE,"+++","++"),"+")," ")," ")</f>
        <v xml:space="preserve"> </v>
      </c>
      <c r="T15" s="150" t="str">
        <f>'Full-time'!C22</f>
        <v>A short course in occupational safety</v>
      </c>
      <c r="U15" s="145" t="str">
        <f>IF(ISERR(FIND(U$4,'Full-time'!$S22))=FALSE,IF(ISERR(FIND(CONCATENATE(U$4,"+"),'Full-time'!$S22))=FALSE,IF(ISERR(FIND(CONCATENATE(U$4,"++"),'Full-time'!$S22))=FALSE,IF(ISERR(FIND(CONCATENATE(U$4,"+++"),'Full-time'!$S22))=FALSE,"+++","++"),"+")," ")," ")</f>
        <v>+</v>
      </c>
      <c r="V15" s="145" t="str">
        <f>IF(ISERR(FIND(V$4,'Full-time'!$S22))=FALSE,IF(ISERR(FIND(CONCATENATE(V$4,"+"),'Full-time'!$S22))=FALSE,IF(ISERR(FIND(CONCATENATE(V$4,"++"),'Full-time'!$S22))=FALSE,IF(ISERR(FIND(CONCATENATE(V$4,"+++"),'Full-time'!$S22))=FALSE,"+++","++"),"+")," ")," ")</f>
        <v xml:space="preserve"> </v>
      </c>
      <c r="W15" s="145" t="str">
        <f>IF(ISERR(FIND(W$4,'Full-time'!$S22))=FALSE,IF(ISERR(FIND(CONCATENATE(W$4,"+"),'Full-time'!$S22))=FALSE,IF(ISERR(FIND(CONCATENATE(W$4,"++"),'Full-time'!$S22))=FALSE,IF(ISERR(FIND(CONCATENATE(W$4,"+++"),'Full-time'!$S22))=FALSE,"+++","++"),"+")," ")," ")</f>
        <v xml:space="preserve"> </v>
      </c>
      <c r="X15" s="145" t="str">
        <f>IF(ISERR(FIND(X$4,'Full-time'!$S22))=FALSE,IF(ISERR(FIND(CONCATENATE(X$4,"+"),'Full-time'!$S22))=FALSE,IF(ISERR(FIND(CONCATENATE(X$4,"++"),'Full-time'!$S22))=FALSE,IF(ISERR(FIND(CONCATENATE(X$4,"+++"),'Full-time'!$S22))=FALSE,"+++","++"),"+")," ")," ")</f>
        <v xml:space="preserve"> </v>
      </c>
      <c r="Y15" s="145" t="str">
        <f>IF(ISERR(FIND(Y$4,'Full-time'!$S22))=FALSE,IF(ISERR(FIND(CONCATENATE(Y$4,"+"),'Full-time'!$S22))=FALSE,IF(ISERR(FIND(CONCATENATE(Y$4,"++"),'Full-time'!$S22))=FALSE,IF(ISERR(FIND(CONCATENATE(Y$4,"+++"),'Full-time'!$S22))=FALSE,"+++","++"),"+")," ")," ")</f>
        <v xml:space="preserve"> </v>
      </c>
      <c r="Z15" s="145" t="str">
        <f>IF(ISERR(FIND(Z$4,'Full-time'!$S22))=FALSE,IF(ISERR(FIND(CONCATENATE(Z$4,"+"),'Full-time'!$S22))=FALSE,IF(ISERR(FIND(CONCATENATE(Z$4,"++"),'Full-time'!$S22))=FALSE,IF(ISERR(FIND(CONCATENATE(Z$4,"+++"),'Full-time'!$S22))=FALSE,"+++","++"),"+")," ")," ")</f>
        <v xml:space="preserve"> </v>
      </c>
      <c r="AA15" s="145" t="str">
        <f>IF(ISERR(FIND(AA$4,'Full-time'!$S22))=FALSE,IF(ISERR(FIND(CONCATENATE(AA$4,"+"),'Full-time'!$S22))=FALSE,IF(ISERR(FIND(CONCATENATE(AA$4,"++"),'Full-time'!$S22))=FALSE,IF(ISERR(FIND(CONCATENATE(AA$4,"+++"),'Full-time'!$S22))=FALSE,"+++","++"),"+")," ")," ")</f>
        <v xml:space="preserve"> </v>
      </c>
      <c r="AB15" s="145" t="str">
        <f>IF(ISERR(FIND(AB$4,'Full-time'!$S22))=FALSE,IF(ISERR(FIND(CONCATENATE(AB$4,"+"),'Full-time'!$S22))=FALSE,IF(ISERR(FIND(CONCATENATE(AB$4,"++"),'Full-time'!$S22))=FALSE,IF(ISERR(FIND(CONCATENATE(AB$4,"+++"),'Full-time'!$S22))=FALSE,"+++","++"),"+")," ")," ")</f>
        <v xml:space="preserve"> </v>
      </c>
      <c r="AC15" s="145" t="str">
        <f>IF(ISERR(FIND(AC$4,'Full-time'!$S22))=FALSE,IF(ISERR(FIND(CONCATENATE(AC$4,"+"),'Full-time'!$S22))=FALSE,IF(ISERR(FIND(CONCATENATE(AC$4,"++"),'Full-time'!$S22))=FALSE,IF(ISERR(FIND(CONCATENATE(AC$4,"+++"),'Full-time'!$S22))=FALSE,"+++","++"),"+")," ")," ")</f>
        <v xml:space="preserve"> </v>
      </c>
      <c r="AD15" s="145" t="str">
        <f>IF(ISERR(FIND(AD$4,'Full-time'!$S22))=FALSE,IF(ISERR(FIND(CONCATENATE(AD$4,"+"),'Full-time'!$S22))=FALSE,IF(ISERR(FIND(CONCATENATE(AD$4,"++"),'Full-time'!$S22))=FALSE,IF(ISERR(FIND(CONCATENATE(AD$4,"+++"),'Full-time'!$S22))=FALSE,"+++","++"),"+")," ")," ")</f>
        <v xml:space="preserve"> </v>
      </c>
      <c r="AE15" s="145" t="str">
        <f>IF(ISERR(FIND(AE$4,'Full-time'!$S22))=FALSE,IF(ISERR(FIND(CONCATENATE(AE$4,"+"),'Full-time'!$S22))=FALSE,IF(ISERR(FIND(CONCATENATE(AE$4,"++"),'Full-time'!$S22))=FALSE,IF(ISERR(FIND(CONCATENATE(AE$4,"+++"),'Full-time'!$S22))=FALSE,"+++","++"),"+")," ")," ")</f>
        <v xml:space="preserve"> </v>
      </c>
      <c r="AF15" s="145" t="str">
        <f>IF(ISERR(FIND(AF$4,'Full-time'!$S22))=FALSE,IF(ISERR(FIND(CONCATENATE(AF$4,"+"),'Full-time'!$S22))=FALSE,IF(ISERR(FIND(CONCATENATE(AF$4,"++"),'Full-time'!$S22))=FALSE,IF(ISERR(FIND(CONCATENATE(AF$4,"+++"),'Full-time'!$S22))=FALSE,"+++","++"),"+")," ")," ")</f>
        <v xml:space="preserve"> </v>
      </c>
      <c r="AG15" s="145" t="str">
        <f>IF(ISERR(FIND(AG$4,'Full-time'!$S22))=FALSE,IF(ISERR(FIND(CONCATENATE(AG$4,"+"),'Full-time'!$S22))=FALSE,IF(ISERR(FIND(CONCATENATE(AG$4,"++"),'Full-time'!$S22))=FALSE,IF(ISERR(FIND(CONCATENATE(AG$4,"+++"),'Full-time'!$S22))=FALSE,"+++","++"),"+")," ")," ")</f>
        <v xml:space="preserve"> </v>
      </c>
      <c r="AH15" s="145" t="str">
        <f>IF(ISERR(FIND(AH$4,'Full-time'!$S22))=FALSE,IF(ISERR(FIND(CONCATENATE(AH$4,"+"),'Full-time'!$S22))=FALSE,IF(ISERR(FIND(CONCATENATE(AH$4,"++"),'Full-time'!$S22))=FALSE,IF(ISERR(FIND(CONCATENATE(AH$4,"+++"),'Full-time'!$S22))=FALSE,"+++","++"),"+")," ")," ")</f>
        <v xml:space="preserve"> </v>
      </c>
      <c r="AI15" s="145" t="str">
        <f>IF(ISERR(FIND(AI$4,'Full-time'!$S22))=FALSE,IF(ISERR(FIND(CONCATENATE(AI$4,"+"),'Full-time'!$S22))=FALSE,IF(ISERR(FIND(CONCATENATE(AI$4,"++"),'Full-time'!$S22))=FALSE,IF(ISERR(FIND(CONCATENATE(AI$4,"+++"),'Full-time'!$S22))=FALSE,"+++","++"),"+")," ")," ")</f>
        <v xml:space="preserve"> </v>
      </c>
      <c r="AJ15" s="145" t="str">
        <f>IF(ISERR(FIND(AJ$4,'Full-time'!$S22))=FALSE,IF(ISERR(FIND(CONCATENATE(AJ$4,"+"),'Full-time'!$S22))=FALSE,IF(ISERR(FIND(CONCATENATE(AJ$4,"++"),'Full-time'!$S22))=FALSE,IF(ISERR(FIND(CONCATENATE(AJ$4,"+++"),'Full-time'!$S22))=FALSE,"+++","++"),"+")," ")," ")</f>
        <v xml:space="preserve"> </v>
      </c>
      <c r="AK15" s="145" t="str">
        <f>IF(ISERR(FIND(AK$4,'Full-time'!$S22))=FALSE,IF(ISERR(FIND(CONCATENATE(AK$4,"+"),'Full-time'!$S22))=FALSE,IF(ISERR(FIND(CONCATENATE(AK$4,"++"),'Full-time'!$S22))=FALSE,IF(ISERR(FIND(CONCATENATE(AK$4,"+++"),'Full-time'!$S22))=FALSE,"+++","++"),"+")," ")," ")</f>
        <v>+++</v>
      </c>
      <c r="AL15" s="145" t="str">
        <f>IF(ISERR(FIND(AL$4,'Full-time'!$S22))=FALSE,IF(ISERR(FIND(CONCATENATE(AL$4,"+"),'Full-time'!$S22))=FALSE,IF(ISERR(FIND(CONCATENATE(AL$4,"++"),'Full-time'!$S22))=FALSE,IF(ISERR(FIND(CONCATENATE(AL$4,"+++"),'Full-time'!$S22))=FALSE,"+++","++"),"+")," ")," ")</f>
        <v xml:space="preserve"> </v>
      </c>
      <c r="AM15" s="145" t="str">
        <f>IF(ISERR(FIND(AM$4,'Full-time'!$S22))=FALSE,IF(ISERR(FIND(CONCATENATE(AM$4,"+"),'Full-time'!$S22))=FALSE,IF(ISERR(FIND(CONCATENATE(AM$4,"++"),'Full-time'!$S22))=FALSE,IF(ISERR(FIND(CONCATENATE(AM$4,"+++"),'Full-time'!$S22))=FALSE,"+++","++"),"+")," ")," ")</f>
        <v xml:space="preserve"> </v>
      </c>
      <c r="AN15" s="145" t="str">
        <f>IF(ISERR(FIND(AN$4,'Full-time'!$S22))=FALSE,IF(ISERR(FIND(CONCATENATE(AN$4,"+"),'Full-time'!$S22))=FALSE,IF(ISERR(FIND(CONCATENATE(AN$4,"++"),'Full-time'!$S22))=FALSE,IF(ISERR(FIND(CONCATENATE(AN$4,"+++"),'Full-time'!$S22))=FALSE,"+++","++"),"+")," ")," ")</f>
        <v xml:space="preserve"> </v>
      </c>
      <c r="AO15" s="145" t="str">
        <f>IF(ISERR(FIND(AO$4,'Full-time'!$S22))=FALSE,IF(ISERR(FIND(CONCATENATE(AO$4,"+"),'Full-time'!$S22))=FALSE,IF(ISERR(FIND(CONCATENATE(AO$4,"++"),'Full-time'!$S22))=FALSE,IF(ISERR(FIND(CONCATENATE(AO$4,"+++"),'Full-time'!$S22))=FALSE,"+++","++"),"+")," ")," ")</f>
        <v xml:space="preserve"> </v>
      </c>
      <c r="AP15" s="145" t="str">
        <f>IF(ISERR(FIND(AP$4,'Full-time'!$S22))=FALSE,IF(ISERR(FIND(CONCATENATE(AP$4,"+"),'Full-time'!$S22))=FALSE,IF(ISERR(FIND(CONCATENATE(AP$4,"++"),'Full-time'!$S22))=FALSE,IF(ISERR(FIND(CONCATENATE(AP$4,"+++"),'Full-time'!$S22))=FALSE,"+++","++"),"+")," ")," ")</f>
        <v xml:space="preserve"> </v>
      </c>
      <c r="AQ15" s="145" t="str">
        <f>IF(ISERR(FIND(AQ$4,'Full-time'!$S22))=FALSE,IF(ISERR(FIND(CONCATENATE(AQ$4,"+"),'Full-time'!$S22))=FALSE,IF(ISERR(FIND(CONCATENATE(AQ$4,"++"),'Full-time'!$S22))=FALSE,IF(ISERR(FIND(CONCATENATE(AQ$4,"+++"),'Full-time'!$S22))=FALSE,"+++","++"),"+")," ")," ")</f>
        <v xml:space="preserve"> </v>
      </c>
      <c r="AR15" s="145" t="str">
        <f>IF(ISERR(FIND(AR$4,'Full-time'!$S22))=FALSE,IF(ISERR(FIND(CONCATENATE(AR$4,"+"),'Full-time'!$S22))=FALSE,IF(ISERR(FIND(CONCATENATE(AR$4,"++"),'Full-time'!$S22))=FALSE,IF(ISERR(FIND(CONCATENATE(AR$4,"+++"),'Full-time'!$S22))=FALSE,"+++","++"),"+")," ")," ")</f>
        <v xml:space="preserve"> </v>
      </c>
      <c r="AS15" s="145" t="str">
        <f>IF(ISERR(FIND(AS$4,'Full-time'!$S22))=FALSE,IF(ISERR(FIND(CONCATENATE(AS$4,"+"),'Full-time'!$S22))=FALSE,IF(ISERR(FIND(CONCATENATE(AS$4,"++"),'Full-time'!$S22))=FALSE,IF(ISERR(FIND(CONCATENATE(AS$4,"+++"),'Full-time'!$S22))=FALSE,"+++","++"),"+")," ")," ")</f>
        <v xml:space="preserve"> </v>
      </c>
      <c r="AT15" s="145" t="str">
        <f>IF(ISERR(FIND(AT$4,'Full-time'!$S22))=FALSE,IF(ISERR(FIND(CONCATENATE(AT$4,"+"),'Full-time'!$S22))=FALSE,IF(ISERR(FIND(CONCATENATE(AT$4,"++"),'Full-time'!$S22))=FALSE,IF(ISERR(FIND(CONCATENATE(AT$4,"+++"),'Full-time'!$S22))=FALSE,"+++","++"),"+")," ")," ")</f>
        <v xml:space="preserve"> </v>
      </c>
      <c r="AU15" s="145" t="str">
        <f>IF(ISERR(FIND(AU$4,'Full-time'!$S22))=FALSE,IF(ISERR(FIND(CONCATENATE(AU$4,"+"),'Full-time'!$S22))=FALSE,IF(ISERR(FIND(CONCATENATE(AU$4,"++"),'Full-time'!$S22))=FALSE,IF(ISERR(FIND(CONCATENATE(AU$4,"+++"),'Full-time'!$S22))=FALSE,"+++","++"),"+")," ")," ")</f>
        <v xml:space="preserve"> </v>
      </c>
      <c r="AV15" s="150" t="str">
        <f>'Full-time'!C22</f>
        <v>A short course in occupational safety</v>
      </c>
      <c r="AW15" s="145" t="str">
        <f>IF(ISERR(FIND(AW$4,'Full-time'!$T22))=FALSE,IF(ISERR(FIND(CONCATENATE(AW$4,"+"),'Full-time'!$T22))=FALSE,IF(ISERR(FIND(CONCATENATE(AW$4,"++"),'Full-time'!$T22))=FALSE,IF(ISERR(FIND(CONCATENATE(AW$4,"+++"),'Full-time'!$T22))=FALSE,"+++","++"),"+")," ")," ")</f>
        <v xml:space="preserve"> </v>
      </c>
      <c r="AX15" s="145" t="str">
        <f>IF(ISERR(FIND(AX$4,'Full-time'!$T22))=FALSE,IF(ISERR(FIND(CONCATENATE(AX$4,"+"),'Full-time'!$T22))=FALSE,IF(ISERR(FIND(CONCATENATE(AX$4,"++"),'Full-time'!$T22))=FALSE,IF(ISERR(FIND(CONCATENATE(AX$4,"+++"),'Full-time'!$T22))=FALSE,"+++","++"),"+")," ")," ")</f>
        <v>+</v>
      </c>
      <c r="AY15" s="145" t="str">
        <f>IF(ISERR(FIND(AY$4,'Full-time'!$T22))=FALSE,IF(ISERR(FIND(CONCATENATE(AY$4,"+"),'Full-time'!$T22))=FALSE,IF(ISERR(FIND(CONCATENATE(AY$4,"++"),'Full-time'!$T22))=FALSE,IF(ISERR(FIND(CONCATENATE(AY$4,"+++"),'Full-time'!$T22))=FALSE,"+++","++"),"+")," ")," ")</f>
        <v xml:space="preserve"> </v>
      </c>
      <c r="AZ15" s="145" t="str">
        <f>IF(ISERR(FIND(AZ$4,'Full-time'!$T22))=FALSE,IF(ISERR(FIND(CONCATENATE(AZ$4,"+"),'Full-time'!$T22))=FALSE,IF(ISERR(FIND(CONCATENATE(AZ$4,"++"),'Full-time'!$T22))=FALSE,IF(ISERR(FIND(CONCATENATE(AZ$4,"+++"),'Full-time'!$T22))=FALSE,"+++","++"),"+")," ")," ")</f>
        <v>+</v>
      </c>
      <c r="BA15" s="145" t="str">
        <f>IF(ISERR(FIND(BA$4,'Full-time'!$T22))=FALSE,IF(ISERR(FIND(CONCATENATE(BA$4,"+"),'Full-time'!$T22))=FALSE,IF(ISERR(FIND(CONCATENATE(BA$4,"++"),'Full-time'!$T22))=FALSE,IF(ISERR(FIND(CONCATENATE(BA$4,"+++"),'Full-time'!$T22))=FALSE,"+++","++"),"+")," ")," ")</f>
        <v xml:space="preserve"> </v>
      </c>
      <c r="BB15" s="145" t="str">
        <f>IF(ISERR(FIND(BB$4,'Full-time'!$T22))=FALSE,IF(ISERR(FIND(CONCATENATE(BB$4,"+"),'Full-time'!$T22))=FALSE,IF(ISERR(FIND(CONCATENATE(BB$4,"++"),'Full-time'!$T22))=FALSE,IF(ISERR(FIND(CONCATENATE(BB$4,"+++"),'Full-time'!$T22))=FALSE,"+++","++"),"+")," ")," ")</f>
        <v xml:space="preserve"> </v>
      </c>
    </row>
    <row r="16" spans="1:54">
      <c r="A16" s="94" t="str">
        <f>'Full-time'!C23</f>
        <v>Local language / Foreign language</v>
      </c>
      <c r="B16" s="19" t="str">
        <f>IF(ISERR(FIND(B$4,'Full-time'!$R23))=FALSE,IF(ISERR(FIND(CONCATENATE(B$4,"+"),'Full-time'!$R23))=FALSE,IF(ISERR(FIND(CONCATENATE(B$4,"++"),'Full-time'!$R23))=FALSE,IF(ISERR(FIND(CONCATENATE(B$4,"+++"),'Full-time'!$R23))=FALSE,"+++","++"),"+")," ")," ")</f>
        <v xml:space="preserve"> </v>
      </c>
      <c r="C16" s="19" t="str">
        <f>IF(ISERR(FIND(C$4,'Full-time'!$R23))=FALSE,IF(ISERR(FIND(CONCATENATE(C$4,"+"),'Full-time'!$R23))=FALSE,IF(ISERR(FIND(CONCATENATE(C$4,"++"),'Full-time'!$R23))=FALSE,IF(ISERR(FIND(CONCATENATE(C$4,"+++"),'Full-time'!$R23))=FALSE,"+++","++"),"+")," ")," ")</f>
        <v xml:space="preserve"> </v>
      </c>
      <c r="D16" s="19" t="str">
        <f>IF(ISERR(FIND(D$4,'Full-time'!$R23))=FALSE,IF(ISERR(FIND(CONCATENATE(D$4,"+"),'Full-time'!$R23))=FALSE,IF(ISERR(FIND(CONCATENATE(D$4,"++"),'Full-time'!$R23))=FALSE,IF(ISERR(FIND(CONCATENATE(D$4,"+++"),'Full-time'!$R23))=FALSE,"+++","++"),"+")," ")," ")</f>
        <v xml:space="preserve"> </v>
      </c>
      <c r="E16" s="19" t="str">
        <f>IF(ISERR(FIND(E$4,'Full-time'!$R23))=FALSE,IF(ISERR(FIND(CONCATENATE(E$4,"+"),'Full-time'!$R23))=FALSE,IF(ISERR(FIND(CONCATENATE(E$4,"++"),'Full-time'!$R23))=FALSE,IF(ISERR(FIND(CONCATENATE(E$4,"+++"),'Full-time'!$R23))=FALSE,"+++","++"),"+")," ")," ")</f>
        <v xml:space="preserve"> </v>
      </c>
      <c r="F16" s="19" t="str">
        <f>IF(ISERR(FIND(F$4,'Full-time'!$R23))=FALSE,IF(ISERR(FIND(CONCATENATE(F$4,"+"),'Full-time'!$R23))=FALSE,IF(ISERR(FIND(CONCATENATE(F$4,"++"),'Full-time'!$R23))=FALSE,IF(ISERR(FIND(CONCATENATE(F$4,"+++"),'Full-time'!$R23))=FALSE,"+++","++"),"+")," ")," ")</f>
        <v xml:space="preserve"> </v>
      </c>
      <c r="G16" s="19" t="str">
        <f>IF(ISERR(FIND(G$4,'Full-time'!$R23))=FALSE,IF(ISERR(FIND(CONCATENATE(G$4,"+"),'Full-time'!$R23))=FALSE,IF(ISERR(FIND(CONCATENATE(G$4,"++"),'Full-time'!$R23))=FALSE,IF(ISERR(FIND(CONCATENATE(G$4,"+++"),'Full-time'!$R23))=FALSE,"+++","++"),"+")," ")," ")</f>
        <v xml:space="preserve"> </v>
      </c>
      <c r="H16" s="19" t="str">
        <f>IF(ISERR(FIND(H$4,'Full-time'!$R23))=FALSE,IF(ISERR(FIND(CONCATENATE(H$4,"+"),'Full-time'!$R23))=FALSE,IF(ISERR(FIND(CONCATENATE(H$4,"++"),'Full-time'!$R23))=FALSE,IF(ISERR(FIND(CONCATENATE(H$4,"+++"),'Full-time'!$R23))=FALSE,"+++","++"),"+")," ")," ")</f>
        <v xml:space="preserve"> </v>
      </c>
      <c r="I16" s="19" t="str">
        <f>IF(ISERR(FIND(I$4,'Full-time'!$R23))=FALSE,IF(ISERR(FIND(CONCATENATE(I$4,"+"),'Full-time'!$R23))=FALSE,IF(ISERR(FIND(CONCATENATE(I$4,"++"),'Full-time'!$R23))=FALSE,IF(ISERR(FIND(CONCATENATE(I$4,"+++"),'Full-time'!$R23))=FALSE,"+++","++"),"+")," ")," ")</f>
        <v xml:space="preserve"> </v>
      </c>
      <c r="J16" s="19" t="str">
        <f>IF(ISERR(FIND(J$4,'Full-time'!$R23))=FALSE,IF(ISERR(FIND(CONCATENATE(J$4,"+"),'Full-time'!$R23))=FALSE,IF(ISERR(FIND(CONCATENATE(J$4,"++"),'Full-time'!$R23))=FALSE,IF(ISERR(FIND(CONCATENATE(J$4,"+++"),'Full-time'!$R23))=FALSE,"+++","++"),"+")," ")," ")</f>
        <v xml:space="preserve"> </v>
      </c>
      <c r="K16" s="19" t="str">
        <f>IF(ISERR(FIND(K$4,'Full-time'!$R23))=FALSE,IF(ISERR(FIND(CONCATENATE(K$4,"+"),'Full-time'!$R23))=FALSE,IF(ISERR(FIND(CONCATENATE(K$4,"++"),'Full-time'!$R23))=FALSE,IF(ISERR(FIND(CONCATENATE(K$4,"+++"),'Full-time'!$R23))=FALSE,"+++","++"),"+")," ")," ")</f>
        <v xml:space="preserve"> </v>
      </c>
      <c r="L16" s="19" t="str">
        <f>IF(ISERR(FIND(L$4,'Full-time'!$R23))=FALSE,IF(ISERR(FIND(CONCATENATE(L$4,"+"),'Full-time'!$R23))=FALSE,IF(ISERR(FIND(CONCATENATE(L$4,"++"),'Full-time'!$R23))=FALSE,IF(ISERR(FIND(CONCATENATE(L$4,"+++"),'Full-time'!$R23))=FALSE,"+++","++"),"+")," ")," ")</f>
        <v xml:space="preserve"> </v>
      </c>
      <c r="M16" s="19" t="str">
        <f>IF(ISERR(FIND(M$4,'Full-time'!$R23))=FALSE,IF(ISERR(FIND(CONCATENATE(M$4,"+"),'Full-time'!$R23))=FALSE,IF(ISERR(FIND(CONCATENATE(M$4,"++"),'Full-time'!$R23))=FALSE,IF(ISERR(FIND(CONCATENATE(M$4,"+++"),'Full-time'!$R23))=FALSE,"+++","++"),"+")," ")," ")</f>
        <v xml:space="preserve"> </v>
      </c>
      <c r="N16" s="19" t="str">
        <f>IF(ISERR(FIND(N$4,'Full-time'!$R23))=FALSE,IF(ISERR(FIND(CONCATENATE(N$4,"+"),'Full-time'!$R23))=FALSE,IF(ISERR(FIND(CONCATENATE(N$4,"++"),'Full-time'!$R23))=FALSE,IF(ISERR(FIND(CONCATENATE(N$4,"+++"),'Full-time'!$R23))=FALSE,"+++","++"),"+")," ")," ")</f>
        <v xml:space="preserve"> </v>
      </c>
      <c r="O16" s="19" t="str">
        <f>IF(ISERR(FIND(O$4,'Full-time'!$R23))=FALSE,IF(ISERR(FIND(CONCATENATE(O$4,"+"),'Full-time'!$R23))=FALSE,IF(ISERR(FIND(CONCATENATE(O$4,"++"),'Full-time'!$R23))=FALSE,IF(ISERR(FIND(CONCATENATE(O$4,"+++"),'Full-time'!$R23))=FALSE,"+++","++"),"+")," ")," ")</f>
        <v xml:space="preserve"> </v>
      </c>
      <c r="P16" s="19" t="str">
        <f>IF(ISERR(FIND(P$4,'Full-time'!$R23))=FALSE,IF(ISERR(FIND(CONCATENATE(P$4,"+"),'Full-time'!$R23))=FALSE,IF(ISERR(FIND(CONCATENATE(P$4,"++"),'Full-time'!$R23))=FALSE,IF(ISERR(FIND(CONCATENATE(P$4,"+++"),'Full-time'!$R23))=FALSE,"+++","++"),"+")," ")," ")</f>
        <v xml:space="preserve"> </v>
      </c>
      <c r="Q16" s="19" t="str">
        <f>IF(ISERR(FIND(Q$4,'Full-time'!$R23))=FALSE,IF(ISERR(FIND(CONCATENATE(Q$4,"+"),'Full-time'!$R23))=FALSE,IF(ISERR(FIND(CONCATENATE(Q$4,"++"),'Full-time'!$R23))=FALSE,IF(ISERR(FIND(CONCATENATE(Q$4,"+++"),'Full-time'!$R23))=FALSE,"+++","++"),"+")," ")," ")</f>
        <v xml:space="preserve"> </v>
      </c>
      <c r="R16" s="19" t="str">
        <f>IF(ISERR(FIND(R$4,'Full-time'!$R23))=FALSE,IF(ISERR(FIND(CONCATENATE(R$4,"+"),'Full-time'!$R23))=FALSE,IF(ISERR(FIND(CONCATENATE(R$4,"++"),'Full-time'!$R23))=FALSE,IF(ISERR(FIND(CONCATENATE(R$4,"+++"),'Full-time'!$R23))=FALSE,"+++","++"),"+")," ")," ")</f>
        <v xml:space="preserve"> </v>
      </c>
      <c r="S16" s="19" t="str">
        <f>IF(ISERR(FIND(S$4,'Full-time'!$R23))=FALSE,IF(ISERR(FIND(CONCATENATE(S$4,"+"),'Full-time'!$R23))=FALSE,IF(ISERR(FIND(CONCATENATE(S$4,"++"),'Full-time'!$R23))=FALSE,IF(ISERR(FIND(CONCATENATE(S$4,"+++"),'Full-time'!$R23))=FALSE,"+++","++"),"+")," ")," ")</f>
        <v xml:space="preserve"> </v>
      </c>
      <c r="T16" s="150" t="str">
        <f>'Full-time'!C23</f>
        <v>Local language / Foreign language</v>
      </c>
      <c r="U16" s="145" t="str">
        <f>IF(ISERR(FIND(U$4,'Full-time'!$S23))=FALSE,IF(ISERR(FIND(CONCATENATE(U$4,"+"),'Full-time'!$S23))=FALSE,IF(ISERR(FIND(CONCATENATE(U$4,"++"),'Full-time'!$S23))=FALSE,IF(ISERR(FIND(CONCATENATE(U$4,"+++"),'Full-time'!$S23))=FALSE,"+++","++"),"+")," ")," ")</f>
        <v>++</v>
      </c>
      <c r="V16" s="145" t="str">
        <f>IF(ISERR(FIND(V$4,'Full-time'!$S23))=FALSE,IF(ISERR(FIND(CONCATENATE(V$4,"+"),'Full-time'!$S23))=FALSE,IF(ISERR(FIND(CONCATENATE(V$4,"++"),'Full-time'!$S23))=FALSE,IF(ISERR(FIND(CONCATENATE(V$4,"+++"),'Full-time'!$S23))=FALSE,"+++","++"),"+")," ")," ")</f>
        <v xml:space="preserve"> </v>
      </c>
      <c r="W16" s="145" t="str">
        <f>IF(ISERR(FIND(W$4,'Full-time'!$S23))=FALSE,IF(ISERR(FIND(CONCATENATE(W$4,"+"),'Full-time'!$S23))=FALSE,IF(ISERR(FIND(CONCATENATE(W$4,"++"),'Full-time'!$S23))=FALSE,IF(ISERR(FIND(CONCATENATE(W$4,"+++"),'Full-time'!$S23))=FALSE,"+++","++"),"+")," ")," ")</f>
        <v>+++</v>
      </c>
      <c r="X16" s="145" t="str">
        <f>IF(ISERR(FIND(X$4,'Full-time'!$S23))=FALSE,IF(ISERR(FIND(CONCATENATE(X$4,"+"),'Full-time'!$S23))=FALSE,IF(ISERR(FIND(CONCATENATE(X$4,"++"),'Full-time'!$S23))=FALSE,IF(ISERR(FIND(CONCATENATE(X$4,"+++"),'Full-time'!$S23))=FALSE,"+++","++"),"+")," ")," ")</f>
        <v>++</v>
      </c>
      <c r="Y16" s="145" t="str">
        <f>IF(ISERR(FIND(Y$4,'Full-time'!$S23))=FALSE,IF(ISERR(FIND(CONCATENATE(Y$4,"+"),'Full-time'!$S23))=FALSE,IF(ISERR(FIND(CONCATENATE(Y$4,"++"),'Full-time'!$S23))=FALSE,IF(ISERR(FIND(CONCATENATE(Y$4,"+++"),'Full-time'!$S23))=FALSE,"+++","++"),"+")," ")," ")</f>
        <v xml:space="preserve"> </v>
      </c>
      <c r="Z16" s="145" t="str">
        <f>IF(ISERR(FIND(Z$4,'Full-time'!$S23))=FALSE,IF(ISERR(FIND(CONCATENATE(Z$4,"+"),'Full-time'!$S23))=FALSE,IF(ISERR(FIND(CONCATENATE(Z$4,"++"),'Full-time'!$S23))=FALSE,IF(ISERR(FIND(CONCATENATE(Z$4,"+++"),'Full-time'!$S23))=FALSE,"+++","++"),"+")," ")," ")</f>
        <v xml:space="preserve"> </v>
      </c>
      <c r="AA16" s="145" t="str">
        <f>IF(ISERR(FIND(AA$4,'Full-time'!$S23))=FALSE,IF(ISERR(FIND(CONCATENATE(AA$4,"+"),'Full-time'!$S23))=FALSE,IF(ISERR(FIND(CONCATENATE(AA$4,"++"),'Full-time'!$S23))=FALSE,IF(ISERR(FIND(CONCATENATE(AA$4,"+++"),'Full-time'!$S23))=FALSE,"+++","++"),"+")," ")," ")</f>
        <v>++</v>
      </c>
      <c r="AB16" s="145" t="str">
        <f>IF(ISERR(FIND(AB$4,'Full-time'!$S23))=FALSE,IF(ISERR(FIND(CONCATENATE(AB$4,"+"),'Full-time'!$S23))=FALSE,IF(ISERR(FIND(CONCATENATE(AB$4,"++"),'Full-time'!$S23))=FALSE,IF(ISERR(FIND(CONCATENATE(AB$4,"+++"),'Full-time'!$S23))=FALSE,"+++","++"),"+")," ")," ")</f>
        <v xml:space="preserve"> </v>
      </c>
      <c r="AC16" s="145" t="str">
        <f>IF(ISERR(FIND(AC$4,'Full-time'!$S23))=FALSE,IF(ISERR(FIND(CONCATENATE(AC$4,"+"),'Full-time'!$S23))=FALSE,IF(ISERR(FIND(CONCATENATE(AC$4,"++"),'Full-time'!$S23))=FALSE,IF(ISERR(FIND(CONCATENATE(AC$4,"+++"),'Full-time'!$S23))=FALSE,"+++","++"),"+")," ")," ")</f>
        <v xml:space="preserve"> </v>
      </c>
      <c r="AD16" s="145" t="str">
        <f>IF(ISERR(FIND(AD$4,'Full-time'!$S23))=FALSE,IF(ISERR(FIND(CONCATENATE(AD$4,"+"),'Full-time'!$S23))=FALSE,IF(ISERR(FIND(CONCATENATE(AD$4,"++"),'Full-time'!$S23))=FALSE,IF(ISERR(FIND(CONCATENATE(AD$4,"+++"),'Full-time'!$S23))=FALSE,"+++","++"),"+")," ")," ")</f>
        <v xml:space="preserve"> </v>
      </c>
      <c r="AE16" s="145" t="str">
        <f>IF(ISERR(FIND(AE$4,'Full-time'!$S23))=FALSE,IF(ISERR(FIND(CONCATENATE(AE$4,"+"),'Full-time'!$S23))=FALSE,IF(ISERR(FIND(CONCATENATE(AE$4,"++"),'Full-time'!$S23))=FALSE,IF(ISERR(FIND(CONCATENATE(AE$4,"+++"),'Full-time'!$S23))=FALSE,"+++","++"),"+")," ")," ")</f>
        <v xml:space="preserve"> </v>
      </c>
      <c r="AF16" s="145" t="str">
        <f>IF(ISERR(FIND(AF$4,'Full-time'!$S23))=FALSE,IF(ISERR(FIND(CONCATENATE(AF$4,"+"),'Full-time'!$S23))=FALSE,IF(ISERR(FIND(CONCATENATE(AF$4,"++"),'Full-time'!$S23))=FALSE,IF(ISERR(FIND(CONCATENATE(AF$4,"+++"),'Full-time'!$S23))=FALSE,"+++","++"),"+")," ")," ")</f>
        <v xml:space="preserve"> </v>
      </c>
      <c r="AG16" s="145" t="str">
        <f>IF(ISERR(FIND(AG$4,'Full-time'!$S23))=FALSE,IF(ISERR(FIND(CONCATENATE(AG$4,"+"),'Full-time'!$S23))=FALSE,IF(ISERR(FIND(CONCATENATE(AG$4,"++"),'Full-time'!$S23))=FALSE,IF(ISERR(FIND(CONCATENATE(AG$4,"+++"),'Full-time'!$S23))=FALSE,"+++","++"),"+")," ")," ")</f>
        <v xml:space="preserve"> </v>
      </c>
      <c r="AH16" s="145" t="str">
        <f>IF(ISERR(FIND(AH$4,'Full-time'!$S23))=FALSE,IF(ISERR(FIND(CONCATENATE(AH$4,"+"),'Full-time'!$S23))=FALSE,IF(ISERR(FIND(CONCATENATE(AH$4,"++"),'Full-time'!$S23))=FALSE,IF(ISERR(FIND(CONCATENATE(AH$4,"+++"),'Full-time'!$S23))=FALSE,"+++","++"),"+")," ")," ")</f>
        <v xml:space="preserve"> </v>
      </c>
      <c r="AI16" s="145" t="str">
        <f>IF(ISERR(FIND(AI$4,'Full-time'!$S23))=FALSE,IF(ISERR(FIND(CONCATENATE(AI$4,"+"),'Full-time'!$S23))=FALSE,IF(ISERR(FIND(CONCATENATE(AI$4,"++"),'Full-time'!$S23))=FALSE,IF(ISERR(FIND(CONCATENATE(AI$4,"+++"),'Full-time'!$S23))=FALSE,"+++","++"),"+")," ")," ")</f>
        <v xml:space="preserve"> </v>
      </c>
      <c r="AJ16" s="145" t="str">
        <f>IF(ISERR(FIND(AJ$4,'Full-time'!$S23))=FALSE,IF(ISERR(FIND(CONCATENATE(AJ$4,"+"),'Full-time'!$S23))=FALSE,IF(ISERR(FIND(CONCATENATE(AJ$4,"++"),'Full-time'!$S23))=FALSE,IF(ISERR(FIND(CONCATENATE(AJ$4,"+++"),'Full-time'!$S23))=FALSE,"+++","++"),"+")," ")," ")</f>
        <v xml:space="preserve"> </v>
      </c>
      <c r="AK16" s="145" t="str">
        <f>IF(ISERR(FIND(AK$4,'Full-time'!$S23))=FALSE,IF(ISERR(FIND(CONCATENATE(AK$4,"+"),'Full-time'!$S23))=FALSE,IF(ISERR(FIND(CONCATENATE(AK$4,"++"),'Full-time'!$S23))=FALSE,IF(ISERR(FIND(CONCATENATE(AK$4,"+++"),'Full-time'!$S23))=FALSE,"+++","++"),"+")," ")," ")</f>
        <v xml:space="preserve"> </v>
      </c>
      <c r="AL16" s="145" t="str">
        <f>IF(ISERR(FIND(AL$4,'Full-time'!$S23))=FALSE,IF(ISERR(FIND(CONCATENATE(AL$4,"+"),'Full-time'!$S23))=FALSE,IF(ISERR(FIND(CONCATENATE(AL$4,"++"),'Full-time'!$S23))=FALSE,IF(ISERR(FIND(CONCATENATE(AL$4,"+++"),'Full-time'!$S23))=FALSE,"+++","++"),"+")," ")," ")</f>
        <v xml:space="preserve"> </v>
      </c>
      <c r="AM16" s="145" t="str">
        <f>IF(ISERR(FIND(AM$4,'Full-time'!$S23))=FALSE,IF(ISERR(FIND(CONCATENATE(AM$4,"+"),'Full-time'!$S23))=FALSE,IF(ISERR(FIND(CONCATENATE(AM$4,"++"),'Full-time'!$S23))=FALSE,IF(ISERR(FIND(CONCATENATE(AM$4,"+++"),'Full-time'!$S23))=FALSE,"+++","++"),"+")," ")," ")</f>
        <v xml:space="preserve"> </v>
      </c>
      <c r="AN16" s="145" t="str">
        <f>IF(ISERR(FIND(AN$4,'Full-time'!$S23))=FALSE,IF(ISERR(FIND(CONCATENATE(AN$4,"+"),'Full-time'!$S23))=FALSE,IF(ISERR(FIND(CONCATENATE(AN$4,"++"),'Full-time'!$S23))=FALSE,IF(ISERR(FIND(CONCATENATE(AN$4,"+++"),'Full-time'!$S23))=FALSE,"+++","++"),"+")," ")," ")</f>
        <v xml:space="preserve"> </v>
      </c>
      <c r="AO16" s="145" t="str">
        <f>IF(ISERR(FIND(AO$4,'Full-time'!$S23))=FALSE,IF(ISERR(FIND(CONCATENATE(AO$4,"+"),'Full-time'!$S23))=FALSE,IF(ISERR(FIND(CONCATENATE(AO$4,"++"),'Full-time'!$S23))=FALSE,IF(ISERR(FIND(CONCATENATE(AO$4,"+++"),'Full-time'!$S23))=FALSE,"+++","++"),"+")," ")," ")</f>
        <v xml:space="preserve"> </v>
      </c>
      <c r="AP16" s="145" t="str">
        <f>IF(ISERR(FIND(AP$4,'Full-time'!$S23))=FALSE,IF(ISERR(FIND(CONCATENATE(AP$4,"+"),'Full-time'!$S23))=FALSE,IF(ISERR(FIND(CONCATENATE(AP$4,"++"),'Full-time'!$S23))=FALSE,IF(ISERR(FIND(CONCATENATE(AP$4,"+++"),'Full-time'!$S23))=FALSE,"+++","++"),"+")," ")," ")</f>
        <v xml:space="preserve"> </v>
      </c>
      <c r="AQ16" s="145" t="str">
        <f>IF(ISERR(FIND(AQ$4,'Full-time'!$S23))=FALSE,IF(ISERR(FIND(CONCATENATE(AQ$4,"+"),'Full-time'!$S23))=FALSE,IF(ISERR(FIND(CONCATENATE(AQ$4,"++"),'Full-time'!$S23))=FALSE,IF(ISERR(FIND(CONCATENATE(AQ$4,"+++"),'Full-time'!$S23))=FALSE,"+++","++"),"+")," ")," ")</f>
        <v xml:space="preserve"> </v>
      </c>
      <c r="AR16" s="145" t="str">
        <f>IF(ISERR(FIND(AR$4,'Full-time'!$S23))=FALSE,IF(ISERR(FIND(CONCATENATE(AR$4,"+"),'Full-time'!$S23))=FALSE,IF(ISERR(FIND(CONCATENATE(AR$4,"++"),'Full-time'!$S23))=FALSE,IF(ISERR(FIND(CONCATENATE(AR$4,"+++"),'Full-time'!$S23))=FALSE,"+++","++"),"+")," ")," ")</f>
        <v xml:space="preserve"> </v>
      </c>
      <c r="AS16" s="145" t="str">
        <f>IF(ISERR(FIND(AS$4,'Full-time'!$S23))=FALSE,IF(ISERR(FIND(CONCATENATE(AS$4,"+"),'Full-time'!$S23))=FALSE,IF(ISERR(FIND(CONCATENATE(AS$4,"++"),'Full-time'!$S23))=FALSE,IF(ISERR(FIND(CONCATENATE(AS$4,"+++"),'Full-time'!$S23))=FALSE,"+++","++"),"+")," ")," ")</f>
        <v xml:space="preserve"> </v>
      </c>
      <c r="AT16" s="145" t="str">
        <f>IF(ISERR(FIND(AT$4,'Full-time'!$S23))=FALSE,IF(ISERR(FIND(CONCATENATE(AT$4,"+"),'Full-time'!$S23))=FALSE,IF(ISERR(FIND(CONCATENATE(AT$4,"++"),'Full-time'!$S23))=FALSE,IF(ISERR(FIND(CONCATENATE(AT$4,"+++"),'Full-time'!$S23))=FALSE,"+++","++"),"+")," ")," ")</f>
        <v xml:space="preserve"> </v>
      </c>
      <c r="AU16" s="145" t="str">
        <f>IF(ISERR(FIND(AU$4,'Full-time'!$S23))=FALSE,IF(ISERR(FIND(CONCATENATE(AU$4,"+"),'Full-time'!$S23))=FALSE,IF(ISERR(FIND(CONCATENATE(AU$4,"++"),'Full-time'!$S23))=FALSE,IF(ISERR(FIND(CONCATENATE(AU$4,"+++"),'Full-time'!$S23))=FALSE,"+++","++"),"+")," ")," ")</f>
        <v xml:space="preserve"> </v>
      </c>
      <c r="AV16" s="150" t="str">
        <f>'Full-time'!C23</f>
        <v>Local language / Foreign language</v>
      </c>
      <c r="AW16" s="145" t="str">
        <f>IF(ISERR(FIND(AW$4,'Full-time'!$T23))=FALSE,IF(ISERR(FIND(CONCATENATE(AW$4,"+"),'Full-time'!$T23))=FALSE,IF(ISERR(FIND(CONCATENATE(AW$4,"++"),'Full-time'!$T23))=FALSE,IF(ISERR(FIND(CONCATENATE(AW$4,"+++"),'Full-time'!$T23))=FALSE,"+++","++"),"+")," ")," ")</f>
        <v>+</v>
      </c>
      <c r="AX16" s="145" t="str">
        <f>IF(ISERR(FIND(AX$4,'Full-time'!$T23))=FALSE,IF(ISERR(FIND(CONCATENATE(AX$4,"+"),'Full-time'!$T23))=FALSE,IF(ISERR(FIND(CONCATENATE(AX$4,"++"),'Full-time'!$T23))=FALSE,IF(ISERR(FIND(CONCATENATE(AX$4,"+++"),'Full-time'!$T23))=FALSE,"+++","++"),"+")," ")," ")</f>
        <v xml:space="preserve"> </v>
      </c>
      <c r="AY16" s="145" t="str">
        <f>IF(ISERR(FIND(AY$4,'Full-time'!$T23))=FALSE,IF(ISERR(FIND(CONCATENATE(AY$4,"+"),'Full-time'!$T23))=FALSE,IF(ISERR(FIND(CONCATENATE(AY$4,"++"),'Full-time'!$T23))=FALSE,IF(ISERR(FIND(CONCATENATE(AY$4,"+++"),'Full-time'!$T23))=FALSE,"+++","++"),"+")," ")," ")</f>
        <v>++</v>
      </c>
      <c r="AZ16" s="145" t="str">
        <f>IF(ISERR(FIND(AZ$4,'Full-time'!$T23))=FALSE,IF(ISERR(FIND(CONCATENATE(AZ$4,"+"),'Full-time'!$T23))=FALSE,IF(ISERR(FIND(CONCATENATE(AZ$4,"++"),'Full-time'!$T23))=FALSE,IF(ISERR(FIND(CONCATENATE(AZ$4,"+++"),'Full-time'!$T23))=FALSE,"+++","++"),"+")," ")," ")</f>
        <v xml:space="preserve"> </v>
      </c>
      <c r="BA16" s="145" t="str">
        <f>IF(ISERR(FIND(BA$4,'Full-time'!$T23))=FALSE,IF(ISERR(FIND(CONCATENATE(BA$4,"+"),'Full-time'!$T23))=FALSE,IF(ISERR(FIND(CONCATENATE(BA$4,"++"),'Full-time'!$T23))=FALSE,IF(ISERR(FIND(CONCATENATE(BA$4,"+++"),'Full-time'!$T23))=FALSE,"+++","++"),"+")," ")," ")</f>
        <v>+</v>
      </c>
      <c r="BB16" s="145" t="str">
        <f>IF(ISERR(FIND(BB$4,'Full-time'!$T23))=FALSE,IF(ISERR(FIND(CONCATENATE(BB$4,"+"),'Full-time'!$T23))=FALSE,IF(ISERR(FIND(CONCATENATE(BB$4,"++"),'Full-time'!$T23))=FALSE,IF(ISERR(FIND(CONCATENATE(BB$4,"+++"),'Full-time'!$T23))=FALSE,"+++","++"),"+")," ")," ")</f>
        <v xml:space="preserve"> </v>
      </c>
    </row>
    <row r="17" spans="1:54">
      <c r="A17" s="94" t="str">
        <f>'Full-time'!C24</f>
        <v>Interpersonal communication (humanities)</v>
      </c>
      <c r="B17" s="19" t="str">
        <f>IF(ISERR(FIND(B$4,'Full-time'!$R24))=FALSE,IF(ISERR(FIND(CONCATENATE(B$4,"+"),'Full-time'!$R24))=FALSE,IF(ISERR(FIND(CONCATENATE(B$4,"++"),'Full-time'!$R24))=FALSE,IF(ISERR(FIND(CONCATENATE(B$4,"+++"),'Full-time'!$R24))=FALSE,"+++","++"),"+")," ")," ")</f>
        <v xml:space="preserve"> </v>
      </c>
      <c r="C17" s="19" t="str">
        <f>IF(ISERR(FIND(C$4,'Full-time'!$R24))=FALSE,IF(ISERR(FIND(CONCATENATE(C$4,"+"),'Full-time'!$R24))=FALSE,IF(ISERR(FIND(CONCATENATE(C$4,"++"),'Full-time'!$R24))=FALSE,IF(ISERR(FIND(CONCATENATE(C$4,"+++"),'Full-time'!$R24))=FALSE,"+++","++"),"+")," ")," ")</f>
        <v xml:space="preserve"> </v>
      </c>
      <c r="D17" s="19" t="str">
        <f>IF(ISERR(FIND(D$4,'Full-time'!$R24))=FALSE,IF(ISERR(FIND(CONCATENATE(D$4,"+"),'Full-time'!$R24))=FALSE,IF(ISERR(FIND(CONCATENATE(D$4,"++"),'Full-time'!$R24))=FALSE,IF(ISERR(FIND(CONCATENATE(D$4,"+++"),'Full-time'!$R24))=FALSE,"+++","++"),"+")," ")," ")</f>
        <v xml:space="preserve"> </v>
      </c>
      <c r="E17" s="19" t="str">
        <f>IF(ISERR(FIND(E$4,'Full-time'!$R24))=FALSE,IF(ISERR(FIND(CONCATENATE(E$4,"+"),'Full-time'!$R24))=FALSE,IF(ISERR(FIND(CONCATENATE(E$4,"++"),'Full-time'!$R24))=FALSE,IF(ISERR(FIND(CONCATENATE(E$4,"+++"),'Full-time'!$R24))=FALSE,"+++","++"),"+")," ")," ")</f>
        <v xml:space="preserve"> </v>
      </c>
      <c r="F17" s="19" t="str">
        <f>IF(ISERR(FIND(F$4,'Full-time'!$R24))=FALSE,IF(ISERR(FIND(CONCATENATE(F$4,"+"),'Full-time'!$R24))=FALSE,IF(ISERR(FIND(CONCATENATE(F$4,"++"),'Full-time'!$R24))=FALSE,IF(ISERR(FIND(CONCATENATE(F$4,"+++"),'Full-time'!$R24))=FALSE,"+++","++"),"+")," ")," ")</f>
        <v xml:space="preserve"> </v>
      </c>
      <c r="G17" s="19" t="str">
        <f>IF(ISERR(FIND(G$4,'Full-time'!$R24))=FALSE,IF(ISERR(FIND(CONCATENATE(G$4,"+"),'Full-time'!$R24))=FALSE,IF(ISERR(FIND(CONCATENATE(G$4,"++"),'Full-time'!$R24))=FALSE,IF(ISERR(FIND(CONCATENATE(G$4,"+++"),'Full-time'!$R24))=FALSE,"+++","++"),"+")," ")," ")</f>
        <v xml:space="preserve"> </v>
      </c>
      <c r="H17" s="19" t="str">
        <f>IF(ISERR(FIND(H$4,'Full-time'!$R24))=FALSE,IF(ISERR(FIND(CONCATENATE(H$4,"+"),'Full-time'!$R24))=FALSE,IF(ISERR(FIND(CONCATENATE(H$4,"++"),'Full-time'!$R24))=FALSE,IF(ISERR(FIND(CONCATENATE(H$4,"+++"),'Full-time'!$R24))=FALSE,"+++","++"),"+")," ")," ")</f>
        <v xml:space="preserve"> </v>
      </c>
      <c r="I17" s="19" t="str">
        <f>IF(ISERR(FIND(I$4,'Full-time'!$R24))=FALSE,IF(ISERR(FIND(CONCATENATE(I$4,"+"),'Full-time'!$R24))=FALSE,IF(ISERR(FIND(CONCATENATE(I$4,"++"),'Full-time'!$R24))=FALSE,IF(ISERR(FIND(CONCATENATE(I$4,"+++"),'Full-time'!$R24))=FALSE,"+++","++"),"+")," ")," ")</f>
        <v xml:space="preserve"> </v>
      </c>
      <c r="J17" s="19" t="str">
        <f>IF(ISERR(FIND(J$4,'Full-time'!$R24))=FALSE,IF(ISERR(FIND(CONCATENATE(J$4,"+"),'Full-time'!$R24))=FALSE,IF(ISERR(FIND(CONCATENATE(J$4,"++"),'Full-time'!$R24))=FALSE,IF(ISERR(FIND(CONCATENATE(J$4,"+++"),'Full-time'!$R24))=FALSE,"+++","++"),"+")," ")," ")</f>
        <v xml:space="preserve"> </v>
      </c>
      <c r="K17" s="19" t="str">
        <f>IF(ISERR(FIND(K$4,'Full-time'!$R24))=FALSE,IF(ISERR(FIND(CONCATENATE(K$4,"+"),'Full-time'!$R24))=FALSE,IF(ISERR(FIND(CONCATENATE(K$4,"++"),'Full-time'!$R24))=FALSE,IF(ISERR(FIND(CONCATENATE(K$4,"+++"),'Full-time'!$R24))=FALSE,"+++","++"),"+")," ")," ")</f>
        <v xml:space="preserve"> </v>
      </c>
      <c r="L17" s="19" t="str">
        <f>IF(ISERR(FIND(L$4,'Full-time'!$R24))=FALSE,IF(ISERR(FIND(CONCATENATE(L$4,"+"),'Full-time'!$R24))=FALSE,IF(ISERR(FIND(CONCATENATE(L$4,"++"),'Full-time'!$R24))=FALSE,IF(ISERR(FIND(CONCATENATE(L$4,"+++"),'Full-time'!$R24))=FALSE,"+++","++"),"+")," ")," ")</f>
        <v xml:space="preserve"> </v>
      </c>
      <c r="M17" s="19" t="str">
        <f>IF(ISERR(FIND(M$4,'Full-time'!$R24))=FALSE,IF(ISERR(FIND(CONCATENATE(M$4,"+"),'Full-time'!$R24))=FALSE,IF(ISERR(FIND(CONCATENATE(M$4,"++"),'Full-time'!$R24))=FALSE,IF(ISERR(FIND(CONCATENATE(M$4,"+++"),'Full-time'!$R24))=FALSE,"+++","++"),"+")," ")," ")</f>
        <v xml:space="preserve"> </v>
      </c>
      <c r="N17" s="19" t="str">
        <f>IF(ISERR(FIND(N$4,'Full-time'!$R24))=FALSE,IF(ISERR(FIND(CONCATENATE(N$4,"+"),'Full-time'!$R24))=FALSE,IF(ISERR(FIND(CONCATENATE(N$4,"++"),'Full-time'!$R24))=FALSE,IF(ISERR(FIND(CONCATENATE(N$4,"+++"),'Full-time'!$R24))=FALSE,"+++","++"),"+")," ")," ")</f>
        <v xml:space="preserve"> </v>
      </c>
      <c r="O17" s="19" t="str">
        <f>IF(ISERR(FIND(O$4,'Full-time'!$R24))=FALSE,IF(ISERR(FIND(CONCATENATE(O$4,"+"),'Full-time'!$R24))=FALSE,IF(ISERR(FIND(CONCATENATE(O$4,"++"),'Full-time'!$R24))=FALSE,IF(ISERR(FIND(CONCATENATE(O$4,"+++"),'Full-time'!$R24))=FALSE,"+++","++"),"+")," ")," ")</f>
        <v>+</v>
      </c>
      <c r="P17" s="19" t="str">
        <f>IF(ISERR(FIND(P$4,'Full-time'!$R24))=FALSE,IF(ISERR(FIND(CONCATENATE(P$4,"+"),'Full-time'!$R24))=FALSE,IF(ISERR(FIND(CONCATENATE(P$4,"++"),'Full-time'!$R24))=FALSE,IF(ISERR(FIND(CONCATENATE(P$4,"+++"),'Full-time'!$R24))=FALSE,"+++","++"),"+")," ")," ")</f>
        <v xml:space="preserve"> </v>
      </c>
      <c r="Q17" s="19" t="str">
        <f>IF(ISERR(FIND(Q$4,'Full-time'!$R24))=FALSE,IF(ISERR(FIND(CONCATENATE(Q$4,"+"),'Full-time'!$R24))=FALSE,IF(ISERR(FIND(CONCATENATE(Q$4,"++"),'Full-time'!$R24))=FALSE,IF(ISERR(FIND(CONCATENATE(Q$4,"+++"),'Full-time'!$R24))=FALSE,"+++","++"),"+")," ")," ")</f>
        <v xml:space="preserve"> </v>
      </c>
      <c r="R17" s="19" t="str">
        <f>IF(ISERR(FIND(R$4,'Full-time'!$R24))=FALSE,IF(ISERR(FIND(CONCATENATE(R$4,"+"),'Full-time'!$R24))=FALSE,IF(ISERR(FIND(CONCATENATE(R$4,"++"),'Full-time'!$R24))=FALSE,IF(ISERR(FIND(CONCATENATE(R$4,"+++"),'Full-time'!$R24))=FALSE,"+++","++"),"+")," ")," ")</f>
        <v xml:space="preserve"> </v>
      </c>
      <c r="S17" s="19" t="str">
        <f>IF(ISERR(FIND(S$4,'Full-time'!$R24))=FALSE,IF(ISERR(FIND(CONCATENATE(S$4,"+"),'Full-time'!$R24))=FALSE,IF(ISERR(FIND(CONCATENATE(S$4,"++"),'Full-time'!$R24))=FALSE,IF(ISERR(FIND(CONCATENATE(S$4,"+++"),'Full-time'!$R24))=FALSE,"+++","++"),"+")," ")," ")</f>
        <v xml:space="preserve"> </v>
      </c>
      <c r="T17" s="150" t="str">
        <f>'Full-time'!C24</f>
        <v>Interpersonal communication (humanities)</v>
      </c>
      <c r="U17" s="145" t="str">
        <f>IF(ISERR(FIND(U$4,'Full-time'!$S24))=FALSE,IF(ISERR(FIND(CONCATENATE(U$4,"+"),'Full-time'!$S24))=FALSE,IF(ISERR(FIND(CONCATENATE(U$4,"++"),'Full-time'!$S24))=FALSE,IF(ISERR(FIND(CONCATENATE(U$4,"+++"),'Full-time'!$S24))=FALSE,"+++","++"),"+")," ")," ")</f>
        <v xml:space="preserve"> </v>
      </c>
      <c r="V17" s="145" t="str">
        <f>IF(ISERR(FIND(V$4,'Full-time'!$S24))=FALSE,IF(ISERR(FIND(CONCATENATE(V$4,"+"),'Full-time'!$S24))=FALSE,IF(ISERR(FIND(CONCATENATE(V$4,"++"),'Full-time'!$S24))=FALSE,IF(ISERR(FIND(CONCATENATE(V$4,"+++"),'Full-time'!$S24))=FALSE,"+++","++"),"+")," ")," ")</f>
        <v>++</v>
      </c>
      <c r="W17" s="145" t="str">
        <f>IF(ISERR(FIND(W$4,'Full-time'!$S24))=FALSE,IF(ISERR(FIND(CONCATENATE(W$4,"+"),'Full-time'!$S24))=FALSE,IF(ISERR(FIND(CONCATENATE(W$4,"++"),'Full-time'!$S24))=FALSE,IF(ISERR(FIND(CONCATENATE(W$4,"+++"),'Full-time'!$S24))=FALSE,"+++","++"),"+")," ")," ")</f>
        <v>++</v>
      </c>
      <c r="X17" s="145" t="str">
        <f>IF(ISERR(FIND(X$4,'Full-time'!$S24))=FALSE,IF(ISERR(FIND(CONCATENATE(X$4,"+"),'Full-time'!$S24))=FALSE,IF(ISERR(FIND(CONCATENATE(X$4,"++"),'Full-time'!$S24))=FALSE,IF(ISERR(FIND(CONCATENATE(X$4,"+++"),'Full-time'!$S24))=FALSE,"+++","++"),"+")," ")," ")</f>
        <v>+++</v>
      </c>
      <c r="Y17" s="145" t="str">
        <f>IF(ISERR(FIND(Y$4,'Full-time'!$S24))=FALSE,IF(ISERR(FIND(CONCATENATE(Y$4,"+"),'Full-time'!$S24))=FALSE,IF(ISERR(FIND(CONCATENATE(Y$4,"++"),'Full-time'!$S24))=FALSE,IF(ISERR(FIND(CONCATENATE(Y$4,"+++"),'Full-time'!$S24))=FALSE,"+++","++"),"+")," ")," ")</f>
        <v xml:space="preserve"> </v>
      </c>
      <c r="Z17" s="145" t="str">
        <f>IF(ISERR(FIND(Z$4,'Full-time'!$S24))=FALSE,IF(ISERR(FIND(CONCATENATE(Z$4,"+"),'Full-time'!$S24))=FALSE,IF(ISERR(FIND(CONCATENATE(Z$4,"++"),'Full-time'!$S24))=FALSE,IF(ISERR(FIND(CONCATENATE(Z$4,"+++"),'Full-time'!$S24))=FALSE,"+++","++"),"+")," ")," ")</f>
        <v>+++</v>
      </c>
      <c r="AA17" s="145" t="str">
        <f>IF(ISERR(FIND(AA$4,'Full-time'!$S24))=FALSE,IF(ISERR(FIND(CONCATENATE(AA$4,"+"),'Full-time'!$S24))=FALSE,IF(ISERR(FIND(CONCATENATE(AA$4,"++"),'Full-time'!$S24))=FALSE,IF(ISERR(FIND(CONCATENATE(AA$4,"+++"),'Full-time'!$S24))=FALSE,"+++","++"),"+")," ")," ")</f>
        <v xml:space="preserve"> </v>
      </c>
      <c r="AB17" s="145" t="str">
        <f>IF(ISERR(FIND(AB$4,'Full-time'!$S24))=FALSE,IF(ISERR(FIND(CONCATENATE(AB$4,"+"),'Full-time'!$S24))=FALSE,IF(ISERR(FIND(CONCATENATE(AB$4,"++"),'Full-time'!$S24))=FALSE,IF(ISERR(FIND(CONCATENATE(AB$4,"+++"),'Full-time'!$S24))=FALSE,"+++","++"),"+")," ")," ")</f>
        <v xml:space="preserve"> </v>
      </c>
      <c r="AC17" s="145" t="str">
        <f>IF(ISERR(FIND(AC$4,'Full-time'!$S24))=FALSE,IF(ISERR(FIND(CONCATENATE(AC$4,"+"),'Full-time'!$S24))=FALSE,IF(ISERR(FIND(CONCATENATE(AC$4,"++"),'Full-time'!$S24))=FALSE,IF(ISERR(FIND(CONCATENATE(AC$4,"+++"),'Full-time'!$S24))=FALSE,"+++","++"),"+")," ")," ")</f>
        <v xml:space="preserve"> </v>
      </c>
      <c r="AD17" s="145" t="str">
        <f>IF(ISERR(FIND(AD$4,'Full-time'!$S24))=FALSE,IF(ISERR(FIND(CONCATENATE(AD$4,"+"),'Full-time'!$S24))=FALSE,IF(ISERR(FIND(CONCATENATE(AD$4,"++"),'Full-time'!$S24))=FALSE,IF(ISERR(FIND(CONCATENATE(AD$4,"+++"),'Full-time'!$S24))=FALSE,"+++","++"),"+")," ")," ")</f>
        <v xml:space="preserve"> </v>
      </c>
      <c r="AE17" s="145" t="str">
        <f>IF(ISERR(FIND(AE$4,'Full-time'!$S24))=FALSE,IF(ISERR(FIND(CONCATENATE(AE$4,"+"),'Full-time'!$S24))=FALSE,IF(ISERR(FIND(CONCATENATE(AE$4,"++"),'Full-time'!$S24))=FALSE,IF(ISERR(FIND(CONCATENATE(AE$4,"+++"),'Full-time'!$S24))=FALSE,"+++","++"),"+")," ")," ")</f>
        <v xml:space="preserve"> </v>
      </c>
      <c r="AF17" s="145" t="str">
        <f>IF(ISERR(FIND(AF$4,'Full-time'!$S24))=FALSE,IF(ISERR(FIND(CONCATENATE(AF$4,"+"),'Full-time'!$S24))=FALSE,IF(ISERR(FIND(CONCATENATE(AF$4,"++"),'Full-time'!$S24))=FALSE,IF(ISERR(FIND(CONCATENATE(AF$4,"+++"),'Full-time'!$S24))=FALSE,"+++","++"),"+")," ")," ")</f>
        <v xml:space="preserve"> </v>
      </c>
      <c r="AG17" s="145" t="str">
        <f>IF(ISERR(FIND(AG$4,'Full-time'!$S24))=FALSE,IF(ISERR(FIND(CONCATENATE(AG$4,"+"),'Full-time'!$S24))=FALSE,IF(ISERR(FIND(CONCATENATE(AG$4,"++"),'Full-time'!$S24))=FALSE,IF(ISERR(FIND(CONCATENATE(AG$4,"+++"),'Full-time'!$S24))=FALSE,"+++","++"),"+")," ")," ")</f>
        <v xml:space="preserve"> </v>
      </c>
      <c r="AH17" s="145" t="str">
        <f>IF(ISERR(FIND(AH$4,'Full-time'!$S24))=FALSE,IF(ISERR(FIND(CONCATENATE(AH$4,"+"),'Full-time'!$S24))=FALSE,IF(ISERR(FIND(CONCATENATE(AH$4,"++"),'Full-time'!$S24))=FALSE,IF(ISERR(FIND(CONCATENATE(AH$4,"+++"),'Full-time'!$S24))=FALSE,"+++","++"),"+")," ")," ")</f>
        <v xml:space="preserve"> </v>
      </c>
      <c r="AI17" s="145" t="str">
        <f>IF(ISERR(FIND(AI$4,'Full-time'!$S24))=FALSE,IF(ISERR(FIND(CONCATENATE(AI$4,"+"),'Full-time'!$S24))=FALSE,IF(ISERR(FIND(CONCATENATE(AI$4,"++"),'Full-time'!$S24))=FALSE,IF(ISERR(FIND(CONCATENATE(AI$4,"+++"),'Full-time'!$S24))=FALSE,"+++","++"),"+")," ")," ")</f>
        <v xml:space="preserve"> </v>
      </c>
      <c r="AJ17" s="145" t="str">
        <f>IF(ISERR(FIND(AJ$4,'Full-time'!$S24))=FALSE,IF(ISERR(FIND(CONCATENATE(AJ$4,"+"),'Full-time'!$S24))=FALSE,IF(ISERR(FIND(CONCATENATE(AJ$4,"++"),'Full-time'!$S24))=FALSE,IF(ISERR(FIND(CONCATENATE(AJ$4,"+++"),'Full-time'!$S24))=FALSE,"+++","++"),"+")," ")," ")</f>
        <v xml:space="preserve"> </v>
      </c>
      <c r="AK17" s="145" t="str">
        <f>IF(ISERR(FIND(AK$4,'Full-time'!$S24))=FALSE,IF(ISERR(FIND(CONCATENATE(AK$4,"+"),'Full-time'!$S24))=FALSE,IF(ISERR(FIND(CONCATENATE(AK$4,"++"),'Full-time'!$S24))=FALSE,IF(ISERR(FIND(CONCATENATE(AK$4,"+++"),'Full-time'!$S24))=FALSE,"+++","++"),"+")," ")," ")</f>
        <v xml:space="preserve"> </v>
      </c>
      <c r="AL17" s="145" t="str">
        <f>IF(ISERR(FIND(AL$4,'Full-time'!$S24))=FALSE,IF(ISERR(FIND(CONCATENATE(AL$4,"+"),'Full-time'!$S24))=FALSE,IF(ISERR(FIND(CONCATENATE(AL$4,"++"),'Full-time'!$S24))=FALSE,IF(ISERR(FIND(CONCATENATE(AL$4,"+++"),'Full-time'!$S24))=FALSE,"+++","++"),"+")," ")," ")</f>
        <v xml:space="preserve"> </v>
      </c>
      <c r="AM17" s="145" t="str">
        <f>IF(ISERR(FIND(AM$4,'Full-time'!$S24))=FALSE,IF(ISERR(FIND(CONCATENATE(AM$4,"+"),'Full-time'!$S24))=FALSE,IF(ISERR(FIND(CONCATENATE(AM$4,"++"),'Full-time'!$S24))=FALSE,IF(ISERR(FIND(CONCATENATE(AM$4,"+++"),'Full-time'!$S24))=FALSE,"+++","++"),"+")," ")," ")</f>
        <v xml:space="preserve"> </v>
      </c>
      <c r="AN17" s="145" t="str">
        <f>IF(ISERR(FIND(AN$4,'Full-time'!$S24))=FALSE,IF(ISERR(FIND(CONCATENATE(AN$4,"+"),'Full-time'!$S24))=FALSE,IF(ISERR(FIND(CONCATENATE(AN$4,"++"),'Full-time'!$S24))=FALSE,IF(ISERR(FIND(CONCATENATE(AN$4,"+++"),'Full-time'!$S24))=FALSE,"+++","++"),"+")," ")," ")</f>
        <v xml:space="preserve"> </v>
      </c>
      <c r="AO17" s="145" t="str">
        <f>IF(ISERR(FIND(AO$4,'Full-time'!$S24))=FALSE,IF(ISERR(FIND(CONCATENATE(AO$4,"+"),'Full-time'!$S24))=FALSE,IF(ISERR(FIND(CONCATENATE(AO$4,"++"),'Full-time'!$S24))=FALSE,IF(ISERR(FIND(CONCATENATE(AO$4,"+++"),'Full-time'!$S24))=FALSE,"+++","++"),"+")," ")," ")</f>
        <v xml:space="preserve"> </v>
      </c>
      <c r="AP17" s="145" t="str">
        <f>IF(ISERR(FIND(AP$4,'Full-time'!$S24))=FALSE,IF(ISERR(FIND(CONCATENATE(AP$4,"+"),'Full-time'!$S24))=FALSE,IF(ISERR(FIND(CONCATENATE(AP$4,"++"),'Full-time'!$S24))=FALSE,IF(ISERR(FIND(CONCATENATE(AP$4,"+++"),'Full-time'!$S24))=FALSE,"+++","++"),"+")," ")," ")</f>
        <v xml:space="preserve"> </v>
      </c>
      <c r="AQ17" s="145" t="str">
        <f>IF(ISERR(FIND(AQ$4,'Full-time'!$S24))=FALSE,IF(ISERR(FIND(CONCATENATE(AQ$4,"+"),'Full-time'!$S24))=FALSE,IF(ISERR(FIND(CONCATENATE(AQ$4,"++"),'Full-time'!$S24))=FALSE,IF(ISERR(FIND(CONCATENATE(AQ$4,"+++"),'Full-time'!$S24))=FALSE,"+++","++"),"+")," ")," ")</f>
        <v xml:space="preserve"> </v>
      </c>
      <c r="AR17" s="145" t="str">
        <f>IF(ISERR(FIND(AR$4,'Full-time'!$S24))=FALSE,IF(ISERR(FIND(CONCATENATE(AR$4,"+"),'Full-time'!$S24))=FALSE,IF(ISERR(FIND(CONCATENATE(AR$4,"++"),'Full-time'!$S24))=FALSE,IF(ISERR(FIND(CONCATENATE(AR$4,"+++"),'Full-time'!$S24))=FALSE,"+++","++"),"+")," ")," ")</f>
        <v xml:space="preserve"> </v>
      </c>
      <c r="AS17" s="145" t="str">
        <f>IF(ISERR(FIND(AS$4,'Full-time'!$S24))=FALSE,IF(ISERR(FIND(CONCATENATE(AS$4,"+"),'Full-time'!$S24))=FALSE,IF(ISERR(FIND(CONCATENATE(AS$4,"++"),'Full-time'!$S24))=FALSE,IF(ISERR(FIND(CONCATENATE(AS$4,"+++"),'Full-time'!$S24))=FALSE,"+++","++"),"+")," ")," ")</f>
        <v xml:space="preserve"> </v>
      </c>
      <c r="AT17" s="145" t="str">
        <f>IF(ISERR(FIND(AT$4,'Full-time'!$S24))=FALSE,IF(ISERR(FIND(CONCATENATE(AT$4,"+"),'Full-time'!$S24))=FALSE,IF(ISERR(FIND(CONCATENATE(AT$4,"++"),'Full-time'!$S24))=FALSE,IF(ISERR(FIND(CONCATENATE(AT$4,"+++"),'Full-time'!$S24))=FALSE,"+++","++"),"+")," ")," ")</f>
        <v xml:space="preserve"> </v>
      </c>
      <c r="AU17" s="145" t="str">
        <f>IF(ISERR(FIND(AU$4,'Full-time'!$S24))=FALSE,IF(ISERR(FIND(CONCATENATE(AU$4,"+"),'Full-time'!$S24))=FALSE,IF(ISERR(FIND(CONCATENATE(AU$4,"++"),'Full-time'!$S24))=FALSE,IF(ISERR(FIND(CONCATENATE(AU$4,"+++"),'Full-time'!$S24))=FALSE,"+++","++"),"+")," ")," ")</f>
        <v xml:space="preserve"> </v>
      </c>
      <c r="AV17" s="150" t="str">
        <f>'Full-time'!C24</f>
        <v>Interpersonal communication (humanities)</v>
      </c>
      <c r="AW17" s="145" t="str">
        <f>IF(ISERR(FIND(AW$4,'Full-time'!$T24))=FALSE,IF(ISERR(FIND(CONCATENATE(AW$4,"+"),'Full-time'!$T24))=FALSE,IF(ISERR(FIND(CONCATENATE(AW$4,"++"),'Full-time'!$T24))=FALSE,IF(ISERR(FIND(CONCATENATE(AW$4,"+++"),'Full-time'!$T24))=FALSE,"+++","++"),"+")," ")," ")</f>
        <v xml:space="preserve"> </v>
      </c>
      <c r="AX17" s="145" t="str">
        <f>IF(ISERR(FIND(AX$4,'Full-time'!$T24))=FALSE,IF(ISERR(FIND(CONCATENATE(AX$4,"+"),'Full-time'!$T24))=FALSE,IF(ISERR(FIND(CONCATENATE(AX$4,"++"),'Full-time'!$T24))=FALSE,IF(ISERR(FIND(CONCATENATE(AX$4,"+++"),'Full-time'!$T24))=FALSE,"+++","++"),"+")," ")," ")</f>
        <v xml:space="preserve"> </v>
      </c>
      <c r="AY17" s="145" t="str">
        <f>IF(ISERR(FIND(AY$4,'Full-time'!$T24))=FALSE,IF(ISERR(FIND(CONCATENATE(AY$4,"+"),'Full-time'!$T24))=FALSE,IF(ISERR(FIND(CONCATENATE(AY$4,"++"),'Full-time'!$T24))=FALSE,IF(ISERR(FIND(CONCATENATE(AY$4,"+++"),'Full-time'!$T24))=FALSE,"+++","++"),"+")," ")," ")</f>
        <v xml:space="preserve"> </v>
      </c>
      <c r="AZ17" s="145" t="str">
        <f>IF(ISERR(FIND(AZ$4,'Full-time'!$T24))=FALSE,IF(ISERR(FIND(CONCATENATE(AZ$4,"+"),'Full-time'!$T24))=FALSE,IF(ISERR(FIND(CONCATENATE(AZ$4,"++"),'Full-time'!$T24))=FALSE,IF(ISERR(FIND(CONCATENATE(AZ$4,"+++"),'Full-time'!$T24))=FALSE,"+++","++"),"+")," ")," ")</f>
        <v xml:space="preserve"> </v>
      </c>
      <c r="BA17" s="145" t="str">
        <f>IF(ISERR(FIND(BA$4,'Full-time'!$T24))=FALSE,IF(ISERR(FIND(CONCATENATE(BA$4,"+"),'Full-time'!$T24))=FALSE,IF(ISERR(FIND(CONCATENATE(BA$4,"++"),'Full-time'!$T24))=FALSE,IF(ISERR(FIND(CONCATENATE(BA$4,"+++"),'Full-time'!$T24))=FALSE,"+++","++"),"+")," ")," ")</f>
        <v>++</v>
      </c>
      <c r="BB17" s="145" t="str">
        <f>IF(ISERR(FIND(BB$4,'Full-time'!$T24))=FALSE,IF(ISERR(FIND(CONCATENATE(BB$4,"+"),'Full-time'!$T24))=FALSE,IF(ISERR(FIND(CONCATENATE(BB$4,"++"),'Full-time'!$T24))=FALSE,IF(ISERR(FIND(CONCATENATE(BB$4,"+++"),'Full-time'!$T24))=FALSE,"+++","++"),"+")," ")," ")</f>
        <v xml:space="preserve"> </v>
      </c>
    </row>
    <row r="18" spans="1:54" hidden="1">
      <c r="A18" s="94">
        <f>'Full-time'!C25</f>
        <v>0</v>
      </c>
      <c r="B18" s="19" t="str">
        <f>IF(ISERR(FIND(B$4,'Full-time'!$R25))=FALSE,IF(ISERR(FIND(CONCATENATE(B$4,"+"),'Full-time'!$R25))=FALSE,IF(ISERR(FIND(CONCATENATE(B$4,"++"),'Full-time'!$R25))=FALSE,IF(ISERR(FIND(CONCATENATE(B$4,"+++"),'Full-time'!$R25))=FALSE,"+++","++"),"+")," ")," ")</f>
        <v xml:space="preserve"> </v>
      </c>
      <c r="C18" s="19" t="str">
        <f>IF(ISERR(FIND(C$4,'Full-time'!$R25))=FALSE,IF(ISERR(FIND(CONCATENATE(C$4,"+"),'Full-time'!$R25))=FALSE,IF(ISERR(FIND(CONCATENATE(C$4,"++"),'Full-time'!$R25))=FALSE,IF(ISERR(FIND(CONCATENATE(C$4,"+++"),'Full-time'!$R25))=FALSE,"+++","++"),"+")," ")," ")</f>
        <v xml:space="preserve"> </v>
      </c>
      <c r="D18" s="19" t="str">
        <f>IF(ISERR(FIND(D$4,'Full-time'!$R25))=FALSE,IF(ISERR(FIND(CONCATENATE(D$4,"+"),'Full-time'!$R25))=FALSE,IF(ISERR(FIND(CONCATENATE(D$4,"++"),'Full-time'!$R25))=FALSE,IF(ISERR(FIND(CONCATENATE(D$4,"+++"),'Full-time'!$R25))=FALSE,"+++","++"),"+")," ")," ")</f>
        <v xml:space="preserve"> </v>
      </c>
      <c r="E18" s="19" t="str">
        <f>IF(ISERR(FIND(E$4,'Full-time'!$R25))=FALSE,IF(ISERR(FIND(CONCATENATE(E$4,"+"),'Full-time'!$R25))=FALSE,IF(ISERR(FIND(CONCATENATE(E$4,"++"),'Full-time'!$R25))=FALSE,IF(ISERR(FIND(CONCATENATE(E$4,"+++"),'Full-time'!$R25))=FALSE,"+++","++"),"+")," ")," ")</f>
        <v xml:space="preserve"> </v>
      </c>
      <c r="F18" s="19" t="str">
        <f>IF(ISERR(FIND(F$4,'Full-time'!$R25))=FALSE,IF(ISERR(FIND(CONCATENATE(F$4,"+"),'Full-time'!$R25))=FALSE,IF(ISERR(FIND(CONCATENATE(F$4,"++"),'Full-time'!$R25))=FALSE,IF(ISERR(FIND(CONCATENATE(F$4,"+++"),'Full-time'!$R25))=FALSE,"+++","++"),"+")," ")," ")</f>
        <v xml:space="preserve"> </v>
      </c>
      <c r="G18" s="19" t="str">
        <f>IF(ISERR(FIND(G$4,'Full-time'!$R25))=FALSE,IF(ISERR(FIND(CONCATENATE(G$4,"+"),'Full-time'!$R25))=FALSE,IF(ISERR(FIND(CONCATENATE(G$4,"++"),'Full-time'!$R25))=FALSE,IF(ISERR(FIND(CONCATENATE(G$4,"+++"),'Full-time'!$R25))=FALSE,"+++","++"),"+")," ")," ")</f>
        <v xml:space="preserve"> </v>
      </c>
      <c r="H18" s="19" t="str">
        <f>IF(ISERR(FIND(H$4,'Full-time'!$R25))=FALSE,IF(ISERR(FIND(CONCATENATE(H$4,"+"),'Full-time'!$R25))=FALSE,IF(ISERR(FIND(CONCATENATE(H$4,"++"),'Full-time'!$R25))=FALSE,IF(ISERR(FIND(CONCATENATE(H$4,"+++"),'Full-time'!$R25))=FALSE,"+++","++"),"+")," ")," ")</f>
        <v xml:space="preserve"> </v>
      </c>
      <c r="I18" s="19" t="str">
        <f>IF(ISERR(FIND(I$4,'Full-time'!$R25))=FALSE,IF(ISERR(FIND(CONCATENATE(I$4,"+"),'Full-time'!$R25))=FALSE,IF(ISERR(FIND(CONCATENATE(I$4,"++"),'Full-time'!$R25))=FALSE,IF(ISERR(FIND(CONCATENATE(I$4,"+++"),'Full-time'!$R25))=FALSE,"+++","++"),"+")," ")," ")</f>
        <v xml:space="preserve"> </v>
      </c>
      <c r="J18" s="19" t="str">
        <f>IF(ISERR(FIND(J$4,'Full-time'!$R25))=FALSE,IF(ISERR(FIND(CONCATENATE(J$4,"+"),'Full-time'!$R25))=FALSE,IF(ISERR(FIND(CONCATENATE(J$4,"++"),'Full-time'!$R25))=FALSE,IF(ISERR(FIND(CONCATENATE(J$4,"+++"),'Full-time'!$R25))=FALSE,"+++","++"),"+")," ")," ")</f>
        <v xml:space="preserve"> </v>
      </c>
      <c r="K18" s="19" t="str">
        <f>IF(ISERR(FIND(K$4,'Full-time'!$R25))=FALSE,IF(ISERR(FIND(CONCATENATE(K$4,"+"),'Full-time'!$R25))=FALSE,IF(ISERR(FIND(CONCATENATE(K$4,"++"),'Full-time'!$R25))=FALSE,IF(ISERR(FIND(CONCATENATE(K$4,"+++"),'Full-time'!$R25))=FALSE,"+++","++"),"+")," ")," ")</f>
        <v xml:space="preserve"> </v>
      </c>
      <c r="L18" s="19" t="str">
        <f>IF(ISERR(FIND(L$4,'Full-time'!$R25))=FALSE,IF(ISERR(FIND(CONCATENATE(L$4,"+"),'Full-time'!$R25))=FALSE,IF(ISERR(FIND(CONCATENATE(L$4,"++"),'Full-time'!$R25))=FALSE,IF(ISERR(FIND(CONCATENATE(L$4,"+++"),'Full-time'!$R25))=FALSE,"+++","++"),"+")," ")," ")</f>
        <v xml:space="preserve"> </v>
      </c>
      <c r="M18" s="19" t="str">
        <f>IF(ISERR(FIND(M$4,'Full-time'!$R25))=FALSE,IF(ISERR(FIND(CONCATENATE(M$4,"+"),'Full-time'!$R25))=FALSE,IF(ISERR(FIND(CONCATENATE(M$4,"++"),'Full-time'!$R25))=FALSE,IF(ISERR(FIND(CONCATENATE(M$4,"+++"),'Full-time'!$R25))=FALSE,"+++","++"),"+")," ")," ")</f>
        <v xml:space="preserve"> </v>
      </c>
      <c r="N18" s="19" t="str">
        <f>IF(ISERR(FIND(N$4,'Full-time'!$R25))=FALSE,IF(ISERR(FIND(CONCATENATE(N$4,"+"),'Full-time'!$R25))=FALSE,IF(ISERR(FIND(CONCATENATE(N$4,"++"),'Full-time'!$R25))=FALSE,IF(ISERR(FIND(CONCATENATE(N$4,"+++"),'Full-time'!$R25))=FALSE,"+++","++"),"+")," ")," ")</f>
        <v xml:space="preserve"> </v>
      </c>
      <c r="O18" s="19" t="str">
        <f>IF(ISERR(FIND(O$4,'Full-time'!$R25))=FALSE,IF(ISERR(FIND(CONCATENATE(O$4,"+"),'Full-time'!$R25))=FALSE,IF(ISERR(FIND(CONCATENATE(O$4,"++"),'Full-time'!$R25))=FALSE,IF(ISERR(FIND(CONCATENATE(O$4,"+++"),'Full-time'!$R25))=FALSE,"+++","++"),"+")," ")," ")</f>
        <v xml:space="preserve"> </v>
      </c>
      <c r="P18" s="19" t="str">
        <f>IF(ISERR(FIND(P$4,'Full-time'!$R25))=FALSE,IF(ISERR(FIND(CONCATENATE(P$4,"+"),'Full-time'!$R25))=FALSE,IF(ISERR(FIND(CONCATENATE(P$4,"++"),'Full-time'!$R25))=FALSE,IF(ISERR(FIND(CONCATENATE(P$4,"+++"),'Full-time'!$R25))=FALSE,"+++","++"),"+")," ")," ")</f>
        <v xml:space="preserve"> </v>
      </c>
      <c r="Q18" s="19" t="str">
        <f>IF(ISERR(FIND(Q$4,'Full-time'!$R25))=FALSE,IF(ISERR(FIND(CONCATENATE(Q$4,"+"),'Full-time'!$R25))=FALSE,IF(ISERR(FIND(CONCATENATE(Q$4,"++"),'Full-time'!$R25))=FALSE,IF(ISERR(FIND(CONCATENATE(Q$4,"+++"),'Full-time'!$R25))=FALSE,"+++","++"),"+")," ")," ")</f>
        <v xml:space="preserve"> </v>
      </c>
      <c r="R18" s="19" t="str">
        <f>IF(ISERR(FIND(R$4,'Full-time'!$R25))=FALSE,IF(ISERR(FIND(CONCATENATE(R$4,"+"),'Full-time'!$R25))=FALSE,IF(ISERR(FIND(CONCATENATE(R$4,"++"),'Full-time'!$R25))=FALSE,IF(ISERR(FIND(CONCATENATE(R$4,"+++"),'Full-time'!$R25))=FALSE,"+++","++"),"+")," ")," ")</f>
        <v xml:space="preserve"> </v>
      </c>
      <c r="S18" s="19" t="str">
        <f>IF(ISERR(FIND(S$4,'Full-time'!$R25))=FALSE,IF(ISERR(FIND(CONCATENATE(S$4,"+"),'Full-time'!$R25))=FALSE,IF(ISERR(FIND(CONCATENATE(S$4,"++"),'Full-time'!$R25))=FALSE,IF(ISERR(FIND(CONCATENATE(S$4,"+++"),'Full-time'!$R25))=FALSE,"+++","++"),"+")," ")," ")</f>
        <v xml:space="preserve"> </v>
      </c>
      <c r="T18" s="150">
        <f>'Full-time'!C25</f>
        <v>0</v>
      </c>
      <c r="U18" s="145" t="str">
        <f>IF(ISERR(FIND(U$4,'Full-time'!$S25))=FALSE,IF(ISERR(FIND(CONCATENATE(U$4,"+"),'Full-time'!$S25))=FALSE,IF(ISERR(FIND(CONCATENATE(U$4,"++"),'Full-time'!$S25))=FALSE,IF(ISERR(FIND(CONCATENATE(U$4,"+++"),'Full-time'!$S25))=FALSE,"+++","++"),"+")," ")," ")</f>
        <v xml:space="preserve"> </v>
      </c>
      <c r="V18" s="145" t="str">
        <f>IF(ISERR(FIND(V$4,'Full-time'!$S25))=FALSE,IF(ISERR(FIND(CONCATENATE(V$4,"+"),'Full-time'!$S25))=FALSE,IF(ISERR(FIND(CONCATENATE(V$4,"++"),'Full-time'!$S25))=FALSE,IF(ISERR(FIND(CONCATENATE(V$4,"+++"),'Full-time'!$S25))=FALSE,"+++","++"),"+")," ")," ")</f>
        <v xml:space="preserve"> </v>
      </c>
      <c r="W18" s="145" t="str">
        <f>IF(ISERR(FIND(W$4,'Full-time'!$S25))=FALSE,IF(ISERR(FIND(CONCATENATE(W$4,"+"),'Full-time'!$S25))=FALSE,IF(ISERR(FIND(CONCATENATE(W$4,"++"),'Full-time'!$S25))=FALSE,IF(ISERR(FIND(CONCATENATE(W$4,"+++"),'Full-time'!$S25))=FALSE,"+++","++"),"+")," ")," ")</f>
        <v xml:space="preserve"> </v>
      </c>
      <c r="X18" s="145" t="str">
        <f>IF(ISERR(FIND(X$4,'Full-time'!$S25))=FALSE,IF(ISERR(FIND(CONCATENATE(X$4,"+"),'Full-time'!$S25))=FALSE,IF(ISERR(FIND(CONCATENATE(X$4,"++"),'Full-time'!$S25))=FALSE,IF(ISERR(FIND(CONCATENATE(X$4,"+++"),'Full-time'!$S25))=FALSE,"+++","++"),"+")," ")," ")</f>
        <v xml:space="preserve"> </v>
      </c>
      <c r="Y18" s="145" t="str">
        <f>IF(ISERR(FIND(Y$4,'Full-time'!$S25))=FALSE,IF(ISERR(FIND(CONCATENATE(Y$4,"+"),'Full-time'!$S25))=FALSE,IF(ISERR(FIND(CONCATENATE(Y$4,"++"),'Full-time'!$S25))=FALSE,IF(ISERR(FIND(CONCATENATE(Y$4,"+++"),'Full-time'!$S25))=FALSE,"+++","++"),"+")," ")," ")</f>
        <v xml:space="preserve"> </v>
      </c>
      <c r="Z18" s="145" t="str">
        <f>IF(ISERR(FIND(Z$4,'Full-time'!$S25))=FALSE,IF(ISERR(FIND(CONCATENATE(Z$4,"+"),'Full-time'!$S25))=FALSE,IF(ISERR(FIND(CONCATENATE(Z$4,"++"),'Full-time'!$S25))=FALSE,IF(ISERR(FIND(CONCATENATE(Z$4,"+++"),'Full-time'!$S25))=FALSE,"+++","++"),"+")," ")," ")</f>
        <v xml:space="preserve"> </v>
      </c>
      <c r="AA18" s="145" t="str">
        <f>IF(ISERR(FIND(AA$4,'Full-time'!$S25))=FALSE,IF(ISERR(FIND(CONCATENATE(AA$4,"+"),'Full-time'!$S25))=FALSE,IF(ISERR(FIND(CONCATENATE(AA$4,"++"),'Full-time'!$S25))=FALSE,IF(ISERR(FIND(CONCATENATE(AA$4,"+++"),'Full-time'!$S25))=FALSE,"+++","++"),"+")," ")," ")</f>
        <v xml:space="preserve"> </v>
      </c>
      <c r="AB18" s="145" t="str">
        <f>IF(ISERR(FIND(AB$4,'Full-time'!$S25))=FALSE,IF(ISERR(FIND(CONCATENATE(AB$4,"+"),'Full-time'!$S25))=FALSE,IF(ISERR(FIND(CONCATENATE(AB$4,"++"),'Full-time'!$S25))=FALSE,IF(ISERR(FIND(CONCATENATE(AB$4,"+++"),'Full-time'!$S25))=FALSE,"+++","++"),"+")," ")," ")</f>
        <v xml:space="preserve"> </v>
      </c>
      <c r="AC18" s="145" t="str">
        <f>IF(ISERR(FIND(AC$4,'Full-time'!$S25))=FALSE,IF(ISERR(FIND(CONCATENATE(AC$4,"+"),'Full-time'!$S25))=FALSE,IF(ISERR(FIND(CONCATENATE(AC$4,"++"),'Full-time'!$S25))=FALSE,IF(ISERR(FIND(CONCATENATE(AC$4,"+++"),'Full-time'!$S25))=FALSE,"+++","++"),"+")," ")," ")</f>
        <v xml:space="preserve"> </v>
      </c>
      <c r="AD18" s="145" t="str">
        <f>IF(ISERR(FIND(AD$4,'Full-time'!$S25))=FALSE,IF(ISERR(FIND(CONCATENATE(AD$4,"+"),'Full-time'!$S25))=FALSE,IF(ISERR(FIND(CONCATENATE(AD$4,"++"),'Full-time'!$S25))=FALSE,IF(ISERR(FIND(CONCATENATE(AD$4,"+++"),'Full-time'!$S25))=FALSE,"+++","++"),"+")," ")," ")</f>
        <v xml:space="preserve"> </v>
      </c>
      <c r="AE18" s="145" t="str">
        <f>IF(ISERR(FIND(AE$4,'Full-time'!$S25))=FALSE,IF(ISERR(FIND(CONCATENATE(AE$4,"+"),'Full-time'!$S25))=FALSE,IF(ISERR(FIND(CONCATENATE(AE$4,"++"),'Full-time'!$S25))=FALSE,IF(ISERR(FIND(CONCATENATE(AE$4,"+++"),'Full-time'!$S25))=FALSE,"+++","++"),"+")," ")," ")</f>
        <v xml:space="preserve"> </v>
      </c>
      <c r="AF18" s="145" t="str">
        <f>IF(ISERR(FIND(AF$4,'Full-time'!$S25))=FALSE,IF(ISERR(FIND(CONCATENATE(AF$4,"+"),'Full-time'!$S25))=FALSE,IF(ISERR(FIND(CONCATENATE(AF$4,"++"),'Full-time'!$S25))=FALSE,IF(ISERR(FIND(CONCATENATE(AF$4,"+++"),'Full-time'!$S25))=FALSE,"+++","++"),"+")," ")," ")</f>
        <v xml:space="preserve"> </v>
      </c>
      <c r="AG18" s="145" t="str">
        <f>IF(ISERR(FIND(AG$4,'Full-time'!$S25))=FALSE,IF(ISERR(FIND(CONCATENATE(AG$4,"+"),'Full-time'!$S25))=FALSE,IF(ISERR(FIND(CONCATENATE(AG$4,"++"),'Full-time'!$S25))=FALSE,IF(ISERR(FIND(CONCATENATE(AG$4,"+++"),'Full-time'!$S25))=FALSE,"+++","++"),"+")," ")," ")</f>
        <v xml:space="preserve"> </v>
      </c>
      <c r="AH18" s="145" t="str">
        <f>IF(ISERR(FIND(AH$4,'Full-time'!$S25))=FALSE,IF(ISERR(FIND(CONCATENATE(AH$4,"+"),'Full-time'!$S25))=FALSE,IF(ISERR(FIND(CONCATENATE(AH$4,"++"),'Full-time'!$S25))=FALSE,IF(ISERR(FIND(CONCATENATE(AH$4,"+++"),'Full-time'!$S25))=FALSE,"+++","++"),"+")," ")," ")</f>
        <v xml:space="preserve"> </v>
      </c>
      <c r="AI18" s="145" t="str">
        <f>IF(ISERR(FIND(AI$4,'Full-time'!$S25))=FALSE,IF(ISERR(FIND(CONCATENATE(AI$4,"+"),'Full-time'!$S25))=FALSE,IF(ISERR(FIND(CONCATENATE(AI$4,"++"),'Full-time'!$S25))=FALSE,IF(ISERR(FIND(CONCATENATE(AI$4,"+++"),'Full-time'!$S25))=FALSE,"+++","++"),"+")," ")," ")</f>
        <v xml:space="preserve"> </v>
      </c>
      <c r="AJ18" s="145" t="str">
        <f>IF(ISERR(FIND(AJ$4,'Full-time'!$S25))=FALSE,IF(ISERR(FIND(CONCATENATE(AJ$4,"+"),'Full-time'!$S25))=FALSE,IF(ISERR(FIND(CONCATENATE(AJ$4,"++"),'Full-time'!$S25))=FALSE,IF(ISERR(FIND(CONCATENATE(AJ$4,"+++"),'Full-time'!$S25))=FALSE,"+++","++"),"+")," ")," ")</f>
        <v xml:space="preserve"> </v>
      </c>
      <c r="AK18" s="145" t="str">
        <f>IF(ISERR(FIND(AK$4,'Full-time'!$S25))=FALSE,IF(ISERR(FIND(CONCATENATE(AK$4,"+"),'Full-time'!$S25))=FALSE,IF(ISERR(FIND(CONCATENATE(AK$4,"++"),'Full-time'!$S25))=FALSE,IF(ISERR(FIND(CONCATENATE(AK$4,"+++"),'Full-time'!$S25))=FALSE,"+++","++"),"+")," ")," ")</f>
        <v xml:space="preserve"> </v>
      </c>
      <c r="AL18" s="145" t="str">
        <f>IF(ISERR(FIND(AL$4,'Full-time'!$S25))=FALSE,IF(ISERR(FIND(CONCATENATE(AL$4,"+"),'Full-time'!$S25))=FALSE,IF(ISERR(FIND(CONCATENATE(AL$4,"++"),'Full-time'!$S25))=FALSE,IF(ISERR(FIND(CONCATENATE(AL$4,"+++"),'Full-time'!$S25))=FALSE,"+++","++"),"+")," ")," ")</f>
        <v xml:space="preserve"> </v>
      </c>
      <c r="AM18" s="145" t="str">
        <f>IF(ISERR(FIND(AM$4,'Full-time'!$S25))=FALSE,IF(ISERR(FIND(CONCATENATE(AM$4,"+"),'Full-time'!$S25))=FALSE,IF(ISERR(FIND(CONCATENATE(AM$4,"++"),'Full-time'!$S25))=FALSE,IF(ISERR(FIND(CONCATENATE(AM$4,"+++"),'Full-time'!$S25))=FALSE,"+++","++"),"+")," ")," ")</f>
        <v xml:space="preserve"> </v>
      </c>
      <c r="AN18" s="145" t="str">
        <f>IF(ISERR(FIND(AN$4,'Full-time'!$S25))=FALSE,IF(ISERR(FIND(CONCATENATE(AN$4,"+"),'Full-time'!$S25))=FALSE,IF(ISERR(FIND(CONCATENATE(AN$4,"++"),'Full-time'!$S25))=FALSE,IF(ISERR(FIND(CONCATENATE(AN$4,"+++"),'Full-time'!$S25))=FALSE,"+++","++"),"+")," ")," ")</f>
        <v xml:space="preserve"> </v>
      </c>
      <c r="AO18" s="145" t="str">
        <f>IF(ISERR(FIND(AO$4,'Full-time'!$S25))=FALSE,IF(ISERR(FIND(CONCATENATE(AO$4,"+"),'Full-time'!$S25))=FALSE,IF(ISERR(FIND(CONCATENATE(AO$4,"++"),'Full-time'!$S25))=FALSE,IF(ISERR(FIND(CONCATENATE(AO$4,"+++"),'Full-time'!$S25))=FALSE,"+++","++"),"+")," ")," ")</f>
        <v xml:space="preserve"> </v>
      </c>
      <c r="AP18" s="145" t="str">
        <f>IF(ISERR(FIND(AP$4,'Full-time'!$S25))=FALSE,IF(ISERR(FIND(CONCATENATE(AP$4,"+"),'Full-time'!$S25))=FALSE,IF(ISERR(FIND(CONCATENATE(AP$4,"++"),'Full-time'!$S25))=FALSE,IF(ISERR(FIND(CONCATENATE(AP$4,"+++"),'Full-time'!$S25))=FALSE,"+++","++"),"+")," ")," ")</f>
        <v xml:space="preserve"> </v>
      </c>
      <c r="AQ18" s="145" t="str">
        <f>IF(ISERR(FIND(AQ$4,'Full-time'!$S25))=FALSE,IF(ISERR(FIND(CONCATENATE(AQ$4,"+"),'Full-time'!$S25))=FALSE,IF(ISERR(FIND(CONCATENATE(AQ$4,"++"),'Full-time'!$S25))=FALSE,IF(ISERR(FIND(CONCATENATE(AQ$4,"+++"),'Full-time'!$S25))=FALSE,"+++","++"),"+")," ")," ")</f>
        <v xml:space="preserve"> </v>
      </c>
      <c r="AR18" s="145" t="str">
        <f>IF(ISERR(FIND(AR$4,'Full-time'!$S25))=FALSE,IF(ISERR(FIND(CONCATENATE(AR$4,"+"),'Full-time'!$S25))=FALSE,IF(ISERR(FIND(CONCATENATE(AR$4,"++"),'Full-time'!$S25))=FALSE,IF(ISERR(FIND(CONCATENATE(AR$4,"+++"),'Full-time'!$S25))=FALSE,"+++","++"),"+")," ")," ")</f>
        <v xml:space="preserve"> </v>
      </c>
      <c r="AS18" s="145" t="str">
        <f>IF(ISERR(FIND(AS$4,'Full-time'!$S25))=FALSE,IF(ISERR(FIND(CONCATENATE(AS$4,"+"),'Full-time'!$S25))=FALSE,IF(ISERR(FIND(CONCATENATE(AS$4,"++"),'Full-time'!$S25))=FALSE,IF(ISERR(FIND(CONCATENATE(AS$4,"+++"),'Full-time'!$S25))=FALSE,"+++","++"),"+")," ")," ")</f>
        <v xml:space="preserve"> </v>
      </c>
      <c r="AT18" s="145" t="str">
        <f>IF(ISERR(FIND(AT$4,'Full-time'!$S25))=FALSE,IF(ISERR(FIND(CONCATENATE(AT$4,"+"),'Full-time'!$S25))=FALSE,IF(ISERR(FIND(CONCATENATE(AT$4,"++"),'Full-time'!$S25))=FALSE,IF(ISERR(FIND(CONCATENATE(AT$4,"+++"),'Full-time'!$S25))=FALSE,"+++","++"),"+")," ")," ")</f>
        <v xml:space="preserve"> </v>
      </c>
      <c r="AU18" s="145" t="str">
        <f>IF(ISERR(FIND(AU$4,'Full-time'!$S25))=FALSE,IF(ISERR(FIND(CONCATENATE(AU$4,"+"),'Full-time'!$S25))=FALSE,IF(ISERR(FIND(CONCATENATE(AU$4,"++"),'Full-time'!$S25))=FALSE,IF(ISERR(FIND(CONCATENATE(AU$4,"+++"),'Full-time'!$S25))=FALSE,"+++","++"),"+")," ")," ")</f>
        <v xml:space="preserve"> </v>
      </c>
      <c r="AV18" s="150">
        <f>'Full-time'!C25</f>
        <v>0</v>
      </c>
      <c r="AW18" s="145" t="str">
        <f>IF(ISERR(FIND(AW$4,'Full-time'!$T25))=FALSE,IF(ISERR(FIND(CONCATENATE(AW$4,"+"),'Full-time'!$T25))=FALSE,IF(ISERR(FIND(CONCATENATE(AW$4,"++"),'Full-time'!$T25))=FALSE,IF(ISERR(FIND(CONCATENATE(AW$4,"+++"),'Full-time'!$T25))=FALSE,"+++","++"),"+")," ")," ")</f>
        <v xml:space="preserve"> </v>
      </c>
      <c r="AX18" s="145" t="str">
        <f>IF(ISERR(FIND(AX$4,'Full-time'!$T25))=FALSE,IF(ISERR(FIND(CONCATENATE(AX$4,"+"),'Full-time'!$T25))=FALSE,IF(ISERR(FIND(CONCATENATE(AX$4,"++"),'Full-time'!$T25))=FALSE,IF(ISERR(FIND(CONCATENATE(AX$4,"+++"),'Full-time'!$T25))=FALSE,"+++","++"),"+")," ")," ")</f>
        <v xml:space="preserve"> </v>
      </c>
      <c r="AY18" s="145" t="str">
        <f>IF(ISERR(FIND(AY$4,'Full-time'!$T25))=FALSE,IF(ISERR(FIND(CONCATENATE(AY$4,"+"),'Full-time'!$T25))=FALSE,IF(ISERR(FIND(CONCATENATE(AY$4,"++"),'Full-time'!$T25))=FALSE,IF(ISERR(FIND(CONCATENATE(AY$4,"+++"),'Full-time'!$T25))=FALSE,"+++","++"),"+")," ")," ")</f>
        <v xml:space="preserve"> </v>
      </c>
      <c r="AZ18" s="145" t="str">
        <f>IF(ISERR(FIND(AZ$4,'Full-time'!$T25))=FALSE,IF(ISERR(FIND(CONCATENATE(AZ$4,"+"),'Full-time'!$T25))=FALSE,IF(ISERR(FIND(CONCATENATE(AZ$4,"++"),'Full-time'!$T25))=FALSE,IF(ISERR(FIND(CONCATENATE(AZ$4,"+++"),'Full-time'!$T25))=FALSE,"+++","++"),"+")," ")," ")</f>
        <v xml:space="preserve"> </v>
      </c>
      <c r="BA18" s="145" t="str">
        <f>IF(ISERR(FIND(BA$4,'Full-time'!$T25))=FALSE,IF(ISERR(FIND(CONCATENATE(BA$4,"+"),'Full-time'!$T25))=FALSE,IF(ISERR(FIND(CONCATENATE(BA$4,"++"),'Full-time'!$T25))=FALSE,IF(ISERR(FIND(CONCATENATE(BA$4,"+++"),'Full-time'!$T25))=FALSE,"+++","++"),"+")," ")," ")</f>
        <v xml:space="preserve"> </v>
      </c>
      <c r="BB18" s="145" t="str">
        <f>IF(ISERR(FIND(BB$4,'Full-time'!$T25))=FALSE,IF(ISERR(FIND(CONCATENATE(BB$4,"+"),'Full-time'!$T25))=FALSE,IF(ISERR(FIND(CONCATENATE(BB$4,"++"),'Full-time'!$T25))=FALSE,IF(ISERR(FIND(CONCATENATE(BB$4,"+++"),'Full-time'!$T25))=FALSE,"+++","++"),"+")," ")," ")</f>
        <v xml:space="preserve"> </v>
      </c>
    </row>
    <row r="19" spans="1:54" hidden="1">
      <c r="A19" s="95">
        <f>'Full-time'!C25</f>
        <v>0</v>
      </c>
      <c r="B19" s="19" t="str">
        <f>IF(ISERR(FIND(B$4,'Full-time'!$R26))=FALSE,IF(ISERR(FIND(CONCATENATE(B$4,"+"),'Full-time'!$R26))=FALSE,IF(ISERR(FIND(CONCATENATE(B$4,"++"),'Full-time'!$R26))=FALSE,IF(ISERR(FIND(CONCATENATE(B$4,"+++"),'Full-time'!$R26))=FALSE,"+++","++"),"+")," ")," ")</f>
        <v xml:space="preserve"> </v>
      </c>
      <c r="C19" s="19" t="str">
        <f>IF(ISERR(FIND(C$4,'Full-time'!$R26))=FALSE,IF(ISERR(FIND(CONCATENATE(C$4,"+"),'Full-time'!$R26))=FALSE,IF(ISERR(FIND(CONCATENATE(C$4,"++"),'Full-time'!$R26))=FALSE,IF(ISERR(FIND(CONCATENATE(C$4,"+++"),'Full-time'!$R26))=FALSE,"+++","++"),"+")," ")," ")</f>
        <v xml:space="preserve"> </v>
      </c>
      <c r="D19" s="19" t="str">
        <f>IF(ISERR(FIND(D$4,'Full-time'!$R26))=FALSE,IF(ISERR(FIND(CONCATENATE(D$4,"+"),'Full-time'!$R26))=FALSE,IF(ISERR(FIND(CONCATENATE(D$4,"++"),'Full-time'!$R26))=FALSE,IF(ISERR(FIND(CONCATENATE(D$4,"+++"),'Full-time'!$R26))=FALSE,"+++","++"),"+")," ")," ")</f>
        <v xml:space="preserve"> </v>
      </c>
      <c r="E19" s="19" t="str">
        <f>IF(ISERR(FIND(E$4,'Full-time'!$R26))=FALSE,IF(ISERR(FIND(CONCATENATE(E$4,"+"),'Full-time'!$R26))=FALSE,IF(ISERR(FIND(CONCATENATE(E$4,"++"),'Full-time'!$R26))=FALSE,IF(ISERR(FIND(CONCATENATE(E$4,"+++"),'Full-time'!$R26))=FALSE,"+++","++"),"+")," ")," ")</f>
        <v xml:space="preserve"> </v>
      </c>
      <c r="F19" s="19" t="str">
        <f>IF(ISERR(FIND(F$4,'Full-time'!$R26))=FALSE,IF(ISERR(FIND(CONCATENATE(F$4,"+"),'Full-time'!$R26))=FALSE,IF(ISERR(FIND(CONCATENATE(F$4,"++"),'Full-time'!$R26))=FALSE,IF(ISERR(FIND(CONCATENATE(F$4,"+++"),'Full-time'!$R26))=FALSE,"+++","++"),"+")," ")," ")</f>
        <v xml:space="preserve"> </v>
      </c>
      <c r="G19" s="19" t="str">
        <f>IF(ISERR(FIND(G$4,'Full-time'!$R26))=FALSE,IF(ISERR(FIND(CONCATENATE(G$4,"+"),'Full-time'!$R26))=FALSE,IF(ISERR(FIND(CONCATENATE(G$4,"++"),'Full-time'!$R26))=FALSE,IF(ISERR(FIND(CONCATENATE(G$4,"+++"),'Full-time'!$R26))=FALSE,"+++","++"),"+")," ")," ")</f>
        <v xml:space="preserve"> </v>
      </c>
      <c r="H19" s="19" t="str">
        <f>IF(ISERR(FIND(H$4,'Full-time'!$R26))=FALSE,IF(ISERR(FIND(CONCATENATE(H$4,"+"),'Full-time'!$R26))=FALSE,IF(ISERR(FIND(CONCATENATE(H$4,"++"),'Full-time'!$R26))=FALSE,IF(ISERR(FIND(CONCATENATE(H$4,"+++"),'Full-time'!$R26))=FALSE,"+++","++"),"+")," ")," ")</f>
        <v xml:space="preserve"> </v>
      </c>
      <c r="I19" s="19" t="str">
        <f>IF(ISERR(FIND(I$4,'Full-time'!$R26))=FALSE,IF(ISERR(FIND(CONCATENATE(I$4,"+"),'Full-time'!$R26))=FALSE,IF(ISERR(FIND(CONCATENATE(I$4,"++"),'Full-time'!$R26))=FALSE,IF(ISERR(FIND(CONCATENATE(I$4,"+++"),'Full-time'!$R26))=FALSE,"+++","++"),"+")," ")," ")</f>
        <v xml:space="preserve"> </v>
      </c>
      <c r="J19" s="19" t="str">
        <f>IF(ISERR(FIND(J$4,'Full-time'!$R26))=FALSE,IF(ISERR(FIND(CONCATENATE(J$4,"+"),'Full-time'!$R26))=FALSE,IF(ISERR(FIND(CONCATENATE(J$4,"++"),'Full-time'!$R26))=FALSE,IF(ISERR(FIND(CONCATENATE(J$4,"+++"),'Full-time'!$R26))=FALSE,"+++","++"),"+")," ")," ")</f>
        <v xml:space="preserve"> </v>
      </c>
      <c r="K19" s="19" t="str">
        <f>IF(ISERR(FIND(K$4,'Full-time'!$R26))=FALSE,IF(ISERR(FIND(CONCATENATE(K$4,"+"),'Full-time'!$R26))=FALSE,IF(ISERR(FIND(CONCATENATE(K$4,"++"),'Full-time'!$R26))=FALSE,IF(ISERR(FIND(CONCATENATE(K$4,"+++"),'Full-time'!$R26))=FALSE,"+++","++"),"+")," ")," ")</f>
        <v xml:space="preserve"> </v>
      </c>
      <c r="L19" s="19" t="str">
        <f>IF(ISERR(FIND(L$4,'Full-time'!$R26))=FALSE,IF(ISERR(FIND(CONCATENATE(L$4,"+"),'Full-time'!$R26))=FALSE,IF(ISERR(FIND(CONCATENATE(L$4,"++"),'Full-time'!$R26))=FALSE,IF(ISERR(FIND(CONCATENATE(L$4,"+++"),'Full-time'!$R26))=FALSE,"+++","++"),"+")," ")," ")</f>
        <v xml:space="preserve"> </v>
      </c>
      <c r="M19" s="19" t="str">
        <f>IF(ISERR(FIND(M$4,'Full-time'!$R26))=FALSE,IF(ISERR(FIND(CONCATENATE(M$4,"+"),'Full-time'!$R26))=FALSE,IF(ISERR(FIND(CONCATENATE(M$4,"++"),'Full-time'!$R26))=FALSE,IF(ISERR(FIND(CONCATENATE(M$4,"+++"),'Full-time'!$R26))=FALSE,"+++","++"),"+")," ")," ")</f>
        <v xml:space="preserve"> </v>
      </c>
      <c r="N19" s="19" t="str">
        <f>IF(ISERR(FIND(N$4,'Full-time'!$R26))=FALSE,IF(ISERR(FIND(CONCATENATE(N$4,"+"),'Full-time'!$R26))=FALSE,IF(ISERR(FIND(CONCATENATE(N$4,"++"),'Full-time'!$R26))=FALSE,IF(ISERR(FIND(CONCATENATE(N$4,"+++"),'Full-time'!$R26))=FALSE,"+++","++"),"+")," ")," ")</f>
        <v xml:space="preserve"> </v>
      </c>
      <c r="O19" s="19" t="str">
        <f>IF(ISERR(FIND(O$4,'Full-time'!$R26))=FALSE,IF(ISERR(FIND(CONCATENATE(O$4,"+"),'Full-time'!$R26))=FALSE,IF(ISERR(FIND(CONCATENATE(O$4,"++"),'Full-time'!$R26))=FALSE,IF(ISERR(FIND(CONCATENATE(O$4,"+++"),'Full-time'!$R26))=FALSE,"+++","++"),"+")," ")," ")</f>
        <v xml:space="preserve"> </v>
      </c>
      <c r="P19" s="19" t="str">
        <f>IF(ISERR(FIND(P$4,'Full-time'!$R26))=FALSE,IF(ISERR(FIND(CONCATENATE(P$4,"+"),'Full-time'!$R26))=FALSE,IF(ISERR(FIND(CONCATENATE(P$4,"++"),'Full-time'!$R26))=FALSE,IF(ISERR(FIND(CONCATENATE(P$4,"+++"),'Full-time'!$R26))=FALSE,"+++","++"),"+")," ")," ")</f>
        <v xml:space="preserve"> </v>
      </c>
      <c r="Q19" s="19" t="str">
        <f>IF(ISERR(FIND(Q$4,'Full-time'!$R26))=FALSE,IF(ISERR(FIND(CONCATENATE(Q$4,"+"),'Full-time'!$R26))=FALSE,IF(ISERR(FIND(CONCATENATE(Q$4,"++"),'Full-time'!$R26))=FALSE,IF(ISERR(FIND(CONCATENATE(Q$4,"+++"),'Full-time'!$R26))=FALSE,"+++","++"),"+")," ")," ")</f>
        <v xml:space="preserve"> </v>
      </c>
      <c r="R19" s="19" t="str">
        <f>IF(ISERR(FIND(R$4,'Full-time'!$R26))=FALSE,IF(ISERR(FIND(CONCATENATE(R$4,"+"),'Full-time'!$R26))=FALSE,IF(ISERR(FIND(CONCATENATE(R$4,"++"),'Full-time'!$R26))=FALSE,IF(ISERR(FIND(CONCATENATE(R$4,"+++"),'Full-time'!$R26))=FALSE,"+++","++"),"+")," ")," ")</f>
        <v xml:space="preserve"> </v>
      </c>
      <c r="S19" s="19" t="str">
        <f>IF(ISERR(FIND(S$4,'Full-time'!$R26))=FALSE,IF(ISERR(FIND(CONCATENATE(S$4,"+"),'Full-time'!$R26))=FALSE,IF(ISERR(FIND(CONCATENATE(S$4,"++"),'Full-time'!$R26))=FALSE,IF(ISERR(FIND(CONCATENATE(S$4,"+++"),'Full-time'!$R26))=FALSE,"+++","++"),"+")," ")," ")</f>
        <v xml:space="preserve"> </v>
      </c>
      <c r="T19" s="95">
        <f>'Full-time'!C25</f>
        <v>0</v>
      </c>
      <c r="U19" s="145" t="str">
        <f>IF(ISERR(FIND(U$4,'Full-time'!$S26))=FALSE,IF(ISERR(FIND(CONCATENATE(U$4,"+"),'Full-time'!$S26))=FALSE,IF(ISERR(FIND(CONCATENATE(U$4,"++"),'Full-time'!$S26))=FALSE,IF(ISERR(FIND(CONCATENATE(U$4,"+++"),'Full-time'!$S26))=FALSE,"+++","++"),"+")," ")," ")</f>
        <v xml:space="preserve"> </v>
      </c>
      <c r="V19" s="145" t="str">
        <f>IF(ISERR(FIND(V$4,'Full-time'!$S26))=FALSE,IF(ISERR(FIND(CONCATENATE(V$4,"+"),'Full-time'!$S26))=FALSE,IF(ISERR(FIND(CONCATENATE(V$4,"++"),'Full-time'!$S26))=FALSE,IF(ISERR(FIND(CONCATENATE(V$4,"+++"),'Full-time'!$S26))=FALSE,"+++","++"),"+")," ")," ")</f>
        <v xml:space="preserve"> </v>
      </c>
      <c r="W19" s="145" t="str">
        <f>IF(ISERR(FIND(W$4,'Full-time'!$S26))=FALSE,IF(ISERR(FIND(CONCATENATE(W$4,"+"),'Full-time'!$S26))=FALSE,IF(ISERR(FIND(CONCATENATE(W$4,"++"),'Full-time'!$S26))=FALSE,IF(ISERR(FIND(CONCATENATE(W$4,"+++"),'Full-time'!$S26))=FALSE,"+++","++"),"+")," ")," ")</f>
        <v xml:space="preserve"> </v>
      </c>
      <c r="X19" s="145" t="str">
        <f>IF(ISERR(FIND(X$4,'Full-time'!$S26))=FALSE,IF(ISERR(FIND(CONCATENATE(X$4,"+"),'Full-time'!$S26))=FALSE,IF(ISERR(FIND(CONCATENATE(X$4,"++"),'Full-time'!$S26))=FALSE,IF(ISERR(FIND(CONCATENATE(X$4,"+++"),'Full-time'!$S26))=FALSE,"+++","++"),"+")," ")," ")</f>
        <v xml:space="preserve"> </v>
      </c>
      <c r="Y19" s="145" t="str">
        <f>IF(ISERR(FIND(Y$4,'Full-time'!$S26))=FALSE,IF(ISERR(FIND(CONCATENATE(Y$4,"+"),'Full-time'!$S26))=FALSE,IF(ISERR(FIND(CONCATENATE(Y$4,"++"),'Full-time'!$S26))=FALSE,IF(ISERR(FIND(CONCATENATE(Y$4,"+++"),'Full-time'!$S26))=FALSE,"+++","++"),"+")," ")," ")</f>
        <v xml:space="preserve"> </v>
      </c>
      <c r="Z19" s="145" t="str">
        <f>IF(ISERR(FIND(Z$4,'Full-time'!$S26))=FALSE,IF(ISERR(FIND(CONCATENATE(Z$4,"+"),'Full-time'!$S26))=FALSE,IF(ISERR(FIND(CONCATENATE(Z$4,"++"),'Full-time'!$S26))=FALSE,IF(ISERR(FIND(CONCATENATE(Z$4,"+++"),'Full-time'!$S26))=FALSE,"+++","++"),"+")," ")," ")</f>
        <v xml:space="preserve"> </v>
      </c>
      <c r="AA19" s="145" t="str">
        <f>IF(ISERR(FIND(AA$4,'Full-time'!$S26))=FALSE,IF(ISERR(FIND(CONCATENATE(AA$4,"+"),'Full-time'!$S26))=FALSE,IF(ISERR(FIND(CONCATENATE(AA$4,"++"),'Full-time'!$S26))=FALSE,IF(ISERR(FIND(CONCATENATE(AA$4,"+++"),'Full-time'!$S26))=FALSE,"+++","++"),"+")," ")," ")</f>
        <v xml:space="preserve"> </v>
      </c>
      <c r="AB19" s="145" t="str">
        <f>IF(ISERR(FIND(AB$4,'Full-time'!$S26))=FALSE,IF(ISERR(FIND(CONCATENATE(AB$4,"+"),'Full-time'!$S26))=FALSE,IF(ISERR(FIND(CONCATENATE(AB$4,"++"),'Full-time'!$S26))=FALSE,IF(ISERR(FIND(CONCATENATE(AB$4,"+++"),'Full-time'!$S26))=FALSE,"+++","++"),"+")," ")," ")</f>
        <v xml:space="preserve"> </v>
      </c>
      <c r="AC19" s="145" t="str">
        <f>IF(ISERR(FIND(AC$4,'Full-time'!$S26))=FALSE,IF(ISERR(FIND(CONCATENATE(AC$4,"+"),'Full-time'!$S26))=FALSE,IF(ISERR(FIND(CONCATENATE(AC$4,"++"),'Full-time'!$S26))=FALSE,IF(ISERR(FIND(CONCATENATE(AC$4,"+++"),'Full-time'!$S26))=FALSE,"+++","++"),"+")," ")," ")</f>
        <v xml:space="preserve"> </v>
      </c>
      <c r="AD19" s="145" t="str">
        <f>IF(ISERR(FIND(AD$4,'Full-time'!$S26))=FALSE,IF(ISERR(FIND(CONCATENATE(AD$4,"+"),'Full-time'!$S26))=FALSE,IF(ISERR(FIND(CONCATENATE(AD$4,"++"),'Full-time'!$S26))=FALSE,IF(ISERR(FIND(CONCATENATE(AD$4,"+++"),'Full-time'!$S26))=FALSE,"+++","++"),"+")," ")," ")</f>
        <v xml:space="preserve"> </v>
      </c>
      <c r="AE19" s="145" t="str">
        <f>IF(ISERR(FIND(AE$4,'Full-time'!$S26))=FALSE,IF(ISERR(FIND(CONCATENATE(AE$4,"+"),'Full-time'!$S26))=FALSE,IF(ISERR(FIND(CONCATENATE(AE$4,"++"),'Full-time'!$S26))=FALSE,IF(ISERR(FIND(CONCATENATE(AE$4,"+++"),'Full-time'!$S26))=FALSE,"+++","++"),"+")," ")," ")</f>
        <v xml:space="preserve"> </v>
      </c>
      <c r="AF19" s="145" t="str">
        <f>IF(ISERR(FIND(AF$4,'Full-time'!$S26))=FALSE,IF(ISERR(FIND(CONCATENATE(AF$4,"+"),'Full-time'!$S26))=FALSE,IF(ISERR(FIND(CONCATENATE(AF$4,"++"),'Full-time'!$S26))=FALSE,IF(ISERR(FIND(CONCATENATE(AF$4,"+++"),'Full-time'!$S26))=FALSE,"+++","++"),"+")," ")," ")</f>
        <v xml:space="preserve"> </v>
      </c>
      <c r="AG19" s="145" t="str">
        <f>IF(ISERR(FIND(AG$4,'Full-time'!$S26))=FALSE,IF(ISERR(FIND(CONCATENATE(AG$4,"+"),'Full-time'!$S26))=FALSE,IF(ISERR(FIND(CONCATENATE(AG$4,"++"),'Full-time'!$S26))=FALSE,IF(ISERR(FIND(CONCATENATE(AG$4,"+++"),'Full-time'!$S26))=FALSE,"+++","++"),"+")," ")," ")</f>
        <v xml:space="preserve"> </v>
      </c>
      <c r="AH19" s="145" t="str">
        <f>IF(ISERR(FIND(AH$4,'Full-time'!$S26))=FALSE,IF(ISERR(FIND(CONCATENATE(AH$4,"+"),'Full-time'!$S26))=FALSE,IF(ISERR(FIND(CONCATENATE(AH$4,"++"),'Full-time'!$S26))=FALSE,IF(ISERR(FIND(CONCATENATE(AH$4,"+++"),'Full-time'!$S26))=FALSE,"+++","++"),"+")," ")," ")</f>
        <v xml:space="preserve"> </v>
      </c>
      <c r="AI19" s="145" t="str">
        <f>IF(ISERR(FIND(AI$4,'Full-time'!$S26))=FALSE,IF(ISERR(FIND(CONCATENATE(AI$4,"+"),'Full-time'!$S26))=FALSE,IF(ISERR(FIND(CONCATENATE(AI$4,"++"),'Full-time'!$S26))=FALSE,IF(ISERR(FIND(CONCATENATE(AI$4,"+++"),'Full-time'!$S26))=FALSE,"+++","++"),"+")," ")," ")</f>
        <v xml:space="preserve"> </v>
      </c>
      <c r="AJ19" s="145" t="str">
        <f>IF(ISERR(FIND(AJ$4,'Full-time'!$S26))=FALSE,IF(ISERR(FIND(CONCATENATE(AJ$4,"+"),'Full-time'!$S26))=FALSE,IF(ISERR(FIND(CONCATENATE(AJ$4,"++"),'Full-time'!$S26))=FALSE,IF(ISERR(FIND(CONCATENATE(AJ$4,"+++"),'Full-time'!$S26))=FALSE,"+++","++"),"+")," ")," ")</f>
        <v xml:space="preserve"> </v>
      </c>
      <c r="AK19" s="145" t="str">
        <f>IF(ISERR(FIND(AK$4,'Full-time'!$S26))=FALSE,IF(ISERR(FIND(CONCATENATE(AK$4,"+"),'Full-time'!$S26))=FALSE,IF(ISERR(FIND(CONCATENATE(AK$4,"++"),'Full-time'!$S26))=FALSE,IF(ISERR(FIND(CONCATENATE(AK$4,"+++"),'Full-time'!$S26))=FALSE,"+++","++"),"+")," ")," ")</f>
        <v xml:space="preserve"> </v>
      </c>
      <c r="AL19" s="145" t="str">
        <f>IF(ISERR(FIND(AL$4,'Full-time'!$S26))=FALSE,IF(ISERR(FIND(CONCATENATE(AL$4,"+"),'Full-time'!$S26))=FALSE,IF(ISERR(FIND(CONCATENATE(AL$4,"++"),'Full-time'!$S26))=FALSE,IF(ISERR(FIND(CONCATENATE(AL$4,"+++"),'Full-time'!$S26))=FALSE,"+++","++"),"+")," ")," ")</f>
        <v xml:space="preserve"> </v>
      </c>
      <c r="AM19" s="145" t="str">
        <f>IF(ISERR(FIND(AM$4,'Full-time'!$S26))=FALSE,IF(ISERR(FIND(CONCATENATE(AM$4,"+"),'Full-time'!$S26))=FALSE,IF(ISERR(FIND(CONCATENATE(AM$4,"++"),'Full-time'!$S26))=FALSE,IF(ISERR(FIND(CONCATENATE(AM$4,"+++"),'Full-time'!$S26))=FALSE,"+++","++"),"+")," ")," ")</f>
        <v xml:space="preserve"> </v>
      </c>
      <c r="AN19" s="145" t="str">
        <f>IF(ISERR(FIND(AN$4,'Full-time'!$S26))=FALSE,IF(ISERR(FIND(CONCATENATE(AN$4,"+"),'Full-time'!$S26))=FALSE,IF(ISERR(FIND(CONCATENATE(AN$4,"++"),'Full-time'!$S26))=FALSE,IF(ISERR(FIND(CONCATENATE(AN$4,"+++"),'Full-time'!$S26))=FALSE,"+++","++"),"+")," ")," ")</f>
        <v xml:space="preserve"> </v>
      </c>
      <c r="AO19" s="145" t="str">
        <f>IF(ISERR(FIND(AO$4,'Full-time'!$S26))=FALSE,IF(ISERR(FIND(CONCATENATE(AO$4,"+"),'Full-time'!$S26))=FALSE,IF(ISERR(FIND(CONCATENATE(AO$4,"++"),'Full-time'!$S26))=FALSE,IF(ISERR(FIND(CONCATENATE(AO$4,"+++"),'Full-time'!$S26))=FALSE,"+++","++"),"+")," ")," ")</f>
        <v xml:space="preserve"> </v>
      </c>
      <c r="AP19" s="145" t="str">
        <f>IF(ISERR(FIND(AP$4,'Full-time'!$S26))=FALSE,IF(ISERR(FIND(CONCATENATE(AP$4,"+"),'Full-time'!$S26))=FALSE,IF(ISERR(FIND(CONCATENATE(AP$4,"++"),'Full-time'!$S26))=FALSE,IF(ISERR(FIND(CONCATENATE(AP$4,"+++"),'Full-time'!$S26))=FALSE,"+++","++"),"+")," ")," ")</f>
        <v xml:space="preserve"> </v>
      </c>
      <c r="AQ19" s="145" t="str">
        <f>IF(ISERR(FIND(AQ$4,'Full-time'!$S26))=FALSE,IF(ISERR(FIND(CONCATENATE(AQ$4,"+"),'Full-time'!$S26))=FALSE,IF(ISERR(FIND(CONCATENATE(AQ$4,"++"),'Full-time'!$S26))=FALSE,IF(ISERR(FIND(CONCATENATE(AQ$4,"+++"),'Full-time'!$S26))=FALSE,"+++","++"),"+")," ")," ")</f>
        <v xml:space="preserve"> </v>
      </c>
      <c r="AR19" s="145" t="str">
        <f>IF(ISERR(FIND(AR$4,'Full-time'!$S26))=FALSE,IF(ISERR(FIND(CONCATENATE(AR$4,"+"),'Full-time'!$S26))=FALSE,IF(ISERR(FIND(CONCATENATE(AR$4,"++"),'Full-time'!$S26))=FALSE,IF(ISERR(FIND(CONCATENATE(AR$4,"+++"),'Full-time'!$S26))=FALSE,"+++","++"),"+")," ")," ")</f>
        <v xml:space="preserve"> </v>
      </c>
      <c r="AS19" s="145" t="str">
        <f>IF(ISERR(FIND(AS$4,'Full-time'!$S26))=FALSE,IF(ISERR(FIND(CONCATENATE(AS$4,"+"),'Full-time'!$S26))=FALSE,IF(ISERR(FIND(CONCATENATE(AS$4,"++"),'Full-time'!$S26))=FALSE,IF(ISERR(FIND(CONCATENATE(AS$4,"+++"),'Full-time'!$S26))=FALSE,"+++","++"),"+")," ")," ")</f>
        <v xml:space="preserve"> </v>
      </c>
      <c r="AT19" s="145" t="str">
        <f>IF(ISERR(FIND(AT$4,'Full-time'!$S26))=FALSE,IF(ISERR(FIND(CONCATENATE(AT$4,"+"),'Full-time'!$S26))=FALSE,IF(ISERR(FIND(CONCATENATE(AT$4,"++"),'Full-time'!$S26))=FALSE,IF(ISERR(FIND(CONCATENATE(AT$4,"+++"),'Full-time'!$S26))=FALSE,"+++","++"),"+")," ")," ")</f>
        <v xml:space="preserve"> </v>
      </c>
      <c r="AU19" s="145" t="str">
        <f>IF(ISERR(FIND(AU$4,'Full-time'!$S26))=FALSE,IF(ISERR(FIND(CONCATENATE(AU$4,"+"),'Full-time'!$S26))=FALSE,IF(ISERR(FIND(CONCATENATE(AU$4,"++"),'Full-time'!$S26))=FALSE,IF(ISERR(FIND(CONCATENATE(AU$4,"+++"),'Full-time'!$S26))=FALSE,"+++","++"),"+")," ")," ")</f>
        <v xml:space="preserve"> </v>
      </c>
      <c r="AV19" s="95">
        <f>'Full-time'!C25</f>
        <v>0</v>
      </c>
      <c r="AW19" s="145" t="str">
        <f>IF(ISERR(FIND(AW$4,'Full-time'!$T26))=FALSE,IF(ISERR(FIND(CONCATENATE(AW$4,"+"),'Full-time'!$T26))=FALSE,IF(ISERR(FIND(CONCATENATE(AW$4,"++"),'Full-time'!$T26))=FALSE,IF(ISERR(FIND(CONCATENATE(AW$4,"+++"),'Full-time'!$T26))=FALSE,"+++","++"),"+")," ")," ")</f>
        <v xml:space="preserve"> </v>
      </c>
      <c r="AX19" s="145" t="str">
        <f>IF(ISERR(FIND(AX$4,'Full-time'!$T26))=FALSE,IF(ISERR(FIND(CONCATENATE(AX$4,"+"),'Full-time'!$T26))=FALSE,IF(ISERR(FIND(CONCATENATE(AX$4,"++"),'Full-time'!$T26))=FALSE,IF(ISERR(FIND(CONCATENATE(AX$4,"+++"),'Full-time'!$T26))=FALSE,"+++","++"),"+")," ")," ")</f>
        <v xml:space="preserve"> </v>
      </c>
      <c r="AY19" s="145" t="str">
        <f>IF(ISERR(FIND(AY$4,'Full-time'!$T26))=FALSE,IF(ISERR(FIND(CONCATENATE(AY$4,"+"),'Full-time'!$T26))=FALSE,IF(ISERR(FIND(CONCATENATE(AY$4,"++"),'Full-time'!$T26))=FALSE,IF(ISERR(FIND(CONCATENATE(AY$4,"+++"),'Full-time'!$T26))=FALSE,"+++","++"),"+")," ")," ")</f>
        <v xml:space="preserve"> </v>
      </c>
      <c r="AZ19" s="145" t="str">
        <f>IF(ISERR(FIND(AZ$4,'Full-time'!$T26))=FALSE,IF(ISERR(FIND(CONCATENATE(AZ$4,"+"),'Full-time'!$T26))=FALSE,IF(ISERR(FIND(CONCATENATE(AZ$4,"++"),'Full-time'!$T26))=FALSE,IF(ISERR(FIND(CONCATENATE(AZ$4,"+++"),'Full-time'!$T26))=FALSE,"+++","++"),"+")," ")," ")</f>
        <v xml:space="preserve"> </v>
      </c>
      <c r="BA19" s="145" t="str">
        <f>IF(ISERR(FIND(BA$4,'Full-time'!$T26))=FALSE,IF(ISERR(FIND(CONCATENATE(BA$4,"+"),'Full-time'!$T26))=FALSE,IF(ISERR(FIND(CONCATENATE(BA$4,"++"),'Full-time'!$T26))=FALSE,IF(ISERR(FIND(CONCATENATE(BA$4,"+++"),'Full-time'!$T26))=FALSE,"+++","++"),"+")," ")," ")</f>
        <v xml:space="preserve"> </v>
      </c>
      <c r="BB19" s="145" t="str">
        <f>IF(ISERR(FIND(BB$4,'Full-time'!$T26))=FALSE,IF(ISERR(FIND(CONCATENATE(BB$4,"+"),'Full-time'!$T26))=FALSE,IF(ISERR(FIND(CONCATENATE(BB$4,"++"),'Full-time'!$T26))=FALSE,IF(ISERR(FIND(CONCATENATE(BB$4,"+++"),'Full-time'!$T26))=FALSE,"+++","++"),"+")," ")," ")</f>
        <v xml:space="preserve"> </v>
      </c>
    </row>
    <row r="20" spans="1:54" hidden="1">
      <c r="A20" s="94">
        <f>'Full-time'!C26</f>
        <v>0</v>
      </c>
      <c r="B20" s="19" t="str">
        <f>IF(ISERR(FIND(B$4,'Full-time'!$R27))=FALSE,IF(ISERR(FIND(CONCATENATE(B$4,"+"),'Full-time'!$R27))=FALSE,IF(ISERR(FIND(CONCATENATE(B$4,"++"),'Full-time'!$R27))=FALSE,IF(ISERR(FIND(CONCATENATE(B$4,"+++"),'Full-time'!$R27))=FALSE,"+++","++"),"+")," ")," ")</f>
        <v xml:space="preserve"> </v>
      </c>
      <c r="C20" s="19" t="str">
        <f>IF(ISERR(FIND(C$4,'Full-time'!$R27))=FALSE,IF(ISERR(FIND(CONCATENATE(C$4,"+"),'Full-time'!$R27))=FALSE,IF(ISERR(FIND(CONCATENATE(C$4,"++"),'Full-time'!$R27))=FALSE,IF(ISERR(FIND(CONCATENATE(C$4,"+++"),'Full-time'!$R27))=FALSE,"+++","++"),"+")," ")," ")</f>
        <v xml:space="preserve"> </v>
      </c>
      <c r="D20" s="19" t="str">
        <f>IF(ISERR(FIND(D$4,'Full-time'!$R27))=FALSE,IF(ISERR(FIND(CONCATENATE(D$4,"+"),'Full-time'!$R27))=FALSE,IF(ISERR(FIND(CONCATENATE(D$4,"++"),'Full-time'!$R27))=FALSE,IF(ISERR(FIND(CONCATENATE(D$4,"+++"),'Full-time'!$R27))=FALSE,"+++","++"),"+")," ")," ")</f>
        <v xml:space="preserve"> </v>
      </c>
      <c r="E20" s="19" t="str">
        <f>IF(ISERR(FIND(E$4,'Full-time'!$R27))=FALSE,IF(ISERR(FIND(CONCATENATE(E$4,"+"),'Full-time'!$R27))=FALSE,IF(ISERR(FIND(CONCATENATE(E$4,"++"),'Full-time'!$R27))=FALSE,IF(ISERR(FIND(CONCATENATE(E$4,"+++"),'Full-time'!$R27))=FALSE,"+++","++"),"+")," ")," ")</f>
        <v xml:space="preserve"> </v>
      </c>
      <c r="F20" s="19" t="str">
        <f>IF(ISERR(FIND(F$4,'Full-time'!$R27))=FALSE,IF(ISERR(FIND(CONCATENATE(F$4,"+"),'Full-time'!$R27))=FALSE,IF(ISERR(FIND(CONCATENATE(F$4,"++"),'Full-time'!$R27))=FALSE,IF(ISERR(FIND(CONCATENATE(F$4,"+++"),'Full-time'!$R27))=FALSE,"+++","++"),"+")," ")," ")</f>
        <v xml:space="preserve"> </v>
      </c>
      <c r="G20" s="19" t="str">
        <f>IF(ISERR(FIND(G$4,'Full-time'!$R27))=FALSE,IF(ISERR(FIND(CONCATENATE(G$4,"+"),'Full-time'!$R27))=FALSE,IF(ISERR(FIND(CONCATENATE(G$4,"++"),'Full-time'!$R27))=FALSE,IF(ISERR(FIND(CONCATENATE(G$4,"+++"),'Full-time'!$R27))=FALSE,"+++","++"),"+")," ")," ")</f>
        <v xml:space="preserve"> </v>
      </c>
      <c r="H20" s="19" t="str">
        <f>IF(ISERR(FIND(H$4,'Full-time'!$R27))=FALSE,IF(ISERR(FIND(CONCATENATE(H$4,"+"),'Full-time'!$R27))=FALSE,IF(ISERR(FIND(CONCATENATE(H$4,"++"),'Full-time'!$R27))=FALSE,IF(ISERR(FIND(CONCATENATE(H$4,"+++"),'Full-time'!$R27))=FALSE,"+++","++"),"+")," ")," ")</f>
        <v xml:space="preserve"> </v>
      </c>
      <c r="I20" s="19" t="str">
        <f>IF(ISERR(FIND(I$4,'Full-time'!$R27))=FALSE,IF(ISERR(FIND(CONCATENATE(I$4,"+"),'Full-time'!$R27))=FALSE,IF(ISERR(FIND(CONCATENATE(I$4,"++"),'Full-time'!$R27))=FALSE,IF(ISERR(FIND(CONCATENATE(I$4,"+++"),'Full-time'!$R27))=FALSE,"+++","++"),"+")," ")," ")</f>
        <v xml:space="preserve"> </v>
      </c>
      <c r="J20" s="19" t="str">
        <f>IF(ISERR(FIND(J$4,'Full-time'!$R27))=FALSE,IF(ISERR(FIND(CONCATENATE(J$4,"+"),'Full-time'!$R27))=FALSE,IF(ISERR(FIND(CONCATENATE(J$4,"++"),'Full-time'!$R27))=FALSE,IF(ISERR(FIND(CONCATENATE(J$4,"+++"),'Full-time'!$R27))=FALSE,"+++","++"),"+")," ")," ")</f>
        <v xml:space="preserve"> </v>
      </c>
      <c r="K20" s="19" t="str">
        <f>IF(ISERR(FIND(K$4,'Full-time'!$R27))=FALSE,IF(ISERR(FIND(CONCATENATE(K$4,"+"),'Full-time'!$R27))=FALSE,IF(ISERR(FIND(CONCATENATE(K$4,"++"),'Full-time'!$R27))=FALSE,IF(ISERR(FIND(CONCATENATE(K$4,"+++"),'Full-time'!$R27))=FALSE,"+++","++"),"+")," ")," ")</f>
        <v xml:space="preserve"> </v>
      </c>
      <c r="L20" s="19" t="str">
        <f>IF(ISERR(FIND(L$4,'Full-time'!$R27))=FALSE,IF(ISERR(FIND(CONCATENATE(L$4,"+"),'Full-time'!$R27))=FALSE,IF(ISERR(FIND(CONCATENATE(L$4,"++"),'Full-time'!$R27))=FALSE,IF(ISERR(FIND(CONCATENATE(L$4,"+++"),'Full-time'!$R27))=FALSE,"+++","++"),"+")," ")," ")</f>
        <v xml:space="preserve"> </v>
      </c>
      <c r="M20" s="19" t="str">
        <f>IF(ISERR(FIND(M$4,'Full-time'!$R27))=FALSE,IF(ISERR(FIND(CONCATENATE(M$4,"+"),'Full-time'!$R27))=FALSE,IF(ISERR(FIND(CONCATENATE(M$4,"++"),'Full-time'!$R27))=FALSE,IF(ISERR(FIND(CONCATENATE(M$4,"+++"),'Full-time'!$R27))=FALSE,"+++","++"),"+")," ")," ")</f>
        <v xml:space="preserve"> </v>
      </c>
      <c r="N20" s="19" t="str">
        <f>IF(ISERR(FIND(N$4,'Full-time'!$R27))=FALSE,IF(ISERR(FIND(CONCATENATE(N$4,"+"),'Full-time'!$R27))=FALSE,IF(ISERR(FIND(CONCATENATE(N$4,"++"),'Full-time'!$R27))=FALSE,IF(ISERR(FIND(CONCATENATE(N$4,"+++"),'Full-time'!$R27))=FALSE,"+++","++"),"+")," ")," ")</f>
        <v xml:space="preserve"> </v>
      </c>
      <c r="O20" s="19" t="str">
        <f>IF(ISERR(FIND(O$4,'Full-time'!$R27))=FALSE,IF(ISERR(FIND(CONCATENATE(O$4,"+"),'Full-time'!$R27))=FALSE,IF(ISERR(FIND(CONCATENATE(O$4,"++"),'Full-time'!$R27))=FALSE,IF(ISERR(FIND(CONCATENATE(O$4,"+++"),'Full-time'!$R27))=FALSE,"+++","++"),"+")," ")," ")</f>
        <v xml:space="preserve"> </v>
      </c>
      <c r="P20" s="19" t="str">
        <f>IF(ISERR(FIND(P$4,'Full-time'!$R27))=FALSE,IF(ISERR(FIND(CONCATENATE(P$4,"+"),'Full-time'!$R27))=FALSE,IF(ISERR(FIND(CONCATENATE(P$4,"++"),'Full-time'!$R27))=FALSE,IF(ISERR(FIND(CONCATENATE(P$4,"+++"),'Full-time'!$R27))=FALSE,"+++","++"),"+")," ")," ")</f>
        <v xml:space="preserve"> </v>
      </c>
      <c r="Q20" s="19" t="str">
        <f>IF(ISERR(FIND(Q$4,'Full-time'!$R27))=FALSE,IF(ISERR(FIND(CONCATENATE(Q$4,"+"),'Full-time'!$R27))=FALSE,IF(ISERR(FIND(CONCATENATE(Q$4,"++"),'Full-time'!$R27))=FALSE,IF(ISERR(FIND(CONCATENATE(Q$4,"+++"),'Full-time'!$R27))=FALSE,"+++","++"),"+")," ")," ")</f>
        <v xml:space="preserve"> </v>
      </c>
      <c r="R20" s="19" t="str">
        <f>IF(ISERR(FIND(R$4,'Full-time'!$R27))=FALSE,IF(ISERR(FIND(CONCATENATE(R$4,"+"),'Full-time'!$R27))=FALSE,IF(ISERR(FIND(CONCATENATE(R$4,"++"),'Full-time'!$R27))=FALSE,IF(ISERR(FIND(CONCATENATE(R$4,"+++"),'Full-time'!$R27))=FALSE,"+++","++"),"+")," ")," ")</f>
        <v xml:space="preserve"> </v>
      </c>
      <c r="S20" s="19" t="str">
        <f>IF(ISERR(FIND(S$4,'Full-time'!$R27))=FALSE,IF(ISERR(FIND(CONCATENATE(S$4,"+"),'Full-time'!$R27))=FALSE,IF(ISERR(FIND(CONCATENATE(S$4,"++"),'Full-time'!$R27))=FALSE,IF(ISERR(FIND(CONCATENATE(S$4,"+++"),'Full-time'!$R27))=FALSE,"+++","++"),"+")," ")," ")</f>
        <v xml:space="preserve"> </v>
      </c>
      <c r="T20" s="150">
        <f>'Full-time'!C26</f>
        <v>0</v>
      </c>
      <c r="U20" s="145" t="str">
        <f>IF(ISERR(FIND(U$4,'Full-time'!$S27))=FALSE,IF(ISERR(FIND(CONCATENATE(U$4,"+"),'Full-time'!$S27))=FALSE,IF(ISERR(FIND(CONCATENATE(U$4,"++"),'Full-time'!$S27))=FALSE,IF(ISERR(FIND(CONCATENATE(U$4,"+++"),'Full-time'!$S27))=FALSE,"+++","++"),"+")," ")," ")</f>
        <v xml:space="preserve"> </v>
      </c>
      <c r="V20" s="145" t="str">
        <f>IF(ISERR(FIND(V$4,'Full-time'!$S27))=FALSE,IF(ISERR(FIND(CONCATENATE(V$4,"+"),'Full-time'!$S27))=FALSE,IF(ISERR(FIND(CONCATENATE(V$4,"++"),'Full-time'!$S27))=FALSE,IF(ISERR(FIND(CONCATENATE(V$4,"+++"),'Full-time'!$S27))=FALSE,"+++","++"),"+")," ")," ")</f>
        <v xml:space="preserve"> </v>
      </c>
      <c r="W20" s="145" t="str">
        <f>IF(ISERR(FIND(W$4,'Full-time'!$S27))=FALSE,IF(ISERR(FIND(CONCATENATE(W$4,"+"),'Full-time'!$S27))=FALSE,IF(ISERR(FIND(CONCATENATE(W$4,"++"),'Full-time'!$S27))=FALSE,IF(ISERR(FIND(CONCATENATE(W$4,"+++"),'Full-time'!$S27))=FALSE,"+++","++"),"+")," ")," ")</f>
        <v xml:space="preserve"> </v>
      </c>
      <c r="X20" s="145" t="str">
        <f>IF(ISERR(FIND(X$4,'Full-time'!$S27))=FALSE,IF(ISERR(FIND(CONCATENATE(X$4,"+"),'Full-time'!$S27))=FALSE,IF(ISERR(FIND(CONCATENATE(X$4,"++"),'Full-time'!$S27))=FALSE,IF(ISERR(FIND(CONCATENATE(X$4,"+++"),'Full-time'!$S27))=FALSE,"+++","++"),"+")," ")," ")</f>
        <v xml:space="preserve"> </v>
      </c>
      <c r="Y20" s="145" t="str">
        <f>IF(ISERR(FIND(Y$4,'Full-time'!$S27))=FALSE,IF(ISERR(FIND(CONCATENATE(Y$4,"+"),'Full-time'!$S27))=FALSE,IF(ISERR(FIND(CONCATENATE(Y$4,"++"),'Full-time'!$S27))=FALSE,IF(ISERR(FIND(CONCATENATE(Y$4,"+++"),'Full-time'!$S27))=FALSE,"+++","++"),"+")," ")," ")</f>
        <v xml:space="preserve"> </v>
      </c>
      <c r="Z20" s="145" t="str">
        <f>IF(ISERR(FIND(Z$4,'Full-time'!$S27))=FALSE,IF(ISERR(FIND(CONCATENATE(Z$4,"+"),'Full-time'!$S27))=FALSE,IF(ISERR(FIND(CONCATENATE(Z$4,"++"),'Full-time'!$S27))=FALSE,IF(ISERR(FIND(CONCATENATE(Z$4,"+++"),'Full-time'!$S27))=FALSE,"+++","++"),"+")," ")," ")</f>
        <v xml:space="preserve"> </v>
      </c>
      <c r="AA20" s="145" t="str">
        <f>IF(ISERR(FIND(AA$4,'Full-time'!$S27))=FALSE,IF(ISERR(FIND(CONCATENATE(AA$4,"+"),'Full-time'!$S27))=FALSE,IF(ISERR(FIND(CONCATENATE(AA$4,"++"),'Full-time'!$S27))=FALSE,IF(ISERR(FIND(CONCATENATE(AA$4,"+++"),'Full-time'!$S27))=FALSE,"+++","++"),"+")," ")," ")</f>
        <v xml:space="preserve"> </v>
      </c>
      <c r="AB20" s="145" t="str">
        <f>IF(ISERR(FIND(AB$4,'Full-time'!$S27))=FALSE,IF(ISERR(FIND(CONCATENATE(AB$4,"+"),'Full-time'!$S27))=FALSE,IF(ISERR(FIND(CONCATENATE(AB$4,"++"),'Full-time'!$S27))=FALSE,IF(ISERR(FIND(CONCATENATE(AB$4,"+++"),'Full-time'!$S27))=FALSE,"+++","++"),"+")," ")," ")</f>
        <v xml:space="preserve"> </v>
      </c>
      <c r="AC20" s="145" t="str">
        <f>IF(ISERR(FIND(AC$4,'Full-time'!$S27))=FALSE,IF(ISERR(FIND(CONCATENATE(AC$4,"+"),'Full-time'!$S27))=FALSE,IF(ISERR(FIND(CONCATENATE(AC$4,"++"),'Full-time'!$S27))=FALSE,IF(ISERR(FIND(CONCATENATE(AC$4,"+++"),'Full-time'!$S27))=FALSE,"+++","++"),"+")," ")," ")</f>
        <v xml:space="preserve"> </v>
      </c>
      <c r="AD20" s="145" t="str">
        <f>IF(ISERR(FIND(AD$4,'Full-time'!$S27))=FALSE,IF(ISERR(FIND(CONCATENATE(AD$4,"+"),'Full-time'!$S27))=FALSE,IF(ISERR(FIND(CONCATENATE(AD$4,"++"),'Full-time'!$S27))=FALSE,IF(ISERR(FIND(CONCATENATE(AD$4,"+++"),'Full-time'!$S27))=FALSE,"+++","++"),"+")," ")," ")</f>
        <v xml:space="preserve"> </v>
      </c>
      <c r="AE20" s="145" t="str">
        <f>IF(ISERR(FIND(AE$4,'Full-time'!$S27))=FALSE,IF(ISERR(FIND(CONCATENATE(AE$4,"+"),'Full-time'!$S27))=FALSE,IF(ISERR(FIND(CONCATENATE(AE$4,"++"),'Full-time'!$S27))=FALSE,IF(ISERR(FIND(CONCATENATE(AE$4,"+++"),'Full-time'!$S27))=FALSE,"+++","++"),"+")," ")," ")</f>
        <v xml:space="preserve"> </v>
      </c>
      <c r="AF20" s="145" t="str">
        <f>IF(ISERR(FIND(AF$4,'Full-time'!$S27))=FALSE,IF(ISERR(FIND(CONCATENATE(AF$4,"+"),'Full-time'!$S27))=FALSE,IF(ISERR(FIND(CONCATENATE(AF$4,"++"),'Full-time'!$S27))=FALSE,IF(ISERR(FIND(CONCATENATE(AF$4,"+++"),'Full-time'!$S27))=FALSE,"+++","++"),"+")," ")," ")</f>
        <v xml:space="preserve"> </v>
      </c>
      <c r="AG20" s="145" t="str">
        <f>IF(ISERR(FIND(AG$4,'Full-time'!$S27))=FALSE,IF(ISERR(FIND(CONCATENATE(AG$4,"+"),'Full-time'!$S27))=FALSE,IF(ISERR(FIND(CONCATENATE(AG$4,"++"),'Full-time'!$S27))=FALSE,IF(ISERR(FIND(CONCATENATE(AG$4,"+++"),'Full-time'!$S27))=FALSE,"+++","++"),"+")," ")," ")</f>
        <v xml:space="preserve"> </v>
      </c>
      <c r="AH20" s="145" t="str">
        <f>IF(ISERR(FIND(AH$4,'Full-time'!$S27))=FALSE,IF(ISERR(FIND(CONCATENATE(AH$4,"+"),'Full-time'!$S27))=FALSE,IF(ISERR(FIND(CONCATENATE(AH$4,"++"),'Full-time'!$S27))=FALSE,IF(ISERR(FIND(CONCATENATE(AH$4,"+++"),'Full-time'!$S27))=FALSE,"+++","++"),"+")," ")," ")</f>
        <v xml:space="preserve"> </v>
      </c>
      <c r="AI20" s="145" t="str">
        <f>IF(ISERR(FIND(AI$4,'Full-time'!$S27))=FALSE,IF(ISERR(FIND(CONCATENATE(AI$4,"+"),'Full-time'!$S27))=FALSE,IF(ISERR(FIND(CONCATENATE(AI$4,"++"),'Full-time'!$S27))=FALSE,IF(ISERR(FIND(CONCATENATE(AI$4,"+++"),'Full-time'!$S27))=FALSE,"+++","++"),"+")," ")," ")</f>
        <v xml:space="preserve"> </v>
      </c>
      <c r="AJ20" s="145" t="str">
        <f>IF(ISERR(FIND(AJ$4,'Full-time'!$S27))=FALSE,IF(ISERR(FIND(CONCATENATE(AJ$4,"+"),'Full-time'!$S27))=FALSE,IF(ISERR(FIND(CONCATENATE(AJ$4,"++"),'Full-time'!$S27))=FALSE,IF(ISERR(FIND(CONCATENATE(AJ$4,"+++"),'Full-time'!$S27))=FALSE,"+++","++"),"+")," ")," ")</f>
        <v xml:space="preserve"> </v>
      </c>
      <c r="AK20" s="145" t="str">
        <f>IF(ISERR(FIND(AK$4,'Full-time'!$S27))=FALSE,IF(ISERR(FIND(CONCATENATE(AK$4,"+"),'Full-time'!$S27))=FALSE,IF(ISERR(FIND(CONCATENATE(AK$4,"++"),'Full-time'!$S27))=FALSE,IF(ISERR(FIND(CONCATENATE(AK$4,"+++"),'Full-time'!$S27))=FALSE,"+++","++"),"+")," ")," ")</f>
        <v xml:space="preserve"> </v>
      </c>
      <c r="AL20" s="145" t="str">
        <f>IF(ISERR(FIND(AL$4,'Full-time'!$S27))=FALSE,IF(ISERR(FIND(CONCATENATE(AL$4,"+"),'Full-time'!$S27))=FALSE,IF(ISERR(FIND(CONCATENATE(AL$4,"++"),'Full-time'!$S27))=FALSE,IF(ISERR(FIND(CONCATENATE(AL$4,"+++"),'Full-time'!$S27))=FALSE,"+++","++"),"+")," ")," ")</f>
        <v xml:space="preserve"> </v>
      </c>
      <c r="AM20" s="145" t="str">
        <f>IF(ISERR(FIND(AM$4,'Full-time'!$S27))=FALSE,IF(ISERR(FIND(CONCATENATE(AM$4,"+"),'Full-time'!$S27))=FALSE,IF(ISERR(FIND(CONCATENATE(AM$4,"++"),'Full-time'!$S27))=FALSE,IF(ISERR(FIND(CONCATENATE(AM$4,"+++"),'Full-time'!$S27))=FALSE,"+++","++"),"+")," ")," ")</f>
        <v xml:space="preserve"> </v>
      </c>
      <c r="AN20" s="145" t="str">
        <f>IF(ISERR(FIND(AN$4,'Full-time'!$S27))=FALSE,IF(ISERR(FIND(CONCATENATE(AN$4,"+"),'Full-time'!$S27))=FALSE,IF(ISERR(FIND(CONCATENATE(AN$4,"++"),'Full-time'!$S27))=FALSE,IF(ISERR(FIND(CONCATENATE(AN$4,"+++"),'Full-time'!$S27))=FALSE,"+++","++"),"+")," ")," ")</f>
        <v xml:space="preserve"> </v>
      </c>
      <c r="AO20" s="145" t="str">
        <f>IF(ISERR(FIND(AO$4,'Full-time'!$S27))=FALSE,IF(ISERR(FIND(CONCATENATE(AO$4,"+"),'Full-time'!$S27))=FALSE,IF(ISERR(FIND(CONCATENATE(AO$4,"++"),'Full-time'!$S27))=FALSE,IF(ISERR(FIND(CONCATENATE(AO$4,"+++"),'Full-time'!$S27))=FALSE,"+++","++"),"+")," ")," ")</f>
        <v xml:space="preserve"> </v>
      </c>
      <c r="AP20" s="145" t="str">
        <f>IF(ISERR(FIND(AP$4,'Full-time'!$S27))=FALSE,IF(ISERR(FIND(CONCATENATE(AP$4,"+"),'Full-time'!$S27))=FALSE,IF(ISERR(FIND(CONCATENATE(AP$4,"++"),'Full-time'!$S27))=FALSE,IF(ISERR(FIND(CONCATENATE(AP$4,"+++"),'Full-time'!$S27))=FALSE,"+++","++"),"+")," ")," ")</f>
        <v xml:space="preserve"> </v>
      </c>
      <c r="AQ20" s="145" t="str">
        <f>IF(ISERR(FIND(AQ$4,'Full-time'!$S27))=FALSE,IF(ISERR(FIND(CONCATENATE(AQ$4,"+"),'Full-time'!$S27))=FALSE,IF(ISERR(FIND(CONCATENATE(AQ$4,"++"),'Full-time'!$S27))=FALSE,IF(ISERR(FIND(CONCATENATE(AQ$4,"+++"),'Full-time'!$S27))=FALSE,"+++","++"),"+")," ")," ")</f>
        <v xml:space="preserve"> </v>
      </c>
      <c r="AR20" s="145" t="str">
        <f>IF(ISERR(FIND(AR$4,'Full-time'!$S27))=FALSE,IF(ISERR(FIND(CONCATENATE(AR$4,"+"),'Full-time'!$S27))=FALSE,IF(ISERR(FIND(CONCATENATE(AR$4,"++"),'Full-time'!$S27))=FALSE,IF(ISERR(FIND(CONCATENATE(AR$4,"+++"),'Full-time'!$S27))=FALSE,"+++","++"),"+")," ")," ")</f>
        <v xml:space="preserve"> </v>
      </c>
      <c r="AS20" s="145" t="str">
        <f>IF(ISERR(FIND(AS$4,'Full-time'!$S27))=FALSE,IF(ISERR(FIND(CONCATENATE(AS$4,"+"),'Full-time'!$S27))=FALSE,IF(ISERR(FIND(CONCATENATE(AS$4,"++"),'Full-time'!$S27))=FALSE,IF(ISERR(FIND(CONCATENATE(AS$4,"+++"),'Full-time'!$S27))=FALSE,"+++","++"),"+")," ")," ")</f>
        <v xml:space="preserve"> </v>
      </c>
      <c r="AT20" s="145" t="str">
        <f>IF(ISERR(FIND(AT$4,'Full-time'!$S27))=FALSE,IF(ISERR(FIND(CONCATENATE(AT$4,"+"),'Full-time'!$S27))=FALSE,IF(ISERR(FIND(CONCATENATE(AT$4,"++"),'Full-time'!$S27))=FALSE,IF(ISERR(FIND(CONCATENATE(AT$4,"+++"),'Full-time'!$S27))=FALSE,"+++","++"),"+")," ")," ")</f>
        <v xml:space="preserve"> </v>
      </c>
      <c r="AU20" s="145" t="str">
        <f>IF(ISERR(FIND(AU$4,'Full-time'!$S27))=FALSE,IF(ISERR(FIND(CONCATENATE(AU$4,"+"),'Full-time'!$S27))=FALSE,IF(ISERR(FIND(CONCATENATE(AU$4,"++"),'Full-time'!$S27))=FALSE,IF(ISERR(FIND(CONCATENATE(AU$4,"+++"),'Full-time'!$S27))=FALSE,"+++","++"),"+")," ")," ")</f>
        <v xml:space="preserve"> </v>
      </c>
      <c r="AV20" s="150">
        <f>'Full-time'!C26</f>
        <v>0</v>
      </c>
      <c r="AW20" s="145" t="str">
        <f>IF(ISERR(FIND(AW$4,'Full-time'!$T27))=FALSE,IF(ISERR(FIND(CONCATENATE(AW$4,"+"),'Full-time'!$T27))=FALSE,IF(ISERR(FIND(CONCATENATE(AW$4,"++"),'Full-time'!$T27))=FALSE,IF(ISERR(FIND(CONCATENATE(AW$4,"+++"),'Full-time'!$T27))=FALSE,"+++","++"),"+")," ")," ")</f>
        <v xml:space="preserve"> </v>
      </c>
      <c r="AX20" s="145" t="str">
        <f>IF(ISERR(FIND(AX$4,'Full-time'!$T27))=FALSE,IF(ISERR(FIND(CONCATENATE(AX$4,"+"),'Full-time'!$T27))=FALSE,IF(ISERR(FIND(CONCATENATE(AX$4,"++"),'Full-time'!$T27))=FALSE,IF(ISERR(FIND(CONCATENATE(AX$4,"+++"),'Full-time'!$T27))=FALSE,"+++","++"),"+")," ")," ")</f>
        <v xml:space="preserve"> </v>
      </c>
      <c r="AY20" s="145" t="str">
        <f>IF(ISERR(FIND(AY$4,'Full-time'!$T27))=FALSE,IF(ISERR(FIND(CONCATENATE(AY$4,"+"),'Full-time'!$T27))=FALSE,IF(ISERR(FIND(CONCATENATE(AY$4,"++"),'Full-time'!$T27))=FALSE,IF(ISERR(FIND(CONCATENATE(AY$4,"+++"),'Full-time'!$T27))=FALSE,"+++","++"),"+")," ")," ")</f>
        <v xml:space="preserve"> </v>
      </c>
      <c r="AZ20" s="145" t="str">
        <f>IF(ISERR(FIND(AZ$4,'Full-time'!$T27))=FALSE,IF(ISERR(FIND(CONCATENATE(AZ$4,"+"),'Full-time'!$T27))=FALSE,IF(ISERR(FIND(CONCATENATE(AZ$4,"++"),'Full-time'!$T27))=FALSE,IF(ISERR(FIND(CONCATENATE(AZ$4,"+++"),'Full-time'!$T27))=FALSE,"+++","++"),"+")," ")," ")</f>
        <v xml:space="preserve"> </v>
      </c>
      <c r="BA20" s="145" t="str">
        <f>IF(ISERR(FIND(BA$4,'Full-time'!$T27))=FALSE,IF(ISERR(FIND(CONCATENATE(BA$4,"+"),'Full-time'!$T27))=FALSE,IF(ISERR(FIND(CONCATENATE(BA$4,"++"),'Full-time'!$T27))=FALSE,IF(ISERR(FIND(CONCATENATE(BA$4,"+++"),'Full-time'!$T27))=FALSE,"+++","++"),"+")," ")," ")</f>
        <v xml:space="preserve"> </v>
      </c>
      <c r="BB20" s="145" t="str">
        <f>IF(ISERR(FIND(BB$4,'Full-time'!$T27))=FALSE,IF(ISERR(FIND(CONCATENATE(BB$4,"+"),'Full-time'!$T27))=FALSE,IF(ISERR(FIND(CONCATENATE(BB$4,"++"),'Full-time'!$T27))=FALSE,IF(ISERR(FIND(CONCATENATE(BB$4,"+++"),'Full-time'!$T27))=FALSE,"+++","++"),"+")," ")," ")</f>
        <v xml:space="preserve"> </v>
      </c>
    </row>
    <row r="21" spans="1:54" ht="25.5">
      <c r="A21" s="187" t="str">
        <f>'Full-time'!C27</f>
        <v>Semester 2: (Poznan University of Technology (PUT))</v>
      </c>
      <c r="B21" s="19" t="str">
        <f>IF(ISERR(FIND(B$4,'Full-time'!$R28))=FALSE,IF(ISERR(FIND(CONCATENATE(B$4,"+"),'Full-time'!$R28))=FALSE,IF(ISERR(FIND(CONCATENATE(B$4,"++"),'Full-time'!$R28))=FALSE,IF(ISERR(FIND(CONCATENATE(B$4,"+++"),'Full-time'!$R28))=FALSE,"+++","++"),"+")," ")," ")</f>
        <v xml:space="preserve"> </v>
      </c>
      <c r="C21" s="19" t="str">
        <f>IF(ISERR(FIND(C$4,'Full-time'!$R28))=FALSE,IF(ISERR(FIND(CONCATENATE(C$4,"+"),'Full-time'!$R28))=FALSE,IF(ISERR(FIND(CONCATENATE(C$4,"++"),'Full-time'!$R28))=FALSE,IF(ISERR(FIND(CONCATENATE(C$4,"+++"),'Full-time'!$R28))=FALSE,"+++","++"),"+")," ")," ")</f>
        <v xml:space="preserve"> </v>
      </c>
      <c r="D21" s="19" t="str">
        <f>IF(ISERR(FIND(D$4,'Full-time'!$R28))=FALSE,IF(ISERR(FIND(CONCATENATE(D$4,"+"),'Full-time'!$R28))=FALSE,IF(ISERR(FIND(CONCATENATE(D$4,"++"),'Full-time'!$R28))=FALSE,IF(ISERR(FIND(CONCATENATE(D$4,"+++"),'Full-time'!$R28))=FALSE,"+++","++"),"+")," ")," ")</f>
        <v xml:space="preserve"> </v>
      </c>
      <c r="E21" s="19" t="str">
        <f>IF(ISERR(FIND(E$4,'Full-time'!$R28))=FALSE,IF(ISERR(FIND(CONCATENATE(E$4,"+"),'Full-time'!$R28))=FALSE,IF(ISERR(FIND(CONCATENATE(E$4,"++"),'Full-time'!$R28))=FALSE,IF(ISERR(FIND(CONCATENATE(E$4,"+++"),'Full-time'!$R28))=FALSE,"+++","++"),"+")," ")," ")</f>
        <v xml:space="preserve"> </v>
      </c>
      <c r="F21" s="19" t="str">
        <f>IF(ISERR(FIND(F$4,'Full-time'!$R28))=FALSE,IF(ISERR(FIND(CONCATENATE(F$4,"+"),'Full-time'!$R28))=FALSE,IF(ISERR(FIND(CONCATENATE(F$4,"++"),'Full-time'!$R28))=FALSE,IF(ISERR(FIND(CONCATENATE(F$4,"+++"),'Full-time'!$R28))=FALSE,"+++","++"),"+")," ")," ")</f>
        <v xml:space="preserve"> </v>
      </c>
      <c r="G21" s="19" t="str">
        <f>IF(ISERR(FIND(G$4,'Full-time'!$R28))=FALSE,IF(ISERR(FIND(CONCATENATE(G$4,"+"),'Full-time'!$R28))=FALSE,IF(ISERR(FIND(CONCATENATE(G$4,"++"),'Full-time'!$R28))=FALSE,IF(ISERR(FIND(CONCATENATE(G$4,"+++"),'Full-time'!$R28))=FALSE,"+++","++"),"+")," ")," ")</f>
        <v xml:space="preserve"> </v>
      </c>
      <c r="H21" s="19" t="str">
        <f>IF(ISERR(FIND(H$4,'Full-time'!$R28))=FALSE,IF(ISERR(FIND(CONCATENATE(H$4,"+"),'Full-time'!$R28))=FALSE,IF(ISERR(FIND(CONCATENATE(H$4,"++"),'Full-time'!$R28))=FALSE,IF(ISERR(FIND(CONCATENATE(H$4,"+++"),'Full-time'!$R28))=FALSE,"+++","++"),"+")," ")," ")</f>
        <v xml:space="preserve"> </v>
      </c>
      <c r="I21" s="19" t="str">
        <f>IF(ISERR(FIND(I$4,'Full-time'!$R28))=FALSE,IF(ISERR(FIND(CONCATENATE(I$4,"+"),'Full-time'!$R28))=FALSE,IF(ISERR(FIND(CONCATENATE(I$4,"++"),'Full-time'!$R28))=FALSE,IF(ISERR(FIND(CONCATENATE(I$4,"+++"),'Full-time'!$R28))=FALSE,"+++","++"),"+")," ")," ")</f>
        <v xml:space="preserve"> </v>
      </c>
      <c r="J21" s="19" t="str">
        <f>IF(ISERR(FIND(J$4,'Full-time'!$R28))=FALSE,IF(ISERR(FIND(CONCATENATE(J$4,"+"),'Full-time'!$R28))=FALSE,IF(ISERR(FIND(CONCATENATE(J$4,"++"),'Full-time'!$R28))=FALSE,IF(ISERR(FIND(CONCATENATE(J$4,"+++"),'Full-time'!$R28))=FALSE,"+++","++"),"+")," ")," ")</f>
        <v xml:space="preserve"> </v>
      </c>
      <c r="K21" s="19" t="str">
        <f>IF(ISERR(FIND(K$4,'Full-time'!$R28))=FALSE,IF(ISERR(FIND(CONCATENATE(K$4,"+"),'Full-time'!$R28))=FALSE,IF(ISERR(FIND(CONCATENATE(K$4,"++"),'Full-time'!$R28))=FALSE,IF(ISERR(FIND(CONCATENATE(K$4,"+++"),'Full-time'!$R28))=FALSE,"+++","++"),"+")," ")," ")</f>
        <v xml:space="preserve"> </v>
      </c>
      <c r="L21" s="19" t="str">
        <f>IF(ISERR(FIND(L$4,'Full-time'!$R28))=FALSE,IF(ISERR(FIND(CONCATENATE(L$4,"+"),'Full-time'!$R28))=FALSE,IF(ISERR(FIND(CONCATENATE(L$4,"++"),'Full-time'!$R28))=FALSE,IF(ISERR(FIND(CONCATENATE(L$4,"+++"),'Full-time'!$R28))=FALSE,"+++","++"),"+")," ")," ")</f>
        <v xml:space="preserve"> </v>
      </c>
      <c r="M21" s="19" t="str">
        <f>IF(ISERR(FIND(M$4,'Full-time'!$R28))=FALSE,IF(ISERR(FIND(CONCATENATE(M$4,"+"),'Full-time'!$R28))=FALSE,IF(ISERR(FIND(CONCATENATE(M$4,"++"),'Full-time'!$R28))=FALSE,IF(ISERR(FIND(CONCATENATE(M$4,"+++"),'Full-time'!$R28))=FALSE,"+++","++"),"+")," ")," ")</f>
        <v xml:space="preserve"> </v>
      </c>
      <c r="N21" s="19" t="str">
        <f>IF(ISERR(FIND(N$4,'Full-time'!$R28))=FALSE,IF(ISERR(FIND(CONCATENATE(N$4,"+"),'Full-time'!$R28))=FALSE,IF(ISERR(FIND(CONCATENATE(N$4,"++"),'Full-time'!$R28))=FALSE,IF(ISERR(FIND(CONCATENATE(N$4,"+++"),'Full-time'!$R28))=FALSE,"+++","++"),"+")," ")," ")</f>
        <v xml:space="preserve"> </v>
      </c>
      <c r="O21" s="19" t="str">
        <f>IF(ISERR(FIND(O$4,'Full-time'!$R28))=FALSE,IF(ISERR(FIND(CONCATENATE(O$4,"+"),'Full-time'!$R28))=FALSE,IF(ISERR(FIND(CONCATENATE(O$4,"++"),'Full-time'!$R28))=FALSE,IF(ISERR(FIND(CONCATENATE(O$4,"+++"),'Full-time'!$R28))=FALSE,"+++","++"),"+")," ")," ")</f>
        <v xml:space="preserve"> </v>
      </c>
      <c r="P21" s="19" t="str">
        <f>IF(ISERR(FIND(P$4,'Full-time'!$R28))=FALSE,IF(ISERR(FIND(CONCATENATE(P$4,"+"),'Full-time'!$R28))=FALSE,IF(ISERR(FIND(CONCATENATE(P$4,"++"),'Full-time'!$R28))=FALSE,IF(ISERR(FIND(CONCATENATE(P$4,"+++"),'Full-time'!$R28))=FALSE,"+++","++"),"+")," ")," ")</f>
        <v xml:space="preserve"> </v>
      </c>
      <c r="Q21" s="19" t="str">
        <f>IF(ISERR(FIND(Q$4,'Full-time'!$R28))=FALSE,IF(ISERR(FIND(CONCATENATE(Q$4,"+"),'Full-time'!$R28))=FALSE,IF(ISERR(FIND(CONCATENATE(Q$4,"++"),'Full-time'!$R28))=FALSE,IF(ISERR(FIND(CONCATENATE(Q$4,"+++"),'Full-time'!$R28))=FALSE,"+++","++"),"+")," ")," ")</f>
        <v xml:space="preserve"> </v>
      </c>
      <c r="R21" s="19" t="str">
        <f>IF(ISERR(FIND(R$4,'Full-time'!$R28))=FALSE,IF(ISERR(FIND(CONCATENATE(R$4,"+"),'Full-time'!$R28))=FALSE,IF(ISERR(FIND(CONCATENATE(R$4,"++"),'Full-time'!$R28))=FALSE,IF(ISERR(FIND(CONCATENATE(R$4,"+++"),'Full-time'!$R28))=FALSE,"+++","++"),"+")," ")," ")</f>
        <v xml:space="preserve"> </v>
      </c>
      <c r="S21" s="19" t="str">
        <f>IF(ISERR(FIND(S$4,'Full-time'!$R28))=FALSE,IF(ISERR(FIND(CONCATENATE(S$4,"+"),'Full-time'!$R28))=FALSE,IF(ISERR(FIND(CONCATENATE(S$4,"++"),'Full-time'!$R28))=FALSE,IF(ISERR(FIND(CONCATENATE(S$4,"+++"),'Full-time'!$R28))=FALSE,"+++","++"),"+")," ")," ")</f>
        <v xml:space="preserve"> </v>
      </c>
      <c r="T21" s="187" t="str">
        <f>'Full-time'!C27</f>
        <v>Semester 2: (Poznan University of Technology (PUT))</v>
      </c>
      <c r="U21" s="145" t="str">
        <f>IF(ISERR(FIND(U$4,'Full-time'!$S28))=FALSE,IF(ISERR(FIND(CONCATENATE(U$4,"+"),'Full-time'!$S28))=FALSE,IF(ISERR(FIND(CONCATENATE(U$4,"++"),'Full-time'!$S28))=FALSE,IF(ISERR(FIND(CONCATENATE(U$4,"+++"),'Full-time'!$S28))=FALSE,"+++","++"),"+")," ")," ")</f>
        <v xml:space="preserve"> </v>
      </c>
      <c r="V21" s="145" t="str">
        <f>IF(ISERR(FIND(V$4,'Full-time'!$S28))=FALSE,IF(ISERR(FIND(CONCATENATE(V$4,"+"),'Full-time'!$S28))=FALSE,IF(ISERR(FIND(CONCATENATE(V$4,"++"),'Full-time'!$S28))=FALSE,IF(ISERR(FIND(CONCATENATE(V$4,"+++"),'Full-time'!$S28))=FALSE,"+++","++"),"+")," ")," ")</f>
        <v xml:space="preserve"> </v>
      </c>
      <c r="W21" s="145" t="str">
        <f>IF(ISERR(FIND(W$4,'Full-time'!$S28))=FALSE,IF(ISERR(FIND(CONCATENATE(W$4,"+"),'Full-time'!$S28))=FALSE,IF(ISERR(FIND(CONCATENATE(W$4,"++"),'Full-time'!$S28))=FALSE,IF(ISERR(FIND(CONCATENATE(W$4,"+++"),'Full-time'!$S28))=FALSE,"+++","++"),"+")," ")," ")</f>
        <v xml:space="preserve"> </v>
      </c>
      <c r="X21" s="145" t="str">
        <f>IF(ISERR(FIND(X$4,'Full-time'!$S28))=FALSE,IF(ISERR(FIND(CONCATENATE(X$4,"+"),'Full-time'!$S28))=FALSE,IF(ISERR(FIND(CONCATENATE(X$4,"++"),'Full-time'!$S28))=FALSE,IF(ISERR(FIND(CONCATENATE(X$4,"+++"),'Full-time'!$S28))=FALSE,"+++","++"),"+")," ")," ")</f>
        <v xml:space="preserve"> </v>
      </c>
      <c r="Y21" s="145" t="str">
        <f>IF(ISERR(FIND(Y$4,'Full-time'!$S28))=FALSE,IF(ISERR(FIND(CONCATENATE(Y$4,"+"),'Full-time'!$S28))=FALSE,IF(ISERR(FIND(CONCATENATE(Y$4,"++"),'Full-time'!$S28))=FALSE,IF(ISERR(FIND(CONCATENATE(Y$4,"+++"),'Full-time'!$S28))=FALSE,"+++","++"),"+")," ")," ")</f>
        <v xml:space="preserve"> </v>
      </c>
      <c r="Z21" s="145" t="str">
        <f>IF(ISERR(FIND(Z$4,'Full-time'!$S28))=FALSE,IF(ISERR(FIND(CONCATENATE(Z$4,"+"),'Full-time'!$S28))=FALSE,IF(ISERR(FIND(CONCATENATE(Z$4,"++"),'Full-time'!$S28))=FALSE,IF(ISERR(FIND(CONCATENATE(Z$4,"+++"),'Full-time'!$S28))=FALSE,"+++","++"),"+")," ")," ")</f>
        <v xml:space="preserve"> </v>
      </c>
      <c r="AA21" s="145" t="str">
        <f>IF(ISERR(FIND(AA$4,'Full-time'!$S28))=FALSE,IF(ISERR(FIND(CONCATENATE(AA$4,"+"),'Full-time'!$S28))=FALSE,IF(ISERR(FIND(CONCATENATE(AA$4,"++"),'Full-time'!$S28))=FALSE,IF(ISERR(FIND(CONCATENATE(AA$4,"+++"),'Full-time'!$S28))=FALSE,"+++","++"),"+")," ")," ")</f>
        <v xml:space="preserve"> </v>
      </c>
      <c r="AB21" s="145" t="str">
        <f>IF(ISERR(FIND(AB$4,'Full-time'!$S28))=FALSE,IF(ISERR(FIND(CONCATENATE(AB$4,"+"),'Full-time'!$S28))=FALSE,IF(ISERR(FIND(CONCATENATE(AB$4,"++"),'Full-time'!$S28))=FALSE,IF(ISERR(FIND(CONCATENATE(AB$4,"+++"),'Full-time'!$S28))=FALSE,"+++","++"),"+")," ")," ")</f>
        <v xml:space="preserve"> </v>
      </c>
      <c r="AC21" s="145" t="str">
        <f>IF(ISERR(FIND(AC$4,'Full-time'!$S28))=FALSE,IF(ISERR(FIND(CONCATENATE(AC$4,"+"),'Full-time'!$S28))=FALSE,IF(ISERR(FIND(CONCATENATE(AC$4,"++"),'Full-time'!$S28))=FALSE,IF(ISERR(FIND(CONCATENATE(AC$4,"+++"),'Full-time'!$S28))=FALSE,"+++","++"),"+")," ")," ")</f>
        <v xml:space="preserve"> </v>
      </c>
      <c r="AD21" s="145" t="str">
        <f>IF(ISERR(FIND(AD$4,'Full-time'!$S28))=FALSE,IF(ISERR(FIND(CONCATENATE(AD$4,"+"),'Full-time'!$S28))=FALSE,IF(ISERR(FIND(CONCATENATE(AD$4,"++"),'Full-time'!$S28))=FALSE,IF(ISERR(FIND(CONCATENATE(AD$4,"+++"),'Full-time'!$S28))=FALSE,"+++","++"),"+")," ")," ")</f>
        <v xml:space="preserve"> </v>
      </c>
      <c r="AE21" s="145" t="str">
        <f>IF(ISERR(FIND(AE$4,'Full-time'!$S28))=FALSE,IF(ISERR(FIND(CONCATENATE(AE$4,"+"),'Full-time'!$S28))=FALSE,IF(ISERR(FIND(CONCATENATE(AE$4,"++"),'Full-time'!$S28))=FALSE,IF(ISERR(FIND(CONCATENATE(AE$4,"+++"),'Full-time'!$S28))=FALSE,"+++","++"),"+")," ")," ")</f>
        <v xml:space="preserve"> </v>
      </c>
      <c r="AF21" s="145" t="str">
        <f>IF(ISERR(FIND(AF$4,'Full-time'!$S28))=FALSE,IF(ISERR(FIND(CONCATENATE(AF$4,"+"),'Full-time'!$S28))=FALSE,IF(ISERR(FIND(CONCATENATE(AF$4,"++"),'Full-time'!$S28))=FALSE,IF(ISERR(FIND(CONCATENATE(AF$4,"+++"),'Full-time'!$S28))=FALSE,"+++","++"),"+")," ")," ")</f>
        <v xml:space="preserve"> </v>
      </c>
      <c r="AG21" s="145" t="str">
        <f>IF(ISERR(FIND(AG$4,'Full-time'!$S28))=FALSE,IF(ISERR(FIND(CONCATENATE(AG$4,"+"),'Full-time'!$S28))=FALSE,IF(ISERR(FIND(CONCATENATE(AG$4,"++"),'Full-time'!$S28))=FALSE,IF(ISERR(FIND(CONCATENATE(AG$4,"+++"),'Full-time'!$S28))=FALSE,"+++","++"),"+")," ")," ")</f>
        <v xml:space="preserve"> </v>
      </c>
      <c r="AH21" s="145" t="str">
        <f>IF(ISERR(FIND(AH$4,'Full-time'!$S28))=FALSE,IF(ISERR(FIND(CONCATENATE(AH$4,"+"),'Full-time'!$S28))=FALSE,IF(ISERR(FIND(CONCATENATE(AH$4,"++"),'Full-time'!$S28))=FALSE,IF(ISERR(FIND(CONCATENATE(AH$4,"+++"),'Full-time'!$S28))=FALSE,"+++","++"),"+")," ")," ")</f>
        <v xml:space="preserve"> </v>
      </c>
      <c r="AI21" s="145" t="str">
        <f>IF(ISERR(FIND(AI$4,'Full-time'!$S28))=FALSE,IF(ISERR(FIND(CONCATENATE(AI$4,"+"),'Full-time'!$S28))=FALSE,IF(ISERR(FIND(CONCATENATE(AI$4,"++"),'Full-time'!$S28))=FALSE,IF(ISERR(FIND(CONCATENATE(AI$4,"+++"),'Full-time'!$S28))=FALSE,"+++","++"),"+")," ")," ")</f>
        <v xml:space="preserve"> </v>
      </c>
      <c r="AJ21" s="145" t="str">
        <f>IF(ISERR(FIND(AJ$4,'Full-time'!$S28))=FALSE,IF(ISERR(FIND(CONCATENATE(AJ$4,"+"),'Full-time'!$S28))=FALSE,IF(ISERR(FIND(CONCATENATE(AJ$4,"++"),'Full-time'!$S28))=FALSE,IF(ISERR(FIND(CONCATENATE(AJ$4,"+++"),'Full-time'!$S28))=FALSE,"+++","++"),"+")," ")," ")</f>
        <v xml:space="preserve"> </v>
      </c>
      <c r="AK21" s="145" t="str">
        <f>IF(ISERR(FIND(AK$4,'Full-time'!$S28))=FALSE,IF(ISERR(FIND(CONCATENATE(AK$4,"+"),'Full-time'!$S28))=FALSE,IF(ISERR(FIND(CONCATENATE(AK$4,"++"),'Full-time'!$S28))=FALSE,IF(ISERR(FIND(CONCATENATE(AK$4,"+++"),'Full-time'!$S28))=FALSE,"+++","++"),"+")," ")," ")</f>
        <v xml:space="preserve"> </v>
      </c>
      <c r="AL21" s="145" t="str">
        <f>IF(ISERR(FIND(AL$4,'Full-time'!$S28))=FALSE,IF(ISERR(FIND(CONCATENATE(AL$4,"+"),'Full-time'!$S28))=FALSE,IF(ISERR(FIND(CONCATENATE(AL$4,"++"),'Full-time'!$S28))=FALSE,IF(ISERR(FIND(CONCATENATE(AL$4,"+++"),'Full-time'!$S28))=FALSE,"+++","++"),"+")," ")," ")</f>
        <v xml:space="preserve"> </v>
      </c>
      <c r="AM21" s="145" t="str">
        <f>IF(ISERR(FIND(AM$4,'Full-time'!$S28))=FALSE,IF(ISERR(FIND(CONCATENATE(AM$4,"+"),'Full-time'!$S28))=FALSE,IF(ISERR(FIND(CONCATENATE(AM$4,"++"),'Full-time'!$S28))=FALSE,IF(ISERR(FIND(CONCATENATE(AM$4,"+++"),'Full-time'!$S28))=FALSE,"+++","++"),"+")," ")," ")</f>
        <v xml:space="preserve"> </v>
      </c>
      <c r="AN21" s="145" t="str">
        <f>IF(ISERR(FIND(AN$4,'Full-time'!$S28))=FALSE,IF(ISERR(FIND(CONCATENATE(AN$4,"+"),'Full-time'!$S28))=FALSE,IF(ISERR(FIND(CONCATENATE(AN$4,"++"),'Full-time'!$S28))=FALSE,IF(ISERR(FIND(CONCATENATE(AN$4,"+++"),'Full-time'!$S28))=FALSE,"+++","++"),"+")," ")," ")</f>
        <v xml:space="preserve"> </v>
      </c>
      <c r="AO21" s="145" t="str">
        <f>IF(ISERR(FIND(AO$4,'Full-time'!$S28))=FALSE,IF(ISERR(FIND(CONCATENATE(AO$4,"+"),'Full-time'!$S28))=FALSE,IF(ISERR(FIND(CONCATENATE(AO$4,"++"),'Full-time'!$S28))=FALSE,IF(ISERR(FIND(CONCATENATE(AO$4,"+++"),'Full-time'!$S28))=FALSE,"+++","++"),"+")," ")," ")</f>
        <v xml:space="preserve"> </v>
      </c>
      <c r="AP21" s="145" t="str">
        <f>IF(ISERR(FIND(AP$4,'Full-time'!$S28))=FALSE,IF(ISERR(FIND(CONCATENATE(AP$4,"+"),'Full-time'!$S28))=FALSE,IF(ISERR(FIND(CONCATENATE(AP$4,"++"),'Full-time'!$S28))=FALSE,IF(ISERR(FIND(CONCATENATE(AP$4,"+++"),'Full-time'!$S28))=FALSE,"+++","++"),"+")," ")," ")</f>
        <v xml:space="preserve"> </v>
      </c>
      <c r="AQ21" s="145" t="str">
        <f>IF(ISERR(FIND(AQ$4,'Full-time'!$S28))=FALSE,IF(ISERR(FIND(CONCATENATE(AQ$4,"+"),'Full-time'!$S28))=FALSE,IF(ISERR(FIND(CONCATENATE(AQ$4,"++"),'Full-time'!$S28))=FALSE,IF(ISERR(FIND(CONCATENATE(AQ$4,"+++"),'Full-time'!$S28))=FALSE,"+++","++"),"+")," ")," ")</f>
        <v xml:space="preserve"> </v>
      </c>
      <c r="AR21" s="145" t="str">
        <f>IF(ISERR(FIND(AR$4,'Full-time'!$S28))=FALSE,IF(ISERR(FIND(CONCATENATE(AR$4,"+"),'Full-time'!$S28))=FALSE,IF(ISERR(FIND(CONCATENATE(AR$4,"++"),'Full-time'!$S28))=FALSE,IF(ISERR(FIND(CONCATENATE(AR$4,"+++"),'Full-time'!$S28))=FALSE,"+++","++"),"+")," ")," ")</f>
        <v xml:space="preserve"> </v>
      </c>
      <c r="AS21" s="145" t="str">
        <f>IF(ISERR(FIND(AS$4,'Full-time'!$S28))=FALSE,IF(ISERR(FIND(CONCATENATE(AS$4,"+"),'Full-time'!$S28))=FALSE,IF(ISERR(FIND(CONCATENATE(AS$4,"++"),'Full-time'!$S28))=FALSE,IF(ISERR(FIND(CONCATENATE(AS$4,"+++"),'Full-time'!$S28))=FALSE,"+++","++"),"+")," ")," ")</f>
        <v xml:space="preserve"> </v>
      </c>
      <c r="AT21" s="145" t="str">
        <f>IF(ISERR(FIND(AT$4,'Full-time'!$S28))=FALSE,IF(ISERR(FIND(CONCATENATE(AT$4,"+"),'Full-time'!$S28))=FALSE,IF(ISERR(FIND(CONCATENATE(AT$4,"++"),'Full-time'!$S28))=FALSE,IF(ISERR(FIND(CONCATENATE(AT$4,"+++"),'Full-time'!$S28))=FALSE,"+++","++"),"+")," ")," ")</f>
        <v xml:space="preserve"> </v>
      </c>
      <c r="AU21" s="145" t="str">
        <f>IF(ISERR(FIND(AU$4,'Full-time'!$S28))=FALSE,IF(ISERR(FIND(CONCATENATE(AU$4,"+"),'Full-time'!$S28))=FALSE,IF(ISERR(FIND(CONCATENATE(AU$4,"++"),'Full-time'!$S28))=FALSE,IF(ISERR(FIND(CONCATENATE(AU$4,"+++"),'Full-time'!$S28))=FALSE,"+++","++"),"+")," ")," ")</f>
        <v xml:space="preserve"> </v>
      </c>
      <c r="AV21" s="187" t="str">
        <f>'Full-time'!C27</f>
        <v>Semester 2: (Poznan University of Technology (PUT))</v>
      </c>
      <c r="AW21" s="145" t="str">
        <f>IF(ISERR(FIND(AW$4,'Full-time'!$T28))=FALSE,IF(ISERR(FIND(CONCATENATE(AW$4,"+"),'Full-time'!$T28))=FALSE,IF(ISERR(FIND(CONCATENATE(AW$4,"++"),'Full-time'!$T28))=FALSE,IF(ISERR(FIND(CONCATENATE(AW$4,"+++"),'Full-time'!$T28))=FALSE,"+++","++"),"+")," ")," ")</f>
        <v xml:space="preserve"> </v>
      </c>
      <c r="AX21" s="145" t="str">
        <f>IF(ISERR(FIND(AX$4,'Full-time'!$T28))=FALSE,IF(ISERR(FIND(CONCATENATE(AX$4,"+"),'Full-time'!$T28))=FALSE,IF(ISERR(FIND(CONCATENATE(AX$4,"++"),'Full-time'!$T28))=FALSE,IF(ISERR(FIND(CONCATENATE(AX$4,"+++"),'Full-time'!$T28))=FALSE,"+++","++"),"+")," ")," ")</f>
        <v xml:space="preserve"> </v>
      </c>
      <c r="AY21" s="145" t="str">
        <f>IF(ISERR(FIND(AY$4,'Full-time'!$T28))=FALSE,IF(ISERR(FIND(CONCATENATE(AY$4,"+"),'Full-time'!$T28))=FALSE,IF(ISERR(FIND(CONCATENATE(AY$4,"++"),'Full-time'!$T28))=FALSE,IF(ISERR(FIND(CONCATENATE(AY$4,"+++"),'Full-time'!$T28))=FALSE,"+++","++"),"+")," ")," ")</f>
        <v xml:space="preserve"> </v>
      </c>
      <c r="AZ21" s="145" t="str">
        <f>IF(ISERR(FIND(AZ$4,'Full-time'!$T28))=FALSE,IF(ISERR(FIND(CONCATENATE(AZ$4,"+"),'Full-time'!$T28))=FALSE,IF(ISERR(FIND(CONCATENATE(AZ$4,"++"),'Full-time'!$T28))=FALSE,IF(ISERR(FIND(CONCATENATE(AZ$4,"+++"),'Full-time'!$T28))=FALSE,"+++","++"),"+")," ")," ")</f>
        <v xml:space="preserve"> </v>
      </c>
      <c r="BA21" s="145" t="str">
        <f>IF(ISERR(FIND(BA$4,'Full-time'!$T28))=FALSE,IF(ISERR(FIND(CONCATENATE(BA$4,"+"),'Full-time'!$T28))=FALSE,IF(ISERR(FIND(CONCATENATE(BA$4,"++"),'Full-time'!$T28))=FALSE,IF(ISERR(FIND(CONCATENATE(BA$4,"+++"),'Full-time'!$T28))=FALSE,"+++","++"),"+")," ")," ")</f>
        <v xml:space="preserve"> </v>
      </c>
      <c r="BB21" s="145" t="str">
        <f>IF(ISERR(FIND(BB$4,'Full-time'!$T28))=FALSE,IF(ISERR(FIND(CONCATENATE(BB$4,"+"),'Full-time'!$T28))=FALSE,IF(ISERR(FIND(CONCATENATE(BB$4,"++"),'Full-time'!$T28))=FALSE,IF(ISERR(FIND(CONCATENATE(BB$4,"+++"),'Full-time'!$T28))=FALSE,"+++","++"),"+")," ")," ")</f>
        <v xml:space="preserve"> </v>
      </c>
    </row>
    <row r="22" spans="1:54">
      <c r="A22" s="94" t="str">
        <f>'Full-time'!C28</f>
        <v>Module</v>
      </c>
      <c r="B22" s="19" t="str">
        <f>IF(ISERR(FIND(B$4,'Full-time'!$R28))=FALSE,IF(ISERR(FIND(CONCATENATE(B$4,"+"),'Full-time'!$R28))=FALSE,IF(ISERR(FIND(CONCATENATE(B$4,"++"),'Full-time'!$R28))=FALSE,IF(ISERR(FIND(CONCATENATE(B$4,"+++"),'Full-time'!$R28))=FALSE,"+++","++"),"+")," ")," ")</f>
        <v xml:space="preserve"> </v>
      </c>
      <c r="C22" s="19" t="str">
        <f>IF(ISERR(FIND(C$4,'Full-time'!$R28))=FALSE,IF(ISERR(FIND(CONCATENATE(C$4,"+"),'Full-time'!$R28))=FALSE,IF(ISERR(FIND(CONCATENATE(C$4,"++"),'Full-time'!$R28))=FALSE,IF(ISERR(FIND(CONCATENATE(C$4,"+++"),'Full-time'!$R28))=FALSE,"+++","++"),"+")," ")," ")</f>
        <v xml:space="preserve"> </v>
      </c>
      <c r="D22" s="19" t="str">
        <f>IF(ISERR(FIND(D$4,'Full-time'!$R28))=FALSE,IF(ISERR(FIND(CONCATENATE(D$4,"+"),'Full-time'!$R28))=FALSE,IF(ISERR(FIND(CONCATENATE(D$4,"++"),'Full-time'!$R28))=FALSE,IF(ISERR(FIND(CONCATENATE(D$4,"+++"),'Full-time'!$R28))=FALSE,"+++","++"),"+")," ")," ")</f>
        <v xml:space="preserve"> </v>
      </c>
      <c r="E22" s="19" t="str">
        <f>IF(ISERR(FIND(E$4,'Full-time'!$R28))=FALSE,IF(ISERR(FIND(CONCATENATE(E$4,"+"),'Full-time'!$R28))=FALSE,IF(ISERR(FIND(CONCATENATE(E$4,"++"),'Full-time'!$R28))=FALSE,IF(ISERR(FIND(CONCATENATE(E$4,"+++"),'Full-time'!$R28))=FALSE,"+++","++"),"+")," ")," ")</f>
        <v xml:space="preserve"> </v>
      </c>
      <c r="F22" s="19" t="str">
        <f>IF(ISERR(FIND(F$4,'Full-time'!$R28))=FALSE,IF(ISERR(FIND(CONCATENATE(F$4,"+"),'Full-time'!$R28))=FALSE,IF(ISERR(FIND(CONCATENATE(F$4,"++"),'Full-time'!$R28))=FALSE,IF(ISERR(FIND(CONCATENATE(F$4,"+++"),'Full-time'!$R28))=FALSE,"+++","++"),"+")," ")," ")</f>
        <v xml:space="preserve"> </v>
      </c>
      <c r="G22" s="19" t="str">
        <f>IF(ISERR(FIND(G$4,'Full-time'!$R28))=FALSE,IF(ISERR(FIND(CONCATENATE(G$4,"+"),'Full-time'!$R28))=FALSE,IF(ISERR(FIND(CONCATENATE(G$4,"++"),'Full-time'!$R28))=FALSE,IF(ISERR(FIND(CONCATENATE(G$4,"+++"),'Full-time'!$R28))=FALSE,"+++","++"),"+")," ")," ")</f>
        <v xml:space="preserve"> </v>
      </c>
      <c r="H22" s="19" t="str">
        <f>IF(ISERR(FIND(H$4,'Full-time'!$R28))=FALSE,IF(ISERR(FIND(CONCATENATE(H$4,"+"),'Full-time'!$R28))=FALSE,IF(ISERR(FIND(CONCATENATE(H$4,"++"),'Full-time'!$R28))=FALSE,IF(ISERR(FIND(CONCATENATE(H$4,"+++"),'Full-time'!$R28))=FALSE,"+++","++"),"+")," ")," ")</f>
        <v xml:space="preserve"> </v>
      </c>
      <c r="I22" s="19" t="str">
        <f>IF(ISERR(FIND(I$4,'Full-time'!$R28))=FALSE,IF(ISERR(FIND(CONCATENATE(I$4,"+"),'Full-time'!$R28))=FALSE,IF(ISERR(FIND(CONCATENATE(I$4,"++"),'Full-time'!$R28))=FALSE,IF(ISERR(FIND(CONCATENATE(I$4,"+++"),'Full-time'!$R28))=FALSE,"+++","++"),"+")," ")," ")</f>
        <v xml:space="preserve"> </v>
      </c>
      <c r="J22" s="19" t="str">
        <f>IF(ISERR(FIND(J$4,'Full-time'!$R28))=FALSE,IF(ISERR(FIND(CONCATENATE(J$4,"+"),'Full-time'!$R28))=FALSE,IF(ISERR(FIND(CONCATENATE(J$4,"++"),'Full-time'!$R28))=FALSE,IF(ISERR(FIND(CONCATENATE(J$4,"+++"),'Full-time'!$R28))=FALSE,"+++","++"),"+")," ")," ")</f>
        <v xml:space="preserve"> </v>
      </c>
      <c r="K22" s="19" t="str">
        <f>IF(ISERR(FIND(K$4,'Full-time'!$R28))=FALSE,IF(ISERR(FIND(CONCATENATE(K$4,"+"),'Full-time'!$R28))=FALSE,IF(ISERR(FIND(CONCATENATE(K$4,"++"),'Full-time'!$R28))=FALSE,IF(ISERR(FIND(CONCATENATE(K$4,"+++"),'Full-time'!$R28))=FALSE,"+++","++"),"+")," ")," ")</f>
        <v xml:space="preserve"> </v>
      </c>
      <c r="L22" s="19" t="str">
        <f>IF(ISERR(FIND(L$4,'Full-time'!$R28))=FALSE,IF(ISERR(FIND(CONCATENATE(L$4,"+"),'Full-time'!$R28))=FALSE,IF(ISERR(FIND(CONCATENATE(L$4,"++"),'Full-time'!$R28))=FALSE,IF(ISERR(FIND(CONCATENATE(L$4,"+++"),'Full-time'!$R28))=FALSE,"+++","++"),"+")," ")," ")</f>
        <v xml:space="preserve"> </v>
      </c>
      <c r="M22" s="19" t="str">
        <f>IF(ISERR(FIND(M$4,'Full-time'!$R28))=FALSE,IF(ISERR(FIND(CONCATENATE(M$4,"+"),'Full-time'!$R28))=FALSE,IF(ISERR(FIND(CONCATENATE(M$4,"++"),'Full-time'!$R28))=FALSE,IF(ISERR(FIND(CONCATENATE(M$4,"+++"),'Full-time'!$R28))=FALSE,"+++","++"),"+")," ")," ")</f>
        <v xml:space="preserve"> </v>
      </c>
      <c r="N22" s="19" t="str">
        <f>IF(ISERR(FIND(N$4,'Full-time'!$R28))=FALSE,IF(ISERR(FIND(CONCATENATE(N$4,"+"),'Full-time'!$R28))=FALSE,IF(ISERR(FIND(CONCATENATE(N$4,"++"),'Full-time'!$R28))=FALSE,IF(ISERR(FIND(CONCATENATE(N$4,"+++"),'Full-time'!$R28))=FALSE,"+++","++"),"+")," ")," ")</f>
        <v xml:space="preserve"> </v>
      </c>
      <c r="O22" s="19" t="str">
        <f>IF(ISERR(FIND(O$4,'Full-time'!$R28))=FALSE,IF(ISERR(FIND(CONCATENATE(O$4,"+"),'Full-time'!$R28))=FALSE,IF(ISERR(FIND(CONCATENATE(O$4,"++"),'Full-time'!$R28))=FALSE,IF(ISERR(FIND(CONCATENATE(O$4,"+++"),'Full-time'!$R28))=FALSE,"+++","++"),"+")," ")," ")</f>
        <v xml:space="preserve"> </v>
      </c>
      <c r="P22" s="19" t="str">
        <f>IF(ISERR(FIND(P$4,'Full-time'!$R28))=FALSE,IF(ISERR(FIND(CONCATENATE(P$4,"+"),'Full-time'!$R28))=FALSE,IF(ISERR(FIND(CONCATENATE(P$4,"++"),'Full-time'!$R28))=FALSE,IF(ISERR(FIND(CONCATENATE(P$4,"+++"),'Full-time'!$R28))=FALSE,"+++","++"),"+")," ")," ")</f>
        <v xml:space="preserve"> </v>
      </c>
      <c r="Q22" s="19" t="str">
        <f>IF(ISERR(FIND(Q$4,'Full-time'!$R28))=FALSE,IF(ISERR(FIND(CONCATENATE(Q$4,"+"),'Full-time'!$R28))=FALSE,IF(ISERR(FIND(CONCATENATE(Q$4,"++"),'Full-time'!$R28))=FALSE,IF(ISERR(FIND(CONCATENATE(Q$4,"+++"),'Full-time'!$R28))=FALSE,"+++","++"),"+")," ")," ")</f>
        <v xml:space="preserve"> </v>
      </c>
      <c r="R22" s="19" t="str">
        <f>IF(ISERR(FIND(R$4,'Full-time'!$R28))=FALSE,IF(ISERR(FIND(CONCATENATE(R$4,"+"),'Full-time'!$R28))=FALSE,IF(ISERR(FIND(CONCATENATE(R$4,"++"),'Full-time'!$R28))=FALSE,IF(ISERR(FIND(CONCATENATE(R$4,"+++"),'Full-time'!$R28))=FALSE,"+++","++"),"+")," ")," ")</f>
        <v xml:space="preserve"> </v>
      </c>
      <c r="S22" s="19" t="str">
        <f>IF(ISERR(FIND(S$4,'Full-time'!$R28))=FALSE,IF(ISERR(FIND(CONCATENATE(S$4,"+"),'Full-time'!$R28))=FALSE,IF(ISERR(FIND(CONCATENATE(S$4,"++"),'Full-time'!$R28))=FALSE,IF(ISERR(FIND(CONCATENATE(S$4,"+++"),'Full-time'!$R28))=FALSE,"+++","++"),"+")," ")," ")</f>
        <v xml:space="preserve"> </v>
      </c>
      <c r="T22" s="150" t="str">
        <f>'Full-time'!C28</f>
        <v>Module</v>
      </c>
      <c r="U22" s="145" t="str">
        <f>IF(ISERR(FIND(U$4,'Full-time'!$S28))=FALSE,IF(ISERR(FIND(CONCATENATE(U$4,"+"),'Full-time'!$S28))=FALSE,IF(ISERR(FIND(CONCATENATE(U$4,"++"),'Full-time'!$S28))=FALSE,IF(ISERR(FIND(CONCATENATE(U$4,"+++"),'Full-time'!$S28))=FALSE,"+++","++"),"+")," ")," ")</f>
        <v xml:space="preserve"> </v>
      </c>
      <c r="V22" s="145" t="str">
        <f>IF(ISERR(FIND(V$4,'Full-time'!$S28))=FALSE,IF(ISERR(FIND(CONCATENATE(V$4,"+"),'Full-time'!$S28))=FALSE,IF(ISERR(FIND(CONCATENATE(V$4,"++"),'Full-time'!$S28))=FALSE,IF(ISERR(FIND(CONCATENATE(V$4,"+++"),'Full-time'!$S28))=FALSE,"+++","++"),"+")," ")," ")</f>
        <v xml:space="preserve"> </v>
      </c>
      <c r="W22" s="145" t="str">
        <f>IF(ISERR(FIND(W$4,'Full-time'!$S28))=FALSE,IF(ISERR(FIND(CONCATENATE(W$4,"+"),'Full-time'!$S28))=FALSE,IF(ISERR(FIND(CONCATENATE(W$4,"++"),'Full-time'!$S28))=FALSE,IF(ISERR(FIND(CONCATENATE(W$4,"+++"),'Full-time'!$S28))=FALSE,"+++","++"),"+")," ")," ")</f>
        <v xml:space="preserve"> </v>
      </c>
      <c r="X22" s="145" t="str">
        <f>IF(ISERR(FIND(X$4,'Full-time'!$S28))=FALSE,IF(ISERR(FIND(CONCATENATE(X$4,"+"),'Full-time'!$S28))=FALSE,IF(ISERR(FIND(CONCATENATE(X$4,"++"),'Full-time'!$S28))=FALSE,IF(ISERR(FIND(CONCATENATE(X$4,"+++"),'Full-time'!$S28))=FALSE,"+++","++"),"+")," ")," ")</f>
        <v xml:space="preserve"> </v>
      </c>
      <c r="Y22" s="145" t="str">
        <f>IF(ISERR(FIND(Y$4,'Full-time'!$S28))=FALSE,IF(ISERR(FIND(CONCATENATE(Y$4,"+"),'Full-time'!$S28))=FALSE,IF(ISERR(FIND(CONCATENATE(Y$4,"++"),'Full-time'!$S28))=FALSE,IF(ISERR(FIND(CONCATENATE(Y$4,"+++"),'Full-time'!$S28))=FALSE,"+++","++"),"+")," ")," ")</f>
        <v xml:space="preserve"> </v>
      </c>
      <c r="Z22" s="145" t="str">
        <f>IF(ISERR(FIND(Z$4,'Full-time'!$S28))=FALSE,IF(ISERR(FIND(CONCATENATE(Z$4,"+"),'Full-time'!$S28))=FALSE,IF(ISERR(FIND(CONCATENATE(Z$4,"++"),'Full-time'!$S28))=FALSE,IF(ISERR(FIND(CONCATENATE(Z$4,"+++"),'Full-time'!$S28))=FALSE,"+++","++"),"+")," ")," ")</f>
        <v xml:space="preserve"> </v>
      </c>
      <c r="AA22" s="145" t="str">
        <f>IF(ISERR(FIND(AA$4,'Full-time'!$S28))=FALSE,IF(ISERR(FIND(CONCATENATE(AA$4,"+"),'Full-time'!$S28))=FALSE,IF(ISERR(FIND(CONCATENATE(AA$4,"++"),'Full-time'!$S28))=FALSE,IF(ISERR(FIND(CONCATENATE(AA$4,"+++"),'Full-time'!$S28))=FALSE,"+++","++"),"+")," ")," ")</f>
        <v xml:space="preserve"> </v>
      </c>
      <c r="AB22" s="145" t="str">
        <f>IF(ISERR(FIND(AB$4,'Full-time'!$S28))=FALSE,IF(ISERR(FIND(CONCATENATE(AB$4,"+"),'Full-time'!$S28))=FALSE,IF(ISERR(FIND(CONCATENATE(AB$4,"++"),'Full-time'!$S28))=FALSE,IF(ISERR(FIND(CONCATENATE(AB$4,"+++"),'Full-time'!$S28))=FALSE,"+++","++"),"+")," ")," ")</f>
        <v xml:space="preserve"> </v>
      </c>
      <c r="AC22" s="145" t="str">
        <f>IF(ISERR(FIND(AC$4,'Full-time'!$S28))=FALSE,IF(ISERR(FIND(CONCATENATE(AC$4,"+"),'Full-time'!$S28))=FALSE,IF(ISERR(FIND(CONCATENATE(AC$4,"++"),'Full-time'!$S28))=FALSE,IF(ISERR(FIND(CONCATENATE(AC$4,"+++"),'Full-time'!$S28))=FALSE,"+++","++"),"+")," ")," ")</f>
        <v xml:space="preserve"> </v>
      </c>
      <c r="AD22" s="145" t="str">
        <f>IF(ISERR(FIND(AD$4,'Full-time'!$S28))=FALSE,IF(ISERR(FIND(CONCATENATE(AD$4,"+"),'Full-time'!$S28))=FALSE,IF(ISERR(FIND(CONCATENATE(AD$4,"++"),'Full-time'!$S28))=FALSE,IF(ISERR(FIND(CONCATENATE(AD$4,"+++"),'Full-time'!$S28))=FALSE,"+++","++"),"+")," ")," ")</f>
        <v xml:space="preserve"> </v>
      </c>
      <c r="AE22" s="145" t="str">
        <f>IF(ISERR(FIND(AE$4,'Full-time'!$S28))=FALSE,IF(ISERR(FIND(CONCATENATE(AE$4,"+"),'Full-time'!$S28))=FALSE,IF(ISERR(FIND(CONCATENATE(AE$4,"++"),'Full-time'!$S28))=FALSE,IF(ISERR(FIND(CONCATENATE(AE$4,"+++"),'Full-time'!$S28))=FALSE,"+++","++"),"+")," ")," ")</f>
        <v xml:space="preserve"> </v>
      </c>
      <c r="AF22" s="145" t="str">
        <f>IF(ISERR(FIND(AF$4,'Full-time'!$S28))=FALSE,IF(ISERR(FIND(CONCATENATE(AF$4,"+"),'Full-time'!$S28))=FALSE,IF(ISERR(FIND(CONCATENATE(AF$4,"++"),'Full-time'!$S28))=FALSE,IF(ISERR(FIND(CONCATENATE(AF$4,"+++"),'Full-time'!$S28))=FALSE,"+++","++"),"+")," ")," ")</f>
        <v xml:space="preserve"> </v>
      </c>
      <c r="AG22" s="145" t="str">
        <f>IF(ISERR(FIND(AG$4,'Full-time'!$S28))=FALSE,IF(ISERR(FIND(CONCATENATE(AG$4,"+"),'Full-time'!$S28))=FALSE,IF(ISERR(FIND(CONCATENATE(AG$4,"++"),'Full-time'!$S28))=FALSE,IF(ISERR(FIND(CONCATENATE(AG$4,"+++"),'Full-time'!$S28))=FALSE,"+++","++"),"+")," ")," ")</f>
        <v xml:space="preserve"> </v>
      </c>
      <c r="AH22" s="145" t="str">
        <f>IF(ISERR(FIND(AH$4,'Full-time'!$S28))=FALSE,IF(ISERR(FIND(CONCATENATE(AH$4,"+"),'Full-time'!$S28))=FALSE,IF(ISERR(FIND(CONCATENATE(AH$4,"++"),'Full-time'!$S28))=FALSE,IF(ISERR(FIND(CONCATENATE(AH$4,"+++"),'Full-time'!$S28))=FALSE,"+++","++"),"+")," ")," ")</f>
        <v xml:space="preserve"> </v>
      </c>
      <c r="AI22" s="145" t="str">
        <f>IF(ISERR(FIND(AI$4,'Full-time'!$S28))=FALSE,IF(ISERR(FIND(CONCATENATE(AI$4,"+"),'Full-time'!$S28))=FALSE,IF(ISERR(FIND(CONCATENATE(AI$4,"++"),'Full-time'!$S28))=FALSE,IF(ISERR(FIND(CONCATENATE(AI$4,"+++"),'Full-time'!$S28))=FALSE,"+++","++"),"+")," ")," ")</f>
        <v xml:space="preserve"> </v>
      </c>
      <c r="AJ22" s="145" t="str">
        <f>IF(ISERR(FIND(AJ$4,'Full-time'!$S28))=FALSE,IF(ISERR(FIND(CONCATENATE(AJ$4,"+"),'Full-time'!$S28))=FALSE,IF(ISERR(FIND(CONCATENATE(AJ$4,"++"),'Full-time'!$S28))=FALSE,IF(ISERR(FIND(CONCATENATE(AJ$4,"+++"),'Full-time'!$S28))=FALSE,"+++","++"),"+")," ")," ")</f>
        <v xml:space="preserve"> </v>
      </c>
      <c r="AK22" s="145" t="str">
        <f>IF(ISERR(FIND(AK$4,'Full-time'!$S28))=FALSE,IF(ISERR(FIND(CONCATENATE(AK$4,"+"),'Full-time'!$S28))=FALSE,IF(ISERR(FIND(CONCATENATE(AK$4,"++"),'Full-time'!$S28))=FALSE,IF(ISERR(FIND(CONCATENATE(AK$4,"+++"),'Full-time'!$S28))=FALSE,"+++","++"),"+")," ")," ")</f>
        <v xml:space="preserve"> </v>
      </c>
      <c r="AL22" s="145" t="str">
        <f>IF(ISERR(FIND(AL$4,'Full-time'!$S28))=FALSE,IF(ISERR(FIND(CONCATENATE(AL$4,"+"),'Full-time'!$S28))=FALSE,IF(ISERR(FIND(CONCATENATE(AL$4,"++"),'Full-time'!$S28))=FALSE,IF(ISERR(FIND(CONCATENATE(AL$4,"+++"),'Full-time'!$S28))=FALSE,"+++","++"),"+")," ")," ")</f>
        <v xml:space="preserve"> </v>
      </c>
      <c r="AM22" s="145" t="str">
        <f>IF(ISERR(FIND(AM$4,'Full-time'!$S28))=FALSE,IF(ISERR(FIND(CONCATENATE(AM$4,"+"),'Full-time'!$S28))=FALSE,IF(ISERR(FIND(CONCATENATE(AM$4,"++"),'Full-time'!$S28))=FALSE,IF(ISERR(FIND(CONCATENATE(AM$4,"+++"),'Full-time'!$S28))=FALSE,"+++","++"),"+")," ")," ")</f>
        <v xml:space="preserve"> </v>
      </c>
      <c r="AN22" s="145" t="str">
        <f>IF(ISERR(FIND(AN$4,'Full-time'!$S28))=FALSE,IF(ISERR(FIND(CONCATENATE(AN$4,"+"),'Full-time'!$S28))=FALSE,IF(ISERR(FIND(CONCATENATE(AN$4,"++"),'Full-time'!$S28))=FALSE,IF(ISERR(FIND(CONCATENATE(AN$4,"+++"),'Full-time'!$S28))=FALSE,"+++","++"),"+")," ")," ")</f>
        <v xml:space="preserve"> </v>
      </c>
      <c r="AO22" s="145" t="str">
        <f>IF(ISERR(FIND(AO$4,'Full-time'!$S28))=FALSE,IF(ISERR(FIND(CONCATENATE(AO$4,"+"),'Full-time'!$S28))=FALSE,IF(ISERR(FIND(CONCATENATE(AO$4,"++"),'Full-time'!$S28))=FALSE,IF(ISERR(FIND(CONCATENATE(AO$4,"+++"),'Full-time'!$S28))=FALSE,"+++","++"),"+")," ")," ")</f>
        <v xml:space="preserve"> </v>
      </c>
      <c r="AP22" s="145" t="str">
        <f>IF(ISERR(FIND(AP$4,'Full-time'!$S28))=FALSE,IF(ISERR(FIND(CONCATENATE(AP$4,"+"),'Full-time'!$S28))=FALSE,IF(ISERR(FIND(CONCATENATE(AP$4,"++"),'Full-time'!$S28))=FALSE,IF(ISERR(FIND(CONCATENATE(AP$4,"+++"),'Full-time'!$S28))=FALSE,"+++","++"),"+")," ")," ")</f>
        <v xml:space="preserve"> </v>
      </c>
      <c r="AQ22" s="145" t="str">
        <f>IF(ISERR(FIND(AQ$4,'Full-time'!$S28))=FALSE,IF(ISERR(FIND(CONCATENATE(AQ$4,"+"),'Full-time'!$S28))=FALSE,IF(ISERR(FIND(CONCATENATE(AQ$4,"++"),'Full-time'!$S28))=FALSE,IF(ISERR(FIND(CONCATENATE(AQ$4,"+++"),'Full-time'!$S28))=FALSE,"+++","++"),"+")," ")," ")</f>
        <v xml:space="preserve"> </v>
      </c>
      <c r="AR22" s="145" t="str">
        <f>IF(ISERR(FIND(AR$4,'Full-time'!$S28))=FALSE,IF(ISERR(FIND(CONCATENATE(AR$4,"+"),'Full-time'!$S28))=FALSE,IF(ISERR(FIND(CONCATENATE(AR$4,"++"),'Full-time'!$S28))=FALSE,IF(ISERR(FIND(CONCATENATE(AR$4,"+++"),'Full-time'!$S28))=FALSE,"+++","++"),"+")," ")," ")</f>
        <v xml:space="preserve"> </v>
      </c>
      <c r="AS22" s="145" t="str">
        <f>IF(ISERR(FIND(AS$4,'Full-time'!$S28))=FALSE,IF(ISERR(FIND(CONCATENATE(AS$4,"+"),'Full-time'!$S28))=FALSE,IF(ISERR(FIND(CONCATENATE(AS$4,"++"),'Full-time'!$S28))=FALSE,IF(ISERR(FIND(CONCATENATE(AS$4,"+++"),'Full-time'!$S28))=FALSE,"+++","++"),"+")," ")," ")</f>
        <v xml:space="preserve"> </v>
      </c>
      <c r="AT22" s="145" t="str">
        <f>IF(ISERR(FIND(AT$4,'Full-time'!$S28))=FALSE,IF(ISERR(FIND(CONCATENATE(AT$4,"+"),'Full-time'!$S28))=FALSE,IF(ISERR(FIND(CONCATENATE(AT$4,"++"),'Full-time'!$S28))=FALSE,IF(ISERR(FIND(CONCATENATE(AT$4,"+++"),'Full-time'!$S28))=FALSE,"+++","++"),"+")," ")," ")</f>
        <v xml:space="preserve"> </v>
      </c>
      <c r="AU22" s="145" t="str">
        <f>IF(ISERR(FIND(AU$4,'Full-time'!$S28))=FALSE,IF(ISERR(FIND(CONCATENATE(AU$4,"+"),'Full-time'!$S28))=FALSE,IF(ISERR(FIND(CONCATENATE(AU$4,"++"),'Full-time'!$S28))=FALSE,IF(ISERR(FIND(CONCATENATE(AU$4,"+++"),'Full-time'!$S28))=FALSE,"+++","++"),"+")," ")," ")</f>
        <v xml:space="preserve"> </v>
      </c>
      <c r="AV22" s="150" t="str">
        <f>'Full-time'!C28</f>
        <v>Module</v>
      </c>
      <c r="AW22" s="145" t="str">
        <f>IF(ISERR(FIND(AW$4,'Full-time'!$T28))=FALSE,IF(ISERR(FIND(CONCATENATE(AW$4,"+"),'Full-time'!$T28))=FALSE,IF(ISERR(FIND(CONCATENATE(AW$4,"++"),'Full-time'!$T28))=FALSE,IF(ISERR(FIND(CONCATENATE(AW$4,"+++"),'Full-time'!$T28))=FALSE,"+++","++"),"+")," ")," ")</f>
        <v xml:space="preserve"> </v>
      </c>
      <c r="AX22" s="145" t="str">
        <f>IF(ISERR(FIND(AX$4,'Full-time'!$T28))=FALSE,IF(ISERR(FIND(CONCATENATE(AX$4,"+"),'Full-time'!$T28))=FALSE,IF(ISERR(FIND(CONCATENATE(AX$4,"++"),'Full-time'!$T28))=FALSE,IF(ISERR(FIND(CONCATENATE(AX$4,"+++"),'Full-time'!$T28))=FALSE,"+++","++"),"+")," ")," ")</f>
        <v xml:space="preserve"> </v>
      </c>
      <c r="AY22" s="145" t="str">
        <f>IF(ISERR(FIND(AY$4,'Full-time'!$T28))=FALSE,IF(ISERR(FIND(CONCATENATE(AY$4,"+"),'Full-time'!$T28))=FALSE,IF(ISERR(FIND(CONCATENATE(AY$4,"++"),'Full-time'!$T28))=FALSE,IF(ISERR(FIND(CONCATENATE(AY$4,"+++"),'Full-time'!$T28))=FALSE,"+++","++"),"+")," ")," ")</f>
        <v xml:space="preserve"> </v>
      </c>
      <c r="AZ22" s="145" t="str">
        <f>IF(ISERR(FIND(AZ$4,'Full-time'!$T28))=FALSE,IF(ISERR(FIND(CONCATENATE(AZ$4,"+"),'Full-time'!$T28))=FALSE,IF(ISERR(FIND(CONCATENATE(AZ$4,"++"),'Full-time'!$T28))=FALSE,IF(ISERR(FIND(CONCATENATE(AZ$4,"+++"),'Full-time'!$T28))=FALSE,"+++","++"),"+")," ")," ")</f>
        <v xml:space="preserve"> </v>
      </c>
      <c r="BA22" s="145" t="str">
        <f>IF(ISERR(FIND(BA$4,'Full-time'!$T28))=FALSE,IF(ISERR(FIND(CONCATENATE(BA$4,"+"),'Full-time'!$T28))=FALSE,IF(ISERR(FIND(CONCATENATE(BA$4,"++"),'Full-time'!$T28))=FALSE,IF(ISERR(FIND(CONCATENATE(BA$4,"+++"),'Full-time'!$T28))=FALSE,"+++","++"),"+")," ")," ")</f>
        <v xml:space="preserve"> </v>
      </c>
      <c r="BB22" s="145" t="str">
        <f>IF(ISERR(FIND(BB$4,'Full-time'!$T28))=FALSE,IF(ISERR(FIND(CONCATENATE(BB$4,"+"),'Full-time'!$T28))=FALSE,IF(ISERR(FIND(CONCATENATE(BB$4,"++"),'Full-time'!$T28))=FALSE,IF(ISERR(FIND(CONCATENATE(BB$4,"+++"),'Full-time'!$T28))=FALSE,"+++","++"),"+")," ")," ")</f>
        <v xml:space="preserve"> </v>
      </c>
    </row>
    <row r="23" spans="1:54">
      <c r="A23" s="94" t="str">
        <f>'Full-time'!C29</f>
        <v>Aerial robots</v>
      </c>
      <c r="B23" s="19" t="str">
        <f>IF(ISERR(FIND(B$4,'Full-time'!$R29))=FALSE,IF(ISERR(FIND(CONCATENATE(B$4,"+"),'Full-time'!$R29))=FALSE,IF(ISERR(FIND(CONCATENATE(B$4,"++"),'Full-time'!$R29))=FALSE,IF(ISERR(FIND(CONCATENATE(B$4,"+++"),'Full-time'!$R29))=FALSE,"+++","++"),"+")," ")," ")</f>
        <v xml:space="preserve"> </v>
      </c>
      <c r="C23" s="19" t="str">
        <f>IF(ISERR(FIND(C$4,'Full-time'!$R29))=FALSE,IF(ISERR(FIND(CONCATENATE(C$4,"+"),'Full-time'!$R29))=FALSE,IF(ISERR(FIND(CONCATENATE(C$4,"++"),'Full-time'!$R29))=FALSE,IF(ISERR(FIND(CONCATENATE(C$4,"+++"),'Full-time'!$R29))=FALSE,"+++","++"),"+")," ")," ")</f>
        <v xml:space="preserve"> </v>
      </c>
      <c r="D23" s="19" t="str">
        <f>IF(ISERR(FIND(D$4,'Full-time'!$R29))=FALSE,IF(ISERR(FIND(CONCATENATE(D$4,"+"),'Full-time'!$R29))=FALSE,IF(ISERR(FIND(CONCATENATE(D$4,"++"),'Full-time'!$R29))=FALSE,IF(ISERR(FIND(CONCATENATE(D$4,"+++"),'Full-time'!$R29))=FALSE,"+++","++"),"+")," ")," ")</f>
        <v xml:space="preserve"> </v>
      </c>
      <c r="E23" s="19" t="str">
        <f>IF(ISERR(FIND(E$4,'Full-time'!$R29))=FALSE,IF(ISERR(FIND(CONCATENATE(E$4,"+"),'Full-time'!$R29))=FALSE,IF(ISERR(FIND(CONCATENATE(E$4,"++"),'Full-time'!$R29))=FALSE,IF(ISERR(FIND(CONCATENATE(E$4,"+++"),'Full-time'!$R29))=FALSE,"+++","++"),"+")," ")," ")</f>
        <v>+++</v>
      </c>
      <c r="F23" s="19" t="str">
        <f>IF(ISERR(FIND(F$4,'Full-time'!$R29))=FALSE,IF(ISERR(FIND(CONCATENATE(F$4,"+"),'Full-time'!$R29))=FALSE,IF(ISERR(FIND(CONCATENATE(F$4,"++"),'Full-time'!$R29))=FALSE,IF(ISERR(FIND(CONCATENATE(F$4,"+++"),'Full-time'!$R29))=FALSE,"+++","++"),"+")," ")," ")</f>
        <v>+++</v>
      </c>
      <c r="G23" s="19" t="str">
        <f>IF(ISERR(FIND(G$4,'Full-time'!$R29))=FALSE,IF(ISERR(FIND(CONCATENATE(G$4,"+"),'Full-time'!$R29))=FALSE,IF(ISERR(FIND(CONCATENATE(G$4,"++"),'Full-time'!$R29))=FALSE,IF(ISERR(FIND(CONCATENATE(G$4,"+++"),'Full-time'!$R29))=FALSE,"+++","++"),"+")," ")," ")</f>
        <v>+</v>
      </c>
      <c r="H23" s="19" t="str">
        <f>IF(ISERR(FIND(H$4,'Full-time'!$R29))=FALSE,IF(ISERR(FIND(CONCATENATE(H$4,"+"),'Full-time'!$R29))=FALSE,IF(ISERR(FIND(CONCATENATE(H$4,"++"),'Full-time'!$R29))=FALSE,IF(ISERR(FIND(CONCATENATE(H$4,"+++"),'Full-time'!$R29))=FALSE,"+++","++"),"+")," ")," ")</f>
        <v xml:space="preserve"> </v>
      </c>
      <c r="I23" s="19" t="str">
        <f>IF(ISERR(FIND(I$4,'Full-time'!$R29))=FALSE,IF(ISERR(FIND(CONCATENATE(I$4,"+"),'Full-time'!$R29))=FALSE,IF(ISERR(FIND(CONCATENATE(I$4,"++"),'Full-time'!$R29))=FALSE,IF(ISERR(FIND(CONCATENATE(I$4,"+++"),'Full-time'!$R29))=FALSE,"+++","++"),"+")," ")," ")</f>
        <v>++</v>
      </c>
      <c r="J23" s="19" t="str">
        <f>IF(ISERR(FIND(J$4,'Full-time'!$R29))=FALSE,IF(ISERR(FIND(CONCATENATE(J$4,"+"),'Full-time'!$R29))=FALSE,IF(ISERR(FIND(CONCATENATE(J$4,"++"),'Full-time'!$R29))=FALSE,IF(ISERR(FIND(CONCATENATE(J$4,"+++"),'Full-time'!$R29))=FALSE,"+++","++"),"+")," ")," ")</f>
        <v xml:space="preserve"> </v>
      </c>
      <c r="K23" s="19" t="str">
        <f>IF(ISERR(FIND(K$4,'Full-time'!$R29))=FALSE,IF(ISERR(FIND(CONCATENATE(K$4,"+"),'Full-time'!$R29))=FALSE,IF(ISERR(FIND(CONCATENATE(K$4,"++"),'Full-time'!$R29))=FALSE,IF(ISERR(FIND(CONCATENATE(K$4,"+++"),'Full-time'!$R29))=FALSE,"+++","++"),"+")," ")," ")</f>
        <v xml:space="preserve"> </v>
      </c>
      <c r="L23" s="19" t="str">
        <f>IF(ISERR(FIND(L$4,'Full-time'!$R29))=FALSE,IF(ISERR(FIND(CONCATENATE(L$4,"+"),'Full-time'!$R29))=FALSE,IF(ISERR(FIND(CONCATENATE(L$4,"++"),'Full-time'!$R29))=FALSE,IF(ISERR(FIND(CONCATENATE(L$4,"+++"),'Full-time'!$R29))=FALSE,"+++","++"),"+")," ")," ")</f>
        <v xml:space="preserve"> </v>
      </c>
      <c r="M23" s="19" t="str">
        <f>IF(ISERR(FIND(M$4,'Full-time'!$R29))=FALSE,IF(ISERR(FIND(CONCATENATE(M$4,"+"),'Full-time'!$R29))=FALSE,IF(ISERR(FIND(CONCATENATE(M$4,"++"),'Full-time'!$R29))=FALSE,IF(ISERR(FIND(CONCATENATE(M$4,"+++"),'Full-time'!$R29))=FALSE,"+++","++"),"+")," ")," ")</f>
        <v xml:space="preserve"> </v>
      </c>
      <c r="N23" s="19" t="str">
        <f>IF(ISERR(FIND(N$4,'Full-time'!$R29))=FALSE,IF(ISERR(FIND(CONCATENATE(N$4,"+"),'Full-time'!$R29))=FALSE,IF(ISERR(FIND(CONCATENATE(N$4,"++"),'Full-time'!$R29))=FALSE,IF(ISERR(FIND(CONCATENATE(N$4,"+++"),'Full-time'!$R29))=FALSE,"+++","++"),"+")," ")," ")</f>
        <v xml:space="preserve"> </v>
      </c>
      <c r="O23" s="19" t="str">
        <f>IF(ISERR(FIND(O$4,'Full-time'!$R29))=FALSE,IF(ISERR(FIND(CONCATENATE(O$4,"+"),'Full-time'!$R29))=FALSE,IF(ISERR(FIND(CONCATENATE(O$4,"++"),'Full-time'!$R29))=FALSE,IF(ISERR(FIND(CONCATENATE(O$4,"+++"),'Full-time'!$R29))=FALSE,"+++","++"),"+")," ")," ")</f>
        <v xml:space="preserve"> </v>
      </c>
      <c r="P23" s="19" t="str">
        <f>IF(ISERR(FIND(P$4,'Full-time'!$R29))=FALSE,IF(ISERR(FIND(CONCATENATE(P$4,"+"),'Full-time'!$R29))=FALSE,IF(ISERR(FIND(CONCATENATE(P$4,"++"),'Full-time'!$R29))=FALSE,IF(ISERR(FIND(CONCATENATE(P$4,"+++"),'Full-time'!$R29))=FALSE,"+++","++"),"+")," ")," ")</f>
        <v xml:space="preserve"> </v>
      </c>
      <c r="Q23" s="19" t="str">
        <f>IF(ISERR(FIND(Q$4,'Full-time'!$R29))=FALSE,IF(ISERR(FIND(CONCATENATE(Q$4,"+"),'Full-time'!$R29))=FALSE,IF(ISERR(FIND(CONCATENATE(Q$4,"++"),'Full-time'!$R29))=FALSE,IF(ISERR(FIND(CONCATENATE(Q$4,"+++"),'Full-time'!$R29))=FALSE,"+++","++"),"+")," ")," ")</f>
        <v xml:space="preserve"> </v>
      </c>
      <c r="R23" s="19" t="str">
        <f>IF(ISERR(FIND(R$4,'Full-time'!$R29))=FALSE,IF(ISERR(FIND(CONCATENATE(R$4,"+"),'Full-time'!$R29))=FALSE,IF(ISERR(FIND(CONCATENATE(R$4,"++"),'Full-time'!$R29))=FALSE,IF(ISERR(FIND(CONCATENATE(R$4,"+++"),'Full-time'!$R29))=FALSE,"+++","++"),"+")," ")," ")</f>
        <v xml:space="preserve"> </v>
      </c>
      <c r="S23" s="19" t="str">
        <f>IF(ISERR(FIND(S$4,'Full-time'!$R29))=FALSE,IF(ISERR(FIND(CONCATENATE(S$4,"+"),'Full-time'!$R29))=FALSE,IF(ISERR(FIND(CONCATENATE(S$4,"++"),'Full-time'!$R29))=FALSE,IF(ISERR(FIND(CONCATENATE(S$4,"+++"),'Full-time'!$R29))=FALSE,"+++","++"),"+")," ")," ")</f>
        <v xml:space="preserve"> </v>
      </c>
      <c r="T23" s="150" t="str">
        <f>'Full-time'!C29</f>
        <v>Aerial robots</v>
      </c>
      <c r="U23" s="145" t="str">
        <f>IF(ISERR(FIND(U$4,'Full-time'!$S29))=FALSE,IF(ISERR(FIND(CONCATENATE(U$4,"+"),'Full-time'!$S29))=FALSE,IF(ISERR(FIND(CONCATENATE(U$4,"++"),'Full-time'!$S29))=FALSE,IF(ISERR(FIND(CONCATENATE(U$4,"+++"),'Full-time'!$S29))=FALSE,"+++","++"),"+")," ")," ")</f>
        <v>++</v>
      </c>
      <c r="V23" s="145" t="str">
        <f>IF(ISERR(FIND(V$4,'Full-time'!$S29))=FALSE,IF(ISERR(FIND(CONCATENATE(V$4,"+"),'Full-time'!$S29))=FALSE,IF(ISERR(FIND(CONCATENATE(V$4,"++"),'Full-time'!$S29))=FALSE,IF(ISERR(FIND(CONCATENATE(V$4,"+++"),'Full-time'!$S29))=FALSE,"+++","++"),"+")," ")," ")</f>
        <v xml:space="preserve"> </v>
      </c>
      <c r="W23" s="145" t="str">
        <f>IF(ISERR(FIND(W$4,'Full-time'!$S29))=FALSE,IF(ISERR(FIND(CONCATENATE(W$4,"+"),'Full-time'!$S29))=FALSE,IF(ISERR(FIND(CONCATENATE(W$4,"++"),'Full-time'!$S29))=FALSE,IF(ISERR(FIND(CONCATENATE(W$4,"+++"),'Full-time'!$S29))=FALSE,"+++","++"),"+")," ")," ")</f>
        <v xml:space="preserve"> </v>
      </c>
      <c r="X23" s="145" t="str">
        <f>IF(ISERR(FIND(X$4,'Full-time'!$S29))=FALSE,IF(ISERR(FIND(CONCATENATE(X$4,"+"),'Full-time'!$S29))=FALSE,IF(ISERR(FIND(CONCATENATE(X$4,"++"),'Full-time'!$S29))=FALSE,IF(ISERR(FIND(CONCATENATE(X$4,"+++"),'Full-time'!$S29))=FALSE,"+++","++"),"+")," ")," ")</f>
        <v xml:space="preserve"> </v>
      </c>
      <c r="Y23" s="145" t="str">
        <f>IF(ISERR(FIND(Y$4,'Full-time'!$S29))=FALSE,IF(ISERR(FIND(CONCATENATE(Y$4,"+"),'Full-time'!$S29))=FALSE,IF(ISERR(FIND(CONCATENATE(Y$4,"++"),'Full-time'!$S29))=FALSE,IF(ISERR(FIND(CONCATENATE(Y$4,"+++"),'Full-time'!$S29))=FALSE,"+++","++"),"+")," ")," ")</f>
        <v>+</v>
      </c>
      <c r="Z23" s="145" t="str">
        <f>IF(ISERR(FIND(Z$4,'Full-time'!$S29))=FALSE,IF(ISERR(FIND(CONCATENATE(Z$4,"+"),'Full-time'!$S29))=FALSE,IF(ISERR(FIND(CONCATENATE(Z$4,"++"),'Full-time'!$S29))=FALSE,IF(ISERR(FIND(CONCATENATE(Z$4,"+++"),'Full-time'!$S29))=FALSE,"+++","++"),"+")," ")," ")</f>
        <v xml:space="preserve"> </v>
      </c>
      <c r="AA23" s="145" t="str">
        <f>IF(ISERR(FIND(AA$4,'Full-time'!$S29))=FALSE,IF(ISERR(FIND(CONCATENATE(AA$4,"+"),'Full-time'!$S29))=FALSE,IF(ISERR(FIND(CONCATENATE(AA$4,"++"),'Full-time'!$S29))=FALSE,IF(ISERR(FIND(CONCATENATE(AA$4,"+++"),'Full-time'!$S29))=FALSE,"+++","++"),"+")," ")," ")</f>
        <v xml:space="preserve"> </v>
      </c>
      <c r="AB23" s="145" t="str">
        <f>IF(ISERR(FIND(AB$4,'Full-time'!$S29))=FALSE,IF(ISERR(FIND(CONCATENATE(AB$4,"+"),'Full-time'!$S29))=FALSE,IF(ISERR(FIND(CONCATENATE(AB$4,"++"),'Full-time'!$S29))=FALSE,IF(ISERR(FIND(CONCATENATE(AB$4,"+++"),'Full-time'!$S29))=FALSE,"+++","++"),"+")," ")," ")</f>
        <v xml:space="preserve"> </v>
      </c>
      <c r="AC23" s="145" t="str">
        <f>IF(ISERR(FIND(AC$4,'Full-time'!$S29))=FALSE,IF(ISERR(FIND(CONCATENATE(AC$4,"+"),'Full-time'!$S29))=FALSE,IF(ISERR(FIND(CONCATENATE(AC$4,"++"),'Full-time'!$S29))=FALSE,IF(ISERR(FIND(CONCATENATE(AC$4,"+++"),'Full-time'!$S29))=FALSE,"+++","++"),"+")," ")," ")</f>
        <v>+++</v>
      </c>
      <c r="AD23" s="145" t="str">
        <f>IF(ISERR(FIND(AD$4,'Full-time'!$S29))=FALSE,IF(ISERR(FIND(CONCATENATE(AD$4,"+"),'Full-time'!$S29))=FALSE,IF(ISERR(FIND(CONCATENATE(AD$4,"++"),'Full-time'!$S29))=FALSE,IF(ISERR(FIND(CONCATENATE(AD$4,"+++"),'Full-time'!$S29))=FALSE,"+++","++"),"+")," ")," ")</f>
        <v>++</v>
      </c>
      <c r="AE23" s="145" t="str">
        <f>IF(ISERR(FIND(AE$4,'Full-time'!$S29))=FALSE,IF(ISERR(FIND(CONCATENATE(AE$4,"+"),'Full-time'!$S29))=FALSE,IF(ISERR(FIND(CONCATENATE(AE$4,"++"),'Full-time'!$S29))=FALSE,IF(ISERR(FIND(CONCATENATE(AE$4,"+++"),'Full-time'!$S29))=FALSE,"+++","++"),"+")," ")," ")</f>
        <v xml:space="preserve"> </v>
      </c>
      <c r="AF23" s="145" t="str">
        <f>IF(ISERR(FIND(AF$4,'Full-time'!$S29))=FALSE,IF(ISERR(FIND(CONCATENATE(AF$4,"+"),'Full-time'!$S29))=FALSE,IF(ISERR(FIND(CONCATENATE(AF$4,"++"),'Full-time'!$S29))=FALSE,IF(ISERR(FIND(CONCATENATE(AF$4,"+++"),'Full-time'!$S29))=FALSE,"+++","++"),"+")," ")," ")</f>
        <v>+++</v>
      </c>
      <c r="AG23" s="145" t="str">
        <f>IF(ISERR(FIND(AG$4,'Full-time'!$S29))=FALSE,IF(ISERR(FIND(CONCATENATE(AG$4,"+"),'Full-time'!$S29))=FALSE,IF(ISERR(FIND(CONCATENATE(AG$4,"++"),'Full-time'!$S29))=FALSE,IF(ISERR(FIND(CONCATENATE(AG$4,"+++"),'Full-time'!$S29))=FALSE,"+++","++"),"+")," ")," ")</f>
        <v>++</v>
      </c>
      <c r="AH23" s="145" t="str">
        <f>IF(ISERR(FIND(AH$4,'Full-time'!$S29))=FALSE,IF(ISERR(FIND(CONCATENATE(AH$4,"+"),'Full-time'!$S29))=FALSE,IF(ISERR(FIND(CONCATENATE(AH$4,"++"),'Full-time'!$S29))=FALSE,IF(ISERR(FIND(CONCATENATE(AH$4,"+++"),'Full-time'!$S29))=FALSE,"+++","++"),"+")," ")," ")</f>
        <v xml:space="preserve"> </v>
      </c>
      <c r="AI23" s="145" t="str">
        <f>IF(ISERR(FIND(AI$4,'Full-time'!$S29))=FALSE,IF(ISERR(FIND(CONCATENATE(AI$4,"+"),'Full-time'!$S29))=FALSE,IF(ISERR(FIND(CONCATENATE(AI$4,"++"),'Full-time'!$S29))=FALSE,IF(ISERR(FIND(CONCATENATE(AI$4,"+++"),'Full-time'!$S29))=FALSE,"+++","++"),"+")," ")," ")</f>
        <v xml:space="preserve"> </v>
      </c>
      <c r="AJ23" s="145" t="str">
        <f>IF(ISERR(FIND(AJ$4,'Full-time'!$S29))=FALSE,IF(ISERR(FIND(CONCATENATE(AJ$4,"+"),'Full-time'!$S29))=FALSE,IF(ISERR(FIND(CONCATENATE(AJ$4,"++"),'Full-time'!$S29))=FALSE,IF(ISERR(FIND(CONCATENATE(AJ$4,"+++"),'Full-time'!$S29))=FALSE,"+++","++"),"+")," ")," ")</f>
        <v xml:space="preserve"> </v>
      </c>
      <c r="AK23" s="145" t="str">
        <f>IF(ISERR(FIND(AK$4,'Full-time'!$S29))=FALSE,IF(ISERR(FIND(CONCATENATE(AK$4,"+"),'Full-time'!$S29))=FALSE,IF(ISERR(FIND(CONCATENATE(AK$4,"++"),'Full-time'!$S29))=FALSE,IF(ISERR(FIND(CONCATENATE(AK$4,"+++"),'Full-time'!$S29))=FALSE,"+++","++"),"+")," ")," ")</f>
        <v xml:space="preserve"> </v>
      </c>
      <c r="AL23" s="145" t="str">
        <f>IF(ISERR(FIND(AL$4,'Full-time'!$S29))=FALSE,IF(ISERR(FIND(CONCATENATE(AL$4,"+"),'Full-time'!$S29))=FALSE,IF(ISERR(FIND(CONCATENATE(AL$4,"++"),'Full-time'!$S29))=FALSE,IF(ISERR(FIND(CONCATENATE(AL$4,"+++"),'Full-time'!$S29))=FALSE,"+++","++"),"+")," ")," ")</f>
        <v xml:space="preserve"> </v>
      </c>
      <c r="AM23" s="145" t="str">
        <f>IF(ISERR(FIND(AM$4,'Full-time'!$S29))=FALSE,IF(ISERR(FIND(CONCATENATE(AM$4,"+"),'Full-time'!$S29))=FALSE,IF(ISERR(FIND(CONCATENATE(AM$4,"++"),'Full-time'!$S29))=FALSE,IF(ISERR(FIND(CONCATENATE(AM$4,"+++"),'Full-time'!$S29))=FALSE,"+++","++"),"+")," ")," ")</f>
        <v xml:space="preserve"> </v>
      </c>
      <c r="AN23" s="145" t="str">
        <f>IF(ISERR(FIND(AN$4,'Full-time'!$S29))=FALSE,IF(ISERR(FIND(CONCATENATE(AN$4,"+"),'Full-time'!$S29))=FALSE,IF(ISERR(FIND(CONCATENATE(AN$4,"++"),'Full-time'!$S29))=FALSE,IF(ISERR(FIND(CONCATENATE(AN$4,"+++"),'Full-time'!$S29))=FALSE,"+++","++"),"+")," ")," ")</f>
        <v xml:space="preserve"> </v>
      </c>
      <c r="AO23" s="145" t="str">
        <f>IF(ISERR(FIND(AO$4,'Full-time'!$S29))=FALSE,IF(ISERR(FIND(CONCATENATE(AO$4,"+"),'Full-time'!$S29))=FALSE,IF(ISERR(FIND(CONCATENATE(AO$4,"++"),'Full-time'!$S29))=FALSE,IF(ISERR(FIND(CONCATENATE(AO$4,"+++"),'Full-time'!$S29))=FALSE,"+++","++"),"+")," ")," ")</f>
        <v xml:space="preserve"> </v>
      </c>
      <c r="AP23" s="145" t="str">
        <f>IF(ISERR(FIND(AP$4,'Full-time'!$S29))=FALSE,IF(ISERR(FIND(CONCATENATE(AP$4,"+"),'Full-time'!$S29))=FALSE,IF(ISERR(FIND(CONCATENATE(AP$4,"++"),'Full-time'!$S29))=FALSE,IF(ISERR(FIND(CONCATENATE(AP$4,"+++"),'Full-time'!$S29))=FALSE,"+++","++"),"+")," ")," ")</f>
        <v xml:space="preserve"> </v>
      </c>
      <c r="AQ23" s="145" t="str">
        <f>IF(ISERR(FIND(AQ$4,'Full-time'!$S29))=FALSE,IF(ISERR(FIND(CONCATENATE(AQ$4,"+"),'Full-time'!$S29))=FALSE,IF(ISERR(FIND(CONCATENATE(AQ$4,"++"),'Full-time'!$S29))=FALSE,IF(ISERR(FIND(CONCATENATE(AQ$4,"+++"),'Full-time'!$S29))=FALSE,"+++","++"),"+")," ")," ")</f>
        <v xml:space="preserve"> </v>
      </c>
      <c r="AR23" s="145" t="str">
        <f>IF(ISERR(FIND(AR$4,'Full-time'!$S29))=FALSE,IF(ISERR(FIND(CONCATENATE(AR$4,"+"),'Full-time'!$S29))=FALSE,IF(ISERR(FIND(CONCATENATE(AR$4,"++"),'Full-time'!$S29))=FALSE,IF(ISERR(FIND(CONCATENATE(AR$4,"+++"),'Full-time'!$S29))=FALSE,"+++","++"),"+")," ")," ")</f>
        <v xml:space="preserve"> </v>
      </c>
      <c r="AS23" s="145" t="str">
        <f>IF(ISERR(FIND(AS$4,'Full-time'!$S29))=FALSE,IF(ISERR(FIND(CONCATENATE(AS$4,"+"),'Full-time'!$S29))=FALSE,IF(ISERR(FIND(CONCATENATE(AS$4,"++"),'Full-time'!$S29))=FALSE,IF(ISERR(FIND(CONCATENATE(AS$4,"+++"),'Full-time'!$S29))=FALSE,"+++","++"),"+")," ")," ")</f>
        <v xml:space="preserve"> </v>
      </c>
      <c r="AT23" s="145" t="str">
        <f>IF(ISERR(FIND(AT$4,'Full-time'!$S29))=FALSE,IF(ISERR(FIND(CONCATENATE(AT$4,"+"),'Full-time'!$S29))=FALSE,IF(ISERR(FIND(CONCATENATE(AT$4,"++"),'Full-time'!$S29))=FALSE,IF(ISERR(FIND(CONCATENATE(AT$4,"+++"),'Full-time'!$S29))=FALSE,"+++","++"),"+")," ")," ")</f>
        <v xml:space="preserve"> </v>
      </c>
      <c r="AU23" s="145" t="str">
        <f>IF(ISERR(FIND(AU$4,'Full-time'!$S29))=FALSE,IF(ISERR(FIND(CONCATENATE(AU$4,"+"),'Full-time'!$S29))=FALSE,IF(ISERR(FIND(CONCATENATE(AU$4,"++"),'Full-time'!$S29))=FALSE,IF(ISERR(FIND(CONCATENATE(AU$4,"+++"),'Full-time'!$S29))=FALSE,"+++","++"),"+")," ")," ")</f>
        <v xml:space="preserve"> </v>
      </c>
      <c r="AV23" s="150" t="str">
        <f>'Full-time'!C29</f>
        <v>Aerial robots</v>
      </c>
      <c r="AW23" s="145" t="str">
        <f>IF(ISERR(FIND(AW$4,'Full-time'!$T29))=FALSE,IF(ISERR(FIND(CONCATENATE(AW$4,"+"),'Full-time'!$T29))=FALSE,IF(ISERR(FIND(CONCATENATE(AW$4,"++"),'Full-time'!$T29))=FALSE,IF(ISERR(FIND(CONCATENATE(AW$4,"+++"),'Full-time'!$T29))=FALSE,"+++","++"),"+")," ")," ")</f>
        <v>+</v>
      </c>
      <c r="AX23" s="145" t="str">
        <f>IF(ISERR(FIND(AX$4,'Full-time'!$T29))=FALSE,IF(ISERR(FIND(CONCATENATE(AX$4,"+"),'Full-time'!$T29))=FALSE,IF(ISERR(FIND(CONCATENATE(AX$4,"++"),'Full-time'!$T29))=FALSE,IF(ISERR(FIND(CONCATENATE(AX$4,"+++"),'Full-time'!$T29))=FALSE,"+++","++"),"+")," ")," ")</f>
        <v xml:space="preserve"> </v>
      </c>
      <c r="AY23" s="145" t="str">
        <f>IF(ISERR(FIND(AY$4,'Full-time'!$T29))=FALSE,IF(ISERR(FIND(CONCATENATE(AY$4,"+"),'Full-time'!$T29))=FALSE,IF(ISERR(FIND(CONCATENATE(AY$4,"++"),'Full-time'!$T29))=FALSE,IF(ISERR(FIND(CONCATENATE(AY$4,"+++"),'Full-time'!$T29))=FALSE,"+++","++"),"+")," ")," ")</f>
        <v xml:space="preserve"> </v>
      </c>
      <c r="AZ23" s="145" t="str">
        <f>IF(ISERR(FIND(AZ$4,'Full-time'!$T29))=FALSE,IF(ISERR(FIND(CONCATENATE(AZ$4,"+"),'Full-time'!$T29))=FALSE,IF(ISERR(FIND(CONCATENATE(AZ$4,"++"),'Full-time'!$T29))=FALSE,IF(ISERR(FIND(CONCATENATE(AZ$4,"+++"),'Full-time'!$T29))=FALSE,"+++","++"),"+")," ")," ")</f>
        <v>+</v>
      </c>
      <c r="BA23" s="145" t="str">
        <f>IF(ISERR(FIND(BA$4,'Full-time'!$T29))=FALSE,IF(ISERR(FIND(CONCATENATE(BA$4,"+"),'Full-time'!$T29))=FALSE,IF(ISERR(FIND(CONCATENATE(BA$4,"++"),'Full-time'!$T29))=FALSE,IF(ISERR(FIND(CONCATENATE(BA$4,"+++"),'Full-time'!$T29))=FALSE,"+++","++"),"+")," ")," ")</f>
        <v xml:space="preserve"> </v>
      </c>
      <c r="BB23" s="145" t="str">
        <f>IF(ISERR(FIND(BB$4,'Full-time'!$T29))=FALSE,IF(ISERR(FIND(CONCATENATE(BB$4,"+"),'Full-time'!$T29))=FALSE,IF(ISERR(FIND(CONCATENATE(BB$4,"++"),'Full-time'!$T29))=FALSE,IF(ISERR(FIND(CONCATENATE(BB$4,"+++"),'Full-time'!$T29))=FALSE,"+++","++"),"+")," ")," ")</f>
        <v>+</v>
      </c>
    </row>
    <row r="24" spans="1:54">
      <c r="A24" s="94" t="str">
        <f>'Full-time'!C30</f>
        <v>Theory and optimization methods</v>
      </c>
      <c r="B24" s="19" t="str">
        <f>IF(ISERR(FIND(B$4,'Full-time'!$R30))=FALSE,IF(ISERR(FIND(CONCATENATE(B$4,"+"),'Full-time'!$R30))=FALSE,IF(ISERR(FIND(CONCATENATE(B$4,"++"),'Full-time'!$R30))=FALSE,IF(ISERR(FIND(CONCATENATE(B$4,"+++"),'Full-time'!$R30))=FALSE,"+++","++"),"+")," ")," ")</f>
        <v>+++</v>
      </c>
      <c r="C24" s="19" t="str">
        <f>IF(ISERR(FIND(C$4,'Full-time'!$R30))=FALSE,IF(ISERR(FIND(CONCATENATE(C$4,"+"),'Full-time'!$R30))=FALSE,IF(ISERR(FIND(CONCATENATE(C$4,"++"),'Full-time'!$R30))=FALSE,IF(ISERR(FIND(CONCATENATE(C$4,"+++"),'Full-time'!$R30))=FALSE,"+++","++"),"+")," ")," ")</f>
        <v xml:space="preserve"> </v>
      </c>
      <c r="D24" s="19" t="str">
        <f>IF(ISERR(FIND(D$4,'Full-time'!$R30))=FALSE,IF(ISERR(FIND(CONCATENATE(D$4,"+"),'Full-time'!$R30))=FALSE,IF(ISERR(FIND(CONCATENATE(D$4,"++"),'Full-time'!$R30))=FALSE,IF(ISERR(FIND(CONCATENATE(D$4,"+++"),'Full-time'!$R30))=FALSE,"+++","++"),"+")," ")," ")</f>
        <v xml:space="preserve"> </v>
      </c>
      <c r="E24" s="19" t="str">
        <f>IF(ISERR(FIND(E$4,'Full-time'!$R30))=FALSE,IF(ISERR(FIND(CONCATENATE(E$4,"+"),'Full-time'!$R30))=FALSE,IF(ISERR(FIND(CONCATENATE(E$4,"++"),'Full-time'!$R30))=FALSE,IF(ISERR(FIND(CONCATENATE(E$4,"+++"),'Full-time'!$R30))=FALSE,"+++","++"),"+")," ")," ")</f>
        <v xml:space="preserve"> </v>
      </c>
      <c r="F24" s="19" t="str">
        <f>IF(ISERR(FIND(F$4,'Full-time'!$R30))=FALSE,IF(ISERR(FIND(CONCATENATE(F$4,"+"),'Full-time'!$R30))=FALSE,IF(ISERR(FIND(CONCATENATE(F$4,"++"),'Full-time'!$R30))=FALSE,IF(ISERR(FIND(CONCATENATE(F$4,"+++"),'Full-time'!$R30))=FALSE,"+++","++"),"+")," ")," ")</f>
        <v>+</v>
      </c>
      <c r="G24" s="19" t="str">
        <f>IF(ISERR(FIND(G$4,'Full-time'!$R30))=FALSE,IF(ISERR(FIND(CONCATENATE(G$4,"+"),'Full-time'!$R30))=FALSE,IF(ISERR(FIND(CONCATENATE(G$4,"++"),'Full-time'!$R30))=FALSE,IF(ISERR(FIND(CONCATENATE(G$4,"+++"),'Full-time'!$R30))=FALSE,"+++","++"),"+")," ")," ")</f>
        <v xml:space="preserve"> </v>
      </c>
      <c r="H24" s="19" t="str">
        <f>IF(ISERR(FIND(H$4,'Full-time'!$R30))=FALSE,IF(ISERR(FIND(CONCATENATE(H$4,"+"),'Full-time'!$R30))=FALSE,IF(ISERR(FIND(CONCATENATE(H$4,"++"),'Full-time'!$R30))=FALSE,IF(ISERR(FIND(CONCATENATE(H$4,"+++"),'Full-time'!$R30))=FALSE,"+++","++"),"+")," ")," ")</f>
        <v xml:space="preserve"> </v>
      </c>
      <c r="I24" s="19" t="str">
        <f>IF(ISERR(FIND(I$4,'Full-time'!$R30))=FALSE,IF(ISERR(FIND(CONCATENATE(I$4,"+"),'Full-time'!$R30))=FALSE,IF(ISERR(FIND(CONCATENATE(I$4,"++"),'Full-time'!$R30))=FALSE,IF(ISERR(FIND(CONCATENATE(I$4,"+++"),'Full-time'!$R30))=FALSE,"+++","++"),"+")," ")," ")</f>
        <v>+</v>
      </c>
      <c r="J24" s="19" t="str">
        <f>IF(ISERR(FIND(J$4,'Full-time'!$R30))=FALSE,IF(ISERR(FIND(CONCATENATE(J$4,"+"),'Full-time'!$R30))=FALSE,IF(ISERR(FIND(CONCATENATE(J$4,"++"),'Full-time'!$R30))=FALSE,IF(ISERR(FIND(CONCATENATE(J$4,"+++"),'Full-time'!$R30))=FALSE,"+++","++"),"+")," ")," ")</f>
        <v xml:space="preserve"> </v>
      </c>
      <c r="K24" s="19" t="str">
        <f>IF(ISERR(FIND(K$4,'Full-time'!$R30))=FALSE,IF(ISERR(FIND(CONCATENATE(K$4,"+"),'Full-time'!$R30))=FALSE,IF(ISERR(FIND(CONCATENATE(K$4,"++"),'Full-time'!$R30))=FALSE,IF(ISERR(FIND(CONCATENATE(K$4,"+++"),'Full-time'!$R30))=FALSE,"+++","++"),"+")," ")," ")</f>
        <v xml:space="preserve"> </v>
      </c>
      <c r="L24" s="19" t="str">
        <f>IF(ISERR(FIND(L$4,'Full-time'!$R30))=FALSE,IF(ISERR(FIND(CONCATENATE(L$4,"+"),'Full-time'!$R30))=FALSE,IF(ISERR(FIND(CONCATENATE(L$4,"++"),'Full-time'!$R30))=FALSE,IF(ISERR(FIND(CONCATENATE(L$4,"+++"),'Full-time'!$R30))=FALSE,"+++","++"),"+")," ")," ")</f>
        <v xml:space="preserve"> </v>
      </c>
      <c r="M24" s="19" t="str">
        <f>IF(ISERR(FIND(M$4,'Full-time'!$R30))=FALSE,IF(ISERR(FIND(CONCATENATE(M$4,"+"),'Full-time'!$R30))=FALSE,IF(ISERR(FIND(CONCATENATE(M$4,"++"),'Full-time'!$R30))=FALSE,IF(ISERR(FIND(CONCATENATE(M$4,"+++"),'Full-time'!$R30))=FALSE,"+++","++"),"+")," ")," ")</f>
        <v xml:space="preserve"> </v>
      </c>
      <c r="N24" s="19" t="str">
        <f>IF(ISERR(FIND(N$4,'Full-time'!$R30))=FALSE,IF(ISERR(FIND(CONCATENATE(N$4,"+"),'Full-time'!$R30))=FALSE,IF(ISERR(FIND(CONCATENATE(N$4,"++"),'Full-time'!$R30))=FALSE,IF(ISERR(FIND(CONCATENATE(N$4,"+++"),'Full-time'!$R30))=FALSE,"+++","++"),"+")," ")," ")</f>
        <v xml:space="preserve"> </v>
      </c>
      <c r="O24" s="19" t="str">
        <f>IF(ISERR(FIND(O$4,'Full-time'!$R30))=FALSE,IF(ISERR(FIND(CONCATENATE(O$4,"+"),'Full-time'!$R30))=FALSE,IF(ISERR(FIND(CONCATENATE(O$4,"++"),'Full-time'!$R30))=FALSE,IF(ISERR(FIND(CONCATENATE(O$4,"+++"),'Full-time'!$R30))=FALSE,"+++","++"),"+")," ")," ")</f>
        <v xml:space="preserve"> </v>
      </c>
      <c r="P24" s="19" t="str">
        <f>IF(ISERR(FIND(P$4,'Full-time'!$R30))=FALSE,IF(ISERR(FIND(CONCATENATE(P$4,"+"),'Full-time'!$R30))=FALSE,IF(ISERR(FIND(CONCATENATE(P$4,"++"),'Full-time'!$R30))=FALSE,IF(ISERR(FIND(CONCATENATE(P$4,"+++"),'Full-time'!$R30))=FALSE,"+++","++"),"+")," ")," ")</f>
        <v xml:space="preserve"> </v>
      </c>
      <c r="Q24" s="19" t="str">
        <f>IF(ISERR(FIND(Q$4,'Full-time'!$R30))=FALSE,IF(ISERR(FIND(CONCATENATE(Q$4,"+"),'Full-time'!$R30))=FALSE,IF(ISERR(FIND(CONCATENATE(Q$4,"++"),'Full-time'!$R30))=FALSE,IF(ISERR(FIND(CONCATENATE(Q$4,"+++"),'Full-time'!$R30))=FALSE,"+++","++"),"+")," ")," ")</f>
        <v xml:space="preserve"> </v>
      </c>
      <c r="R24" s="19" t="str">
        <f>IF(ISERR(FIND(R$4,'Full-time'!$R30))=FALSE,IF(ISERR(FIND(CONCATENATE(R$4,"+"),'Full-time'!$R30))=FALSE,IF(ISERR(FIND(CONCATENATE(R$4,"++"),'Full-time'!$R30))=FALSE,IF(ISERR(FIND(CONCATENATE(R$4,"+++"),'Full-time'!$R30))=FALSE,"+++","++"),"+")," ")," ")</f>
        <v xml:space="preserve"> </v>
      </c>
      <c r="S24" s="19" t="str">
        <f>IF(ISERR(FIND(S$4,'Full-time'!$R30))=FALSE,IF(ISERR(FIND(CONCATENATE(S$4,"+"),'Full-time'!$R30))=FALSE,IF(ISERR(FIND(CONCATENATE(S$4,"++"),'Full-time'!$R30))=FALSE,IF(ISERR(FIND(CONCATENATE(S$4,"+++"),'Full-time'!$R30))=FALSE,"+++","++"),"+")," ")," ")</f>
        <v xml:space="preserve"> </v>
      </c>
      <c r="T24" s="150" t="str">
        <f>'Full-time'!C30</f>
        <v>Theory and optimization methods</v>
      </c>
      <c r="U24" s="145" t="str">
        <f>IF(ISERR(FIND(U$4,'Full-time'!$S30))=FALSE,IF(ISERR(FIND(CONCATENATE(U$4,"+"),'Full-time'!$S30))=FALSE,IF(ISERR(FIND(CONCATENATE(U$4,"++"),'Full-time'!$S30))=FALSE,IF(ISERR(FIND(CONCATENATE(U$4,"+++"),'Full-time'!$S30))=FALSE,"+++","++"),"+")," ")," ")</f>
        <v>++</v>
      </c>
      <c r="V24" s="145" t="str">
        <f>IF(ISERR(FIND(V$4,'Full-time'!$S30))=FALSE,IF(ISERR(FIND(CONCATENATE(V$4,"+"),'Full-time'!$S30))=FALSE,IF(ISERR(FIND(CONCATENATE(V$4,"++"),'Full-time'!$S30))=FALSE,IF(ISERR(FIND(CONCATENATE(V$4,"+++"),'Full-time'!$S30))=FALSE,"+++","++"),"+")," ")," ")</f>
        <v xml:space="preserve"> </v>
      </c>
      <c r="W24" s="145" t="str">
        <f>IF(ISERR(FIND(W$4,'Full-time'!$S30))=FALSE,IF(ISERR(FIND(CONCATENATE(W$4,"+"),'Full-time'!$S30))=FALSE,IF(ISERR(FIND(CONCATENATE(W$4,"++"),'Full-time'!$S30))=FALSE,IF(ISERR(FIND(CONCATENATE(W$4,"+++"),'Full-time'!$S30))=FALSE,"+++","++"),"+")," ")," ")</f>
        <v xml:space="preserve"> </v>
      </c>
      <c r="X24" s="145" t="str">
        <f>IF(ISERR(FIND(X$4,'Full-time'!$S30))=FALSE,IF(ISERR(FIND(CONCATENATE(X$4,"+"),'Full-time'!$S30))=FALSE,IF(ISERR(FIND(CONCATENATE(X$4,"++"),'Full-time'!$S30))=FALSE,IF(ISERR(FIND(CONCATENATE(X$4,"+++"),'Full-time'!$S30))=FALSE,"+++","++"),"+")," ")," ")</f>
        <v xml:space="preserve"> </v>
      </c>
      <c r="Y24" s="145" t="str">
        <f>IF(ISERR(FIND(Y$4,'Full-time'!$S30))=FALSE,IF(ISERR(FIND(CONCATENATE(Y$4,"+"),'Full-time'!$S30))=FALSE,IF(ISERR(FIND(CONCATENATE(Y$4,"++"),'Full-time'!$S30))=FALSE,IF(ISERR(FIND(CONCATENATE(Y$4,"+++"),'Full-time'!$S30))=FALSE,"+++","++"),"+")," ")," ")</f>
        <v xml:space="preserve"> </v>
      </c>
      <c r="Z24" s="145" t="str">
        <f>IF(ISERR(FIND(Z$4,'Full-time'!$S30))=FALSE,IF(ISERR(FIND(CONCATENATE(Z$4,"+"),'Full-time'!$S30))=FALSE,IF(ISERR(FIND(CONCATENATE(Z$4,"++"),'Full-time'!$S30))=FALSE,IF(ISERR(FIND(CONCATENATE(Z$4,"+++"),'Full-time'!$S30))=FALSE,"+++","++"),"+")," ")," ")</f>
        <v xml:space="preserve"> </v>
      </c>
      <c r="AA24" s="145" t="str">
        <f>IF(ISERR(FIND(AA$4,'Full-time'!$S30))=FALSE,IF(ISERR(FIND(CONCATENATE(AA$4,"+"),'Full-time'!$S30))=FALSE,IF(ISERR(FIND(CONCATENATE(AA$4,"++"),'Full-time'!$S30))=FALSE,IF(ISERR(FIND(CONCATENATE(AA$4,"+++"),'Full-time'!$S30))=FALSE,"+++","++"),"+")," ")," ")</f>
        <v xml:space="preserve"> </v>
      </c>
      <c r="AB24" s="145" t="str">
        <f>IF(ISERR(FIND(AB$4,'Full-time'!$S30))=FALSE,IF(ISERR(FIND(CONCATENATE(AB$4,"+"),'Full-time'!$S30))=FALSE,IF(ISERR(FIND(CONCATENATE(AB$4,"++"),'Full-time'!$S30))=FALSE,IF(ISERR(FIND(CONCATENATE(AB$4,"+++"),'Full-time'!$S30))=FALSE,"+++","++"),"+")," ")," ")</f>
        <v xml:space="preserve"> </v>
      </c>
      <c r="AC24" s="145" t="str">
        <f>IF(ISERR(FIND(AC$4,'Full-time'!$S30))=FALSE,IF(ISERR(FIND(CONCATENATE(AC$4,"+"),'Full-time'!$S30))=FALSE,IF(ISERR(FIND(CONCATENATE(AC$4,"++"),'Full-time'!$S30))=FALSE,IF(ISERR(FIND(CONCATENATE(AC$4,"+++"),'Full-time'!$S30))=FALSE,"+++","++"),"+")," ")," ")</f>
        <v xml:space="preserve"> </v>
      </c>
      <c r="AD24" s="145" t="str">
        <f>IF(ISERR(FIND(AD$4,'Full-time'!$S30))=FALSE,IF(ISERR(FIND(CONCATENATE(AD$4,"+"),'Full-time'!$S30))=FALSE,IF(ISERR(FIND(CONCATENATE(AD$4,"++"),'Full-time'!$S30))=FALSE,IF(ISERR(FIND(CONCATENATE(AD$4,"+++"),'Full-time'!$S30))=FALSE,"+++","++"),"+")," ")," ")</f>
        <v>+++</v>
      </c>
      <c r="AE24" s="145" t="str">
        <f>IF(ISERR(FIND(AE$4,'Full-time'!$S30))=FALSE,IF(ISERR(FIND(CONCATENATE(AE$4,"+"),'Full-time'!$S30))=FALSE,IF(ISERR(FIND(CONCATENATE(AE$4,"++"),'Full-time'!$S30))=FALSE,IF(ISERR(FIND(CONCATENATE(AE$4,"+++"),'Full-time'!$S30))=FALSE,"+++","++"),"+")," ")," ")</f>
        <v xml:space="preserve"> </v>
      </c>
      <c r="AF24" s="145" t="str">
        <f>IF(ISERR(FIND(AF$4,'Full-time'!$S30))=FALSE,IF(ISERR(FIND(CONCATENATE(AF$4,"+"),'Full-time'!$S30))=FALSE,IF(ISERR(FIND(CONCATENATE(AF$4,"++"),'Full-time'!$S30))=FALSE,IF(ISERR(FIND(CONCATENATE(AF$4,"+++"),'Full-time'!$S30))=FALSE,"+++","++"),"+")," ")," ")</f>
        <v xml:space="preserve"> </v>
      </c>
      <c r="AG24" s="145" t="str">
        <f>IF(ISERR(FIND(AG$4,'Full-time'!$S30))=FALSE,IF(ISERR(FIND(CONCATENATE(AG$4,"+"),'Full-time'!$S30))=FALSE,IF(ISERR(FIND(CONCATENATE(AG$4,"++"),'Full-time'!$S30))=FALSE,IF(ISERR(FIND(CONCATENATE(AG$4,"+++"),'Full-time'!$S30))=FALSE,"+++","++"),"+")," ")," ")</f>
        <v xml:space="preserve"> </v>
      </c>
      <c r="AH24" s="145" t="str">
        <f>IF(ISERR(FIND(AH$4,'Full-time'!$S30))=FALSE,IF(ISERR(FIND(CONCATENATE(AH$4,"+"),'Full-time'!$S30))=FALSE,IF(ISERR(FIND(CONCATENATE(AH$4,"++"),'Full-time'!$S30))=FALSE,IF(ISERR(FIND(CONCATENATE(AH$4,"+++"),'Full-time'!$S30))=FALSE,"+++","++"),"+")," ")," ")</f>
        <v>+</v>
      </c>
      <c r="AI24" s="145" t="str">
        <f>IF(ISERR(FIND(AI$4,'Full-time'!$S30))=FALSE,IF(ISERR(FIND(CONCATENATE(AI$4,"+"),'Full-time'!$S30))=FALSE,IF(ISERR(FIND(CONCATENATE(AI$4,"++"),'Full-time'!$S30))=FALSE,IF(ISERR(FIND(CONCATENATE(AI$4,"+++"),'Full-time'!$S30))=FALSE,"+++","++"),"+")," ")," ")</f>
        <v xml:space="preserve"> </v>
      </c>
      <c r="AJ24" s="145" t="str">
        <f>IF(ISERR(FIND(AJ$4,'Full-time'!$S30))=FALSE,IF(ISERR(FIND(CONCATENATE(AJ$4,"+"),'Full-time'!$S30))=FALSE,IF(ISERR(FIND(CONCATENATE(AJ$4,"++"),'Full-time'!$S30))=FALSE,IF(ISERR(FIND(CONCATENATE(AJ$4,"+++"),'Full-time'!$S30))=FALSE,"+++","++"),"+")," ")," ")</f>
        <v xml:space="preserve"> </v>
      </c>
      <c r="AK24" s="145" t="str">
        <f>IF(ISERR(FIND(AK$4,'Full-time'!$S30))=FALSE,IF(ISERR(FIND(CONCATENATE(AK$4,"+"),'Full-time'!$S30))=FALSE,IF(ISERR(FIND(CONCATENATE(AK$4,"++"),'Full-time'!$S30))=FALSE,IF(ISERR(FIND(CONCATENATE(AK$4,"+++"),'Full-time'!$S30))=FALSE,"+++","++"),"+")," ")," ")</f>
        <v xml:space="preserve"> </v>
      </c>
      <c r="AL24" s="145" t="str">
        <f>IF(ISERR(FIND(AL$4,'Full-time'!$S30))=FALSE,IF(ISERR(FIND(CONCATENATE(AL$4,"+"),'Full-time'!$S30))=FALSE,IF(ISERR(FIND(CONCATENATE(AL$4,"++"),'Full-time'!$S30))=FALSE,IF(ISERR(FIND(CONCATENATE(AL$4,"+++"),'Full-time'!$S30))=FALSE,"+++","++"),"+")," ")," ")</f>
        <v xml:space="preserve"> </v>
      </c>
      <c r="AM24" s="145" t="str">
        <f>IF(ISERR(FIND(AM$4,'Full-time'!$S30))=FALSE,IF(ISERR(FIND(CONCATENATE(AM$4,"+"),'Full-time'!$S30))=FALSE,IF(ISERR(FIND(CONCATENATE(AM$4,"++"),'Full-time'!$S30))=FALSE,IF(ISERR(FIND(CONCATENATE(AM$4,"+++"),'Full-time'!$S30))=FALSE,"+++","++"),"+")," ")," ")</f>
        <v xml:space="preserve"> </v>
      </c>
      <c r="AN24" s="145" t="str">
        <f>IF(ISERR(FIND(AN$4,'Full-time'!$S30))=FALSE,IF(ISERR(FIND(CONCATENATE(AN$4,"+"),'Full-time'!$S30))=FALSE,IF(ISERR(FIND(CONCATENATE(AN$4,"++"),'Full-time'!$S30))=FALSE,IF(ISERR(FIND(CONCATENATE(AN$4,"+++"),'Full-time'!$S30))=FALSE,"+++","++"),"+")," ")," ")</f>
        <v xml:space="preserve"> </v>
      </c>
      <c r="AO24" s="145" t="str">
        <f>IF(ISERR(FIND(AO$4,'Full-time'!$S30))=FALSE,IF(ISERR(FIND(CONCATENATE(AO$4,"+"),'Full-time'!$S30))=FALSE,IF(ISERR(FIND(CONCATENATE(AO$4,"++"),'Full-time'!$S30))=FALSE,IF(ISERR(FIND(CONCATENATE(AO$4,"+++"),'Full-time'!$S30))=FALSE,"+++","++"),"+")," ")," ")</f>
        <v xml:space="preserve"> </v>
      </c>
      <c r="AP24" s="145" t="str">
        <f>IF(ISERR(FIND(AP$4,'Full-time'!$S30))=FALSE,IF(ISERR(FIND(CONCATENATE(AP$4,"+"),'Full-time'!$S30))=FALSE,IF(ISERR(FIND(CONCATENATE(AP$4,"++"),'Full-time'!$S30))=FALSE,IF(ISERR(FIND(CONCATENATE(AP$4,"+++"),'Full-time'!$S30))=FALSE,"+++","++"),"+")," ")," ")</f>
        <v>++</v>
      </c>
      <c r="AQ24" s="145" t="str">
        <f>IF(ISERR(FIND(AQ$4,'Full-time'!$S30))=FALSE,IF(ISERR(FIND(CONCATENATE(AQ$4,"+"),'Full-time'!$S30))=FALSE,IF(ISERR(FIND(CONCATENATE(AQ$4,"++"),'Full-time'!$S30))=FALSE,IF(ISERR(FIND(CONCATENATE(AQ$4,"+++"),'Full-time'!$S30))=FALSE,"+++","++"),"+")," ")," ")</f>
        <v xml:space="preserve"> </v>
      </c>
      <c r="AR24" s="145" t="str">
        <f>IF(ISERR(FIND(AR$4,'Full-time'!$S30))=FALSE,IF(ISERR(FIND(CONCATENATE(AR$4,"+"),'Full-time'!$S30))=FALSE,IF(ISERR(FIND(CONCATENATE(AR$4,"++"),'Full-time'!$S30))=FALSE,IF(ISERR(FIND(CONCATENATE(AR$4,"+++"),'Full-time'!$S30))=FALSE,"+++","++"),"+")," ")," ")</f>
        <v xml:space="preserve"> </v>
      </c>
      <c r="AS24" s="145" t="str">
        <f>IF(ISERR(FIND(AS$4,'Full-time'!$S30))=FALSE,IF(ISERR(FIND(CONCATENATE(AS$4,"+"),'Full-time'!$S30))=FALSE,IF(ISERR(FIND(CONCATENATE(AS$4,"++"),'Full-time'!$S30))=FALSE,IF(ISERR(FIND(CONCATENATE(AS$4,"+++"),'Full-time'!$S30))=FALSE,"+++","++"),"+")," ")," ")</f>
        <v xml:space="preserve"> </v>
      </c>
      <c r="AT24" s="145" t="str">
        <f>IF(ISERR(FIND(AT$4,'Full-time'!$S30))=FALSE,IF(ISERR(FIND(CONCATENATE(AT$4,"+"),'Full-time'!$S30))=FALSE,IF(ISERR(FIND(CONCATENATE(AT$4,"++"),'Full-time'!$S30))=FALSE,IF(ISERR(FIND(CONCATENATE(AT$4,"+++"),'Full-time'!$S30))=FALSE,"+++","++"),"+")," ")," ")</f>
        <v xml:space="preserve"> </v>
      </c>
      <c r="AU24" s="145" t="str">
        <f>IF(ISERR(FIND(AU$4,'Full-time'!$S30))=FALSE,IF(ISERR(FIND(CONCATENATE(AU$4,"+"),'Full-time'!$S30))=FALSE,IF(ISERR(FIND(CONCATENATE(AU$4,"++"),'Full-time'!$S30))=FALSE,IF(ISERR(FIND(CONCATENATE(AU$4,"+++"),'Full-time'!$S30))=FALSE,"+++","++"),"+")," ")," ")</f>
        <v xml:space="preserve"> </v>
      </c>
      <c r="AV24" s="150" t="str">
        <f>'Full-time'!C30</f>
        <v>Theory and optimization methods</v>
      </c>
      <c r="AW24" s="145" t="str">
        <f>IF(ISERR(FIND(AW$4,'Full-time'!$T30))=FALSE,IF(ISERR(FIND(CONCATENATE(AW$4,"+"),'Full-time'!$T30))=FALSE,IF(ISERR(FIND(CONCATENATE(AW$4,"++"),'Full-time'!$T30))=FALSE,IF(ISERR(FIND(CONCATENATE(AW$4,"+++"),'Full-time'!$T30))=FALSE,"+++","++"),"+")," ")," ")</f>
        <v>++</v>
      </c>
      <c r="AX24" s="145" t="str">
        <f>IF(ISERR(FIND(AX$4,'Full-time'!$T30))=FALSE,IF(ISERR(FIND(CONCATENATE(AX$4,"+"),'Full-time'!$T30))=FALSE,IF(ISERR(FIND(CONCATENATE(AX$4,"++"),'Full-time'!$T30))=FALSE,IF(ISERR(FIND(CONCATENATE(AX$4,"+++"),'Full-time'!$T30))=FALSE,"+++","++"),"+")," ")," ")</f>
        <v xml:space="preserve"> </v>
      </c>
      <c r="AY24" s="145" t="str">
        <f>IF(ISERR(FIND(AY$4,'Full-time'!$T30))=FALSE,IF(ISERR(FIND(CONCATENATE(AY$4,"+"),'Full-time'!$T30))=FALSE,IF(ISERR(FIND(CONCATENATE(AY$4,"++"),'Full-time'!$T30))=FALSE,IF(ISERR(FIND(CONCATENATE(AY$4,"+++"),'Full-time'!$T30))=FALSE,"+++","++"),"+")," ")," ")</f>
        <v xml:space="preserve"> </v>
      </c>
      <c r="AZ24" s="145" t="str">
        <f>IF(ISERR(FIND(AZ$4,'Full-time'!$T30))=FALSE,IF(ISERR(FIND(CONCATENATE(AZ$4,"+"),'Full-time'!$T30))=FALSE,IF(ISERR(FIND(CONCATENATE(AZ$4,"++"),'Full-time'!$T30))=FALSE,IF(ISERR(FIND(CONCATENATE(AZ$4,"+++"),'Full-time'!$T30))=FALSE,"+++","++"),"+")," ")," ")</f>
        <v>+</v>
      </c>
      <c r="BA24" s="145" t="str">
        <f>IF(ISERR(FIND(BA$4,'Full-time'!$T30))=FALSE,IF(ISERR(FIND(CONCATENATE(BA$4,"+"),'Full-time'!$T30))=FALSE,IF(ISERR(FIND(CONCATENATE(BA$4,"++"),'Full-time'!$T30))=FALSE,IF(ISERR(FIND(CONCATENATE(BA$4,"+++"),'Full-time'!$T30))=FALSE,"+++","++"),"+")," ")," ")</f>
        <v>+</v>
      </c>
      <c r="BB24" s="145" t="str">
        <f>IF(ISERR(FIND(BB$4,'Full-time'!$T30))=FALSE,IF(ISERR(FIND(CONCATENATE(BB$4,"+"),'Full-time'!$T30))=FALSE,IF(ISERR(FIND(CONCATENATE(BB$4,"++"),'Full-time'!$T30))=FALSE,IF(ISERR(FIND(CONCATENATE(BB$4,"+++"),'Full-time'!$T30))=FALSE,"+++","++"),"+")," ")," ")</f>
        <v>+</v>
      </c>
    </row>
    <row r="25" spans="1:54">
      <c r="A25" s="94" t="str">
        <f>'Full-time'!C31</f>
        <v>Nonlinear control systems</v>
      </c>
      <c r="B25" s="19" t="str">
        <f>IF(ISERR(FIND(B$4,'Full-time'!$R31))=FALSE,IF(ISERR(FIND(CONCATENATE(B$4,"+"),'Full-time'!$R31))=FALSE,IF(ISERR(FIND(CONCATENATE(B$4,"++"),'Full-time'!$R31))=FALSE,IF(ISERR(FIND(CONCATENATE(B$4,"+++"),'Full-time'!$R31))=FALSE,"+++","++"),"+")," ")," ")</f>
        <v>+++</v>
      </c>
      <c r="C25" s="19" t="str">
        <f>IF(ISERR(FIND(C$4,'Full-time'!$R31))=FALSE,IF(ISERR(FIND(CONCATENATE(C$4,"+"),'Full-time'!$R31))=FALSE,IF(ISERR(FIND(CONCATENATE(C$4,"++"),'Full-time'!$R31))=FALSE,IF(ISERR(FIND(CONCATENATE(C$4,"+++"),'Full-time'!$R31))=FALSE,"+++","++"),"+")," ")," ")</f>
        <v xml:space="preserve"> </v>
      </c>
      <c r="D25" s="19" t="str">
        <f>IF(ISERR(FIND(D$4,'Full-time'!$R31))=FALSE,IF(ISERR(FIND(CONCATENATE(D$4,"+"),'Full-time'!$R31))=FALSE,IF(ISERR(FIND(CONCATENATE(D$4,"++"),'Full-time'!$R31))=FALSE,IF(ISERR(FIND(CONCATENATE(D$4,"+++"),'Full-time'!$R31))=FALSE,"+++","++"),"+")," ")," ")</f>
        <v xml:space="preserve"> </v>
      </c>
      <c r="E25" s="19" t="str">
        <f>IF(ISERR(FIND(E$4,'Full-time'!$R31))=FALSE,IF(ISERR(FIND(CONCATENATE(E$4,"+"),'Full-time'!$R31))=FALSE,IF(ISERR(FIND(CONCATENATE(E$4,"++"),'Full-time'!$R31))=FALSE,IF(ISERR(FIND(CONCATENATE(E$4,"+++"),'Full-time'!$R31))=FALSE,"+++","++"),"+")," ")," ")</f>
        <v xml:space="preserve"> </v>
      </c>
      <c r="F25" s="19" t="str">
        <f>IF(ISERR(FIND(F$4,'Full-time'!$R31))=FALSE,IF(ISERR(FIND(CONCATENATE(F$4,"+"),'Full-time'!$R31))=FALSE,IF(ISERR(FIND(CONCATENATE(F$4,"++"),'Full-time'!$R31))=FALSE,IF(ISERR(FIND(CONCATENATE(F$4,"+++"),'Full-time'!$R31))=FALSE,"+++","++"),"+")," ")," ")</f>
        <v xml:space="preserve"> </v>
      </c>
      <c r="G25" s="19" t="str">
        <f>IF(ISERR(FIND(G$4,'Full-time'!$R31))=FALSE,IF(ISERR(FIND(CONCATENATE(G$4,"+"),'Full-time'!$R31))=FALSE,IF(ISERR(FIND(CONCATENATE(G$4,"++"),'Full-time'!$R31))=FALSE,IF(ISERR(FIND(CONCATENATE(G$4,"+++"),'Full-time'!$R31))=FALSE,"+++","++"),"+")," ")," ")</f>
        <v xml:space="preserve"> </v>
      </c>
      <c r="H25" s="19" t="str">
        <f>IF(ISERR(FIND(H$4,'Full-time'!$R31))=FALSE,IF(ISERR(FIND(CONCATENATE(H$4,"+"),'Full-time'!$R31))=FALSE,IF(ISERR(FIND(CONCATENATE(H$4,"++"),'Full-time'!$R31))=FALSE,IF(ISERR(FIND(CONCATENATE(H$4,"+++"),'Full-time'!$R31))=FALSE,"+++","++"),"+")," ")," ")</f>
        <v>+++</v>
      </c>
      <c r="I25" s="19" t="str">
        <f>IF(ISERR(FIND(I$4,'Full-time'!$R31))=FALSE,IF(ISERR(FIND(CONCATENATE(I$4,"+"),'Full-time'!$R31))=FALSE,IF(ISERR(FIND(CONCATENATE(I$4,"++"),'Full-time'!$R31))=FALSE,IF(ISERR(FIND(CONCATENATE(I$4,"+++"),'Full-time'!$R31))=FALSE,"+++","++"),"+")," ")," ")</f>
        <v xml:space="preserve"> </v>
      </c>
      <c r="J25" s="19" t="str">
        <f>IF(ISERR(FIND(J$4,'Full-time'!$R31))=FALSE,IF(ISERR(FIND(CONCATENATE(J$4,"+"),'Full-time'!$R31))=FALSE,IF(ISERR(FIND(CONCATENATE(J$4,"++"),'Full-time'!$R31))=FALSE,IF(ISERR(FIND(CONCATENATE(J$4,"+++"),'Full-time'!$R31))=FALSE,"+++","++"),"+")," ")," ")</f>
        <v xml:space="preserve"> </v>
      </c>
      <c r="K25" s="19" t="str">
        <f>IF(ISERR(FIND(K$4,'Full-time'!$R31))=FALSE,IF(ISERR(FIND(CONCATENATE(K$4,"+"),'Full-time'!$R31))=FALSE,IF(ISERR(FIND(CONCATENATE(K$4,"++"),'Full-time'!$R31))=FALSE,IF(ISERR(FIND(CONCATENATE(K$4,"+++"),'Full-time'!$R31))=FALSE,"+++","++"),"+")," ")," ")</f>
        <v xml:space="preserve"> </v>
      </c>
      <c r="L25" s="19" t="str">
        <f>IF(ISERR(FIND(L$4,'Full-time'!$R31))=FALSE,IF(ISERR(FIND(CONCATENATE(L$4,"+"),'Full-time'!$R31))=FALSE,IF(ISERR(FIND(CONCATENATE(L$4,"++"),'Full-time'!$R31))=FALSE,IF(ISERR(FIND(CONCATENATE(L$4,"+++"),'Full-time'!$R31))=FALSE,"+++","++"),"+")," ")," ")</f>
        <v>+++</v>
      </c>
      <c r="M25" s="19" t="str">
        <f>IF(ISERR(FIND(M$4,'Full-time'!$R31))=FALSE,IF(ISERR(FIND(CONCATENATE(M$4,"+"),'Full-time'!$R31))=FALSE,IF(ISERR(FIND(CONCATENATE(M$4,"++"),'Full-time'!$R31))=FALSE,IF(ISERR(FIND(CONCATENATE(M$4,"+++"),'Full-time'!$R31))=FALSE,"+++","++"),"+")," ")," ")</f>
        <v>+++</v>
      </c>
      <c r="N25" s="19" t="str">
        <f>IF(ISERR(FIND(N$4,'Full-time'!$R31))=FALSE,IF(ISERR(FIND(CONCATENATE(N$4,"+"),'Full-time'!$R31))=FALSE,IF(ISERR(FIND(CONCATENATE(N$4,"++"),'Full-time'!$R31))=FALSE,IF(ISERR(FIND(CONCATENATE(N$4,"+++"),'Full-time'!$R31))=FALSE,"+++","++"),"+")," ")," ")</f>
        <v xml:space="preserve"> </v>
      </c>
      <c r="O25" s="19" t="str">
        <f>IF(ISERR(FIND(O$4,'Full-time'!$R31))=FALSE,IF(ISERR(FIND(CONCATENATE(O$4,"+"),'Full-time'!$R31))=FALSE,IF(ISERR(FIND(CONCATENATE(O$4,"++"),'Full-time'!$R31))=FALSE,IF(ISERR(FIND(CONCATENATE(O$4,"+++"),'Full-time'!$R31))=FALSE,"+++","++"),"+")," ")," ")</f>
        <v xml:space="preserve"> </v>
      </c>
      <c r="P25" s="19" t="str">
        <f>IF(ISERR(FIND(P$4,'Full-time'!$R31))=FALSE,IF(ISERR(FIND(CONCATENATE(P$4,"+"),'Full-time'!$R31))=FALSE,IF(ISERR(FIND(CONCATENATE(P$4,"++"),'Full-time'!$R31))=FALSE,IF(ISERR(FIND(CONCATENATE(P$4,"+++"),'Full-time'!$R31))=FALSE,"+++","++"),"+")," ")," ")</f>
        <v xml:space="preserve"> </v>
      </c>
      <c r="Q25" s="19" t="str">
        <f>IF(ISERR(FIND(Q$4,'Full-time'!$R31))=FALSE,IF(ISERR(FIND(CONCATENATE(Q$4,"+"),'Full-time'!$R31))=FALSE,IF(ISERR(FIND(CONCATENATE(Q$4,"++"),'Full-time'!$R31))=FALSE,IF(ISERR(FIND(CONCATENATE(Q$4,"+++"),'Full-time'!$R31))=FALSE,"+++","++"),"+")," ")," ")</f>
        <v xml:space="preserve"> </v>
      </c>
      <c r="R25" s="19" t="str">
        <f>IF(ISERR(FIND(R$4,'Full-time'!$R31))=FALSE,IF(ISERR(FIND(CONCATENATE(R$4,"+"),'Full-time'!$R31))=FALSE,IF(ISERR(FIND(CONCATENATE(R$4,"++"),'Full-time'!$R31))=FALSE,IF(ISERR(FIND(CONCATENATE(R$4,"+++"),'Full-time'!$R31))=FALSE,"+++","++"),"+")," ")," ")</f>
        <v xml:space="preserve"> </v>
      </c>
      <c r="S25" s="19" t="str">
        <f>IF(ISERR(FIND(S$4,'Full-time'!$R31))=FALSE,IF(ISERR(FIND(CONCATENATE(S$4,"+"),'Full-time'!$R31))=FALSE,IF(ISERR(FIND(CONCATENATE(S$4,"++"),'Full-time'!$R31))=FALSE,IF(ISERR(FIND(CONCATENATE(S$4,"+++"),'Full-time'!$R31))=FALSE,"+++","++"),"+")," ")," ")</f>
        <v xml:space="preserve"> </v>
      </c>
      <c r="T25" s="150" t="str">
        <f>'Full-time'!C31</f>
        <v>Nonlinear control systems</v>
      </c>
      <c r="U25" s="145" t="str">
        <f>IF(ISERR(FIND(U$4,'Full-time'!$S31))=FALSE,IF(ISERR(FIND(CONCATENATE(U$4,"+"),'Full-time'!$S31))=FALSE,IF(ISERR(FIND(CONCATENATE(U$4,"++"),'Full-time'!$S31))=FALSE,IF(ISERR(FIND(CONCATENATE(U$4,"+++"),'Full-time'!$S31))=FALSE,"+++","++"),"+")," ")," ")</f>
        <v>+</v>
      </c>
      <c r="V25" s="145" t="str">
        <f>IF(ISERR(FIND(V$4,'Full-time'!$S31))=FALSE,IF(ISERR(FIND(CONCATENATE(V$4,"+"),'Full-time'!$S31))=FALSE,IF(ISERR(FIND(CONCATENATE(V$4,"++"),'Full-time'!$S31))=FALSE,IF(ISERR(FIND(CONCATENATE(V$4,"+++"),'Full-time'!$S31))=FALSE,"+++","++"),"+")," ")," ")</f>
        <v xml:space="preserve"> </v>
      </c>
      <c r="W25" s="145" t="str">
        <f>IF(ISERR(FIND(W$4,'Full-time'!$S31))=FALSE,IF(ISERR(FIND(CONCATENATE(W$4,"+"),'Full-time'!$S31))=FALSE,IF(ISERR(FIND(CONCATENATE(W$4,"++"),'Full-time'!$S31))=FALSE,IF(ISERR(FIND(CONCATENATE(W$4,"+++"),'Full-time'!$S31))=FALSE,"+++","++"),"+")," ")," ")</f>
        <v xml:space="preserve"> </v>
      </c>
      <c r="X25" s="145" t="str">
        <f>IF(ISERR(FIND(X$4,'Full-time'!$S31))=FALSE,IF(ISERR(FIND(CONCATENATE(X$4,"+"),'Full-time'!$S31))=FALSE,IF(ISERR(FIND(CONCATENATE(X$4,"++"),'Full-time'!$S31))=FALSE,IF(ISERR(FIND(CONCATENATE(X$4,"+++"),'Full-time'!$S31))=FALSE,"+++","++"),"+")," ")," ")</f>
        <v xml:space="preserve"> </v>
      </c>
      <c r="Y25" s="145" t="str">
        <f>IF(ISERR(FIND(Y$4,'Full-time'!$S31))=FALSE,IF(ISERR(FIND(CONCATENATE(Y$4,"+"),'Full-time'!$S31))=FALSE,IF(ISERR(FIND(CONCATENATE(Y$4,"++"),'Full-time'!$S31))=FALSE,IF(ISERR(FIND(CONCATENATE(Y$4,"+++"),'Full-time'!$S31))=FALSE,"+++","++"),"+")," ")," ")</f>
        <v xml:space="preserve"> </v>
      </c>
      <c r="Z25" s="145" t="str">
        <f>IF(ISERR(FIND(Z$4,'Full-time'!$S31))=FALSE,IF(ISERR(FIND(CONCATENATE(Z$4,"+"),'Full-time'!$S31))=FALSE,IF(ISERR(FIND(CONCATENATE(Z$4,"++"),'Full-time'!$S31))=FALSE,IF(ISERR(FIND(CONCATENATE(Z$4,"+++"),'Full-time'!$S31))=FALSE,"+++","++"),"+")," ")," ")</f>
        <v xml:space="preserve"> </v>
      </c>
      <c r="AA25" s="145" t="str">
        <f>IF(ISERR(FIND(AA$4,'Full-time'!$S31))=FALSE,IF(ISERR(FIND(CONCATENATE(AA$4,"+"),'Full-time'!$S31))=FALSE,IF(ISERR(FIND(CONCATENATE(AA$4,"++"),'Full-time'!$S31))=FALSE,IF(ISERR(FIND(CONCATENATE(AA$4,"+++"),'Full-time'!$S31))=FALSE,"+++","++"),"+")," ")," ")</f>
        <v xml:space="preserve"> </v>
      </c>
      <c r="AB25" s="145" t="str">
        <f>IF(ISERR(FIND(AB$4,'Full-time'!$S31))=FALSE,IF(ISERR(FIND(CONCATENATE(AB$4,"+"),'Full-time'!$S31))=FALSE,IF(ISERR(FIND(CONCATENATE(AB$4,"++"),'Full-time'!$S31))=FALSE,IF(ISERR(FIND(CONCATENATE(AB$4,"+++"),'Full-time'!$S31))=FALSE,"+++","++"),"+")," ")," ")</f>
        <v xml:space="preserve"> </v>
      </c>
      <c r="AC25" s="145" t="str">
        <f>IF(ISERR(FIND(AC$4,'Full-time'!$S31))=FALSE,IF(ISERR(FIND(CONCATENATE(AC$4,"+"),'Full-time'!$S31))=FALSE,IF(ISERR(FIND(CONCATENATE(AC$4,"++"),'Full-time'!$S31))=FALSE,IF(ISERR(FIND(CONCATENATE(AC$4,"+++"),'Full-time'!$S31))=FALSE,"+++","++"),"+")," ")," ")</f>
        <v>++</v>
      </c>
      <c r="AD25" s="145" t="str">
        <f>IF(ISERR(FIND(AD$4,'Full-time'!$S31))=FALSE,IF(ISERR(FIND(CONCATENATE(AD$4,"+"),'Full-time'!$S31))=FALSE,IF(ISERR(FIND(CONCATENATE(AD$4,"++"),'Full-time'!$S31))=FALSE,IF(ISERR(FIND(CONCATENATE(AD$4,"+++"),'Full-time'!$S31))=FALSE,"+++","++"),"+")," ")," ")</f>
        <v>++</v>
      </c>
      <c r="AE25" s="145" t="str">
        <f>IF(ISERR(FIND(AE$4,'Full-time'!$S31))=FALSE,IF(ISERR(FIND(CONCATENATE(AE$4,"+"),'Full-time'!$S31))=FALSE,IF(ISERR(FIND(CONCATENATE(AE$4,"++"),'Full-time'!$S31))=FALSE,IF(ISERR(FIND(CONCATENATE(AE$4,"+++"),'Full-time'!$S31))=FALSE,"+++","++"),"+")," ")," ")</f>
        <v xml:space="preserve"> </v>
      </c>
      <c r="AF25" s="145" t="str">
        <f>IF(ISERR(FIND(AF$4,'Full-time'!$S31))=FALSE,IF(ISERR(FIND(CONCATENATE(AF$4,"+"),'Full-time'!$S31))=FALSE,IF(ISERR(FIND(CONCATENATE(AF$4,"++"),'Full-time'!$S31))=FALSE,IF(ISERR(FIND(CONCATENATE(AF$4,"+++"),'Full-time'!$S31))=FALSE,"+++","++"),"+")," ")," ")</f>
        <v xml:space="preserve"> </v>
      </c>
      <c r="AG25" s="145" t="str">
        <f>IF(ISERR(FIND(AG$4,'Full-time'!$S31))=FALSE,IF(ISERR(FIND(CONCATENATE(AG$4,"+"),'Full-time'!$S31))=FALSE,IF(ISERR(FIND(CONCATENATE(AG$4,"++"),'Full-time'!$S31))=FALSE,IF(ISERR(FIND(CONCATENATE(AG$4,"+++"),'Full-time'!$S31))=FALSE,"+++","++"),"+")," ")," ")</f>
        <v xml:space="preserve"> </v>
      </c>
      <c r="AH25" s="145" t="str">
        <f>IF(ISERR(FIND(AH$4,'Full-time'!$S31))=FALSE,IF(ISERR(FIND(CONCATENATE(AH$4,"+"),'Full-time'!$S31))=FALSE,IF(ISERR(FIND(CONCATENATE(AH$4,"++"),'Full-time'!$S31))=FALSE,IF(ISERR(FIND(CONCATENATE(AH$4,"+++"),'Full-time'!$S31))=FALSE,"+++","++"),"+")," ")," ")</f>
        <v xml:space="preserve"> </v>
      </c>
      <c r="AI25" s="145" t="str">
        <f>IF(ISERR(FIND(AI$4,'Full-time'!$S31))=FALSE,IF(ISERR(FIND(CONCATENATE(AI$4,"+"),'Full-time'!$S31))=FALSE,IF(ISERR(FIND(CONCATENATE(AI$4,"++"),'Full-time'!$S31))=FALSE,IF(ISERR(FIND(CONCATENATE(AI$4,"+++"),'Full-time'!$S31))=FALSE,"+++","++"),"+")," ")," ")</f>
        <v>++</v>
      </c>
      <c r="AJ25" s="145" t="str">
        <f>IF(ISERR(FIND(AJ$4,'Full-time'!$S31))=FALSE,IF(ISERR(FIND(CONCATENATE(AJ$4,"+"),'Full-time'!$S31))=FALSE,IF(ISERR(FIND(CONCATENATE(AJ$4,"++"),'Full-time'!$S31))=FALSE,IF(ISERR(FIND(CONCATENATE(AJ$4,"+++"),'Full-time'!$S31))=FALSE,"+++","++"),"+")," ")," ")</f>
        <v xml:space="preserve"> </v>
      </c>
      <c r="AK25" s="145" t="str">
        <f>IF(ISERR(FIND(AK$4,'Full-time'!$S31))=FALSE,IF(ISERR(FIND(CONCATENATE(AK$4,"+"),'Full-time'!$S31))=FALSE,IF(ISERR(FIND(CONCATENATE(AK$4,"++"),'Full-time'!$S31))=FALSE,IF(ISERR(FIND(CONCATENATE(AK$4,"+++"),'Full-time'!$S31))=FALSE,"+++","++"),"+")," ")," ")</f>
        <v xml:space="preserve"> </v>
      </c>
      <c r="AL25" s="145" t="str">
        <f>IF(ISERR(FIND(AL$4,'Full-time'!$S31))=FALSE,IF(ISERR(FIND(CONCATENATE(AL$4,"+"),'Full-time'!$S31))=FALSE,IF(ISERR(FIND(CONCATENATE(AL$4,"++"),'Full-time'!$S31))=FALSE,IF(ISERR(FIND(CONCATENATE(AL$4,"+++"),'Full-time'!$S31))=FALSE,"+++","++"),"+")," ")," ")</f>
        <v xml:space="preserve"> </v>
      </c>
      <c r="AM25" s="145" t="str">
        <f>IF(ISERR(FIND(AM$4,'Full-time'!$S31))=FALSE,IF(ISERR(FIND(CONCATENATE(AM$4,"+"),'Full-time'!$S31))=FALSE,IF(ISERR(FIND(CONCATENATE(AM$4,"++"),'Full-time'!$S31))=FALSE,IF(ISERR(FIND(CONCATENATE(AM$4,"+++"),'Full-time'!$S31))=FALSE,"+++","++"),"+")," ")," ")</f>
        <v>+</v>
      </c>
      <c r="AN25" s="145" t="str">
        <f>IF(ISERR(FIND(AN$4,'Full-time'!$S31))=FALSE,IF(ISERR(FIND(CONCATENATE(AN$4,"+"),'Full-time'!$S31))=FALSE,IF(ISERR(FIND(CONCATENATE(AN$4,"++"),'Full-time'!$S31))=FALSE,IF(ISERR(FIND(CONCATENATE(AN$4,"+++"),'Full-time'!$S31))=FALSE,"+++","++"),"+")," ")," ")</f>
        <v xml:space="preserve"> </v>
      </c>
      <c r="AO25" s="145" t="str">
        <f>IF(ISERR(FIND(AO$4,'Full-time'!$S31))=FALSE,IF(ISERR(FIND(CONCATENATE(AO$4,"+"),'Full-time'!$S31))=FALSE,IF(ISERR(FIND(CONCATENATE(AO$4,"++"),'Full-time'!$S31))=FALSE,IF(ISERR(FIND(CONCATENATE(AO$4,"+++"),'Full-time'!$S31))=FALSE,"+++","++"),"+")," ")," ")</f>
        <v xml:space="preserve"> </v>
      </c>
      <c r="AP25" s="145" t="str">
        <f>IF(ISERR(FIND(AP$4,'Full-time'!$S31))=FALSE,IF(ISERR(FIND(CONCATENATE(AP$4,"+"),'Full-time'!$S31))=FALSE,IF(ISERR(FIND(CONCATENATE(AP$4,"++"),'Full-time'!$S31))=FALSE,IF(ISERR(FIND(CONCATENATE(AP$4,"+++"),'Full-time'!$S31))=FALSE,"+++","++"),"+")," ")," ")</f>
        <v>++</v>
      </c>
      <c r="AQ25" s="145" t="str">
        <f>IF(ISERR(FIND(AQ$4,'Full-time'!$S31))=FALSE,IF(ISERR(FIND(CONCATENATE(AQ$4,"+"),'Full-time'!$S31))=FALSE,IF(ISERR(FIND(CONCATENATE(AQ$4,"++"),'Full-time'!$S31))=FALSE,IF(ISERR(FIND(CONCATENATE(AQ$4,"+++"),'Full-time'!$S31))=FALSE,"+++","++"),"+")," ")," ")</f>
        <v xml:space="preserve"> </v>
      </c>
      <c r="AR25" s="145" t="str">
        <f>IF(ISERR(FIND(AR$4,'Full-time'!$S31))=FALSE,IF(ISERR(FIND(CONCATENATE(AR$4,"+"),'Full-time'!$S31))=FALSE,IF(ISERR(FIND(CONCATENATE(AR$4,"++"),'Full-time'!$S31))=FALSE,IF(ISERR(FIND(CONCATENATE(AR$4,"+++"),'Full-time'!$S31))=FALSE,"+++","++"),"+")," ")," ")</f>
        <v xml:space="preserve"> </v>
      </c>
      <c r="AS25" s="145" t="str">
        <f>IF(ISERR(FIND(AS$4,'Full-time'!$S31))=FALSE,IF(ISERR(FIND(CONCATENATE(AS$4,"+"),'Full-time'!$S31))=FALSE,IF(ISERR(FIND(CONCATENATE(AS$4,"++"),'Full-time'!$S31))=FALSE,IF(ISERR(FIND(CONCATENATE(AS$4,"+++"),'Full-time'!$S31))=FALSE,"+++","++"),"+")," ")," ")</f>
        <v xml:space="preserve"> </v>
      </c>
      <c r="AT25" s="145" t="str">
        <f>IF(ISERR(FIND(AT$4,'Full-time'!$S31))=FALSE,IF(ISERR(FIND(CONCATENATE(AT$4,"+"),'Full-time'!$S31))=FALSE,IF(ISERR(FIND(CONCATENATE(AT$4,"++"),'Full-time'!$S31))=FALSE,IF(ISERR(FIND(CONCATENATE(AT$4,"+++"),'Full-time'!$S31))=FALSE,"+++","++"),"+")," ")," ")</f>
        <v xml:space="preserve"> </v>
      </c>
      <c r="AU25" s="145" t="str">
        <f>IF(ISERR(FIND(AU$4,'Full-time'!$S31))=FALSE,IF(ISERR(FIND(CONCATENATE(AU$4,"+"),'Full-time'!$S31))=FALSE,IF(ISERR(FIND(CONCATENATE(AU$4,"++"),'Full-time'!$S31))=FALSE,IF(ISERR(FIND(CONCATENATE(AU$4,"+++"),'Full-time'!$S31))=FALSE,"+++","++"),"+")," ")," ")</f>
        <v xml:space="preserve"> </v>
      </c>
      <c r="AV25" s="150" t="str">
        <f>'Full-time'!C31</f>
        <v>Nonlinear control systems</v>
      </c>
      <c r="AW25" s="145" t="str">
        <f>IF(ISERR(FIND(AW$4,'Full-time'!$T31))=FALSE,IF(ISERR(FIND(CONCATENATE(AW$4,"+"),'Full-time'!$T31))=FALSE,IF(ISERR(FIND(CONCATENATE(AW$4,"++"),'Full-time'!$T31))=FALSE,IF(ISERR(FIND(CONCATENATE(AW$4,"+++"),'Full-time'!$T31))=FALSE,"+++","++"),"+")," ")," ")</f>
        <v xml:space="preserve"> </v>
      </c>
      <c r="AX25" s="145" t="str">
        <f>IF(ISERR(FIND(AX$4,'Full-time'!$T31))=FALSE,IF(ISERR(FIND(CONCATENATE(AX$4,"+"),'Full-time'!$T31))=FALSE,IF(ISERR(FIND(CONCATENATE(AX$4,"++"),'Full-time'!$T31))=FALSE,IF(ISERR(FIND(CONCATENATE(AX$4,"+++"),'Full-time'!$T31))=FALSE,"+++","++"),"+")," ")," ")</f>
        <v xml:space="preserve"> </v>
      </c>
      <c r="AY25" s="145" t="str">
        <f>IF(ISERR(FIND(AY$4,'Full-time'!$T31))=FALSE,IF(ISERR(FIND(CONCATENATE(AY$4,"+"),'Full-time'!$T31))=FALSE,IF(ISERR(FIND(CONCATENATE(AY$4,"++"),'Full-time'!$T31))=FALSE,IF(ISERR(FIND(CONCATENATE(AY$4,"+++"),'Full-time'!$T31))=FALSE,"+++","++"),"+")," ")," ")</f>
        <v>+</v>
      </c>
      <c r="AZ25" s="145" t="str">
        <f>IF(ISERR(FIND(AZ$4,'Full-time'!$T31))=FALSE,IF(ISERR(FIND(CONCATENATE(AZ$4,"+"),'Full-time'!$T31))=FALSE,IF(ISERR(FIND(CONCATENATE(AZ$4,"++"),'Full-time'!$T31))=FALSE,IF(ISERR(FIND(CONCATENATE(AZ$4,"+++"),'Full-time'!$T31))=FALSE,"+++","++"),"+")," ")," ")</f>
        <v>+</v>
      </c>
      <c r="BA25" s="145" t="str">
        <f>IF(ISERR(FIND(BA$4,'Full-time'!$T31))=FALSE,IF(ISERR(FIND(CONCATENATE(BA$4,"+"),'Full-time'!$T31))=FALSE,IF(ISERR(FIND(CONCATENATE(BA$4,"++"),'Full-time'!$T31))=FALSE,IF(ISERR(FIND(CONCATENATE(BA$4,"+++"),'Full-time'!$T31))=FALSE,"+++","++"),"+")," ")," ")</f>
        <v xml:space="preserve"> </v>
      </c>
      <c r="BB25" s="145" t="str">
        <f>IF(ISERR(FIND(BB$4,'Full-time'!$T31))=FALSE,IF(ISERR(FIND(CONCATENATE(BB$4,"+"),'Full-time'!$T31))=FALSE,IF(ISERR(FIND(CONCATENATE(BB$4,"++"),'Full-time'!$T31))=FALSE,IF(ISERR(FIND(CONCATENATE(BB$4,"+++"),'Full-time'!$T31))=FALSE,"+++","++"),"+")," ")," ")</f>
        <v xml:space="preserve"> </v>
      </c>
    </row>
    <row r="26" spans="1:54">
      <c r="A26" s="94" t="str">
        <f>'Full-time'!C32</f>
        <v>Control of flying robots</v>
      </c>
      <c r="B26" s="19" t="str">
        <f>IF(ISERR(FIND(B$4,'Full-time'!$R32))=FALSE,IF(ISERR(FIND(CONCATENATE(B$4,"+"),'Full-time'!$R32))=FALSE,IF(ISERR(FIND(CONCATENATE(B$4,"++"),'Full-time'!$R32))=FALSE,IF(ISERR(FIND(CONCATENATE(B$4,"+++"),'Full-time'!$R32))=FALSE,"+++","++"),"+")," ")," ")</f>
        <v xml:space="preserve"> </v>
      </c>
      <c r="C26" s="19" t="str">
        <f>IF(ISERR(FIND(C$4,'Full-time'!$R32))=FALSE,IF(ISERR(FIND(CONCATENATE(C$4,"+"),'Full-time'!$R32))=FALSE,IF(ISERR(FIND(CONCATENATE(C$4,"++"),'Full-time'!$R32))=FALSE,IF(ISERR(FIND(CONCATENATE(C$4,"+++"),'Full-time'!$R32))=FALSE,"+++","++"),"+")," ")," ")</f>
        <v xml:space="preserve"> </v>
      </c>
      <c r="D26" s="19" t="str">
        <f>IF(ISERR(FIND(D$4,'Full-time'!$R32))=FALSE,IF(ISERR(FIND(CONCATENATE(D$4,"+"),'Full-time'!$R32))=FALSE,IF(ISERR(FIND(CONCATENATE(D$4,"++"),'Full-time'!$R32))=FALSE,IF(ISERR(FIND(CONCATENATE(D$4,"+++"),'Full-time'!$R32))=FALSE,"+++","++"),"+")," ")," ")</f>
        <v xml:space="preserve"> </v>
      </c>
      <c r="E26" s="19" t="str">
        <f>IF(ISERR(FIND(E$4,'Full-time'!$R32))=FALSE,IF(ISERR(FIND(CONCATENATE(E$4,"+"),'Full-time'!$R32))=FALSE,IF(ISERR(FIND(CONCATENATE(E$4,"++"),'Full-time'!$R32))=FALSE,IF(ISERR(FIND(CONCATENATE(E$4,"+++"),'Full-time'!$R32))=FALSE,"+++","++"),"+")," ")," ")</f>
        <v>+++</v>
      </c>
      <c r="F26" s="19" t="str">
        <f>IF(ISERR(FIND(F$4,'Full-time'!$R32))=FALSE,IF(ISERR(FIND(CONCATENATE(F$4,"+"),'Full-time'!$R32))=FALSE,IF(ISERR(FIND(CONCATENATE(F$4,"++"),'Full-time'!$R32))=FALSE,IF(ISERR(FIND(CONCATENATE(F$4,"+++"),'Full-time'!$R32))=FALSE,"+++","++"),"+")," ")," ")</f>
        <v>+++</v>
      </c>
      <c r="G26" s="19" t="str">
        <f>IF(ISERR(FIND(G$4,'Full-time'!$R32))=FALSE,IF(ISERR(FIND(CONCATENATE(G$4,"+"),'Full-time'!$R32))=FALSE,IF(ISERR(FIND(CONCATENATE(G$4,"++"),'Full-time'!$R32))=FALSE,IF(ISERR(FIND(CONCATENATE(G$4,"+++"),'Full-time'!$R32))=FALSE,"+++","++"),"+")," ")," ")</f>
        <v>+</v>
      </c>
      <c r="H26" s="19" t="str">
        <f>IF(ISERR(FIND(H$4,'Full-time'!$R32))=FALSE,IF(ISERR(FIND(CONCATENATE(H$4,"+"),'Full-time'!$R32))=FALSE,IF(ISERR(FIND(CONCATENATE(H$4,"++"),'Full-time'!$R32))=FALSE,IF(ISERR(FIND(CONCATENATE(H$4,"+++"),'Full-time'!$R32))=FALSE,"+++","++"),"+")," ")," ")</f>
        <v xml:space="preserve"> </v>
      </c>
      <c r="I26" s="19" t="str">
        <f>IF(ISERR(FIND(I$4,'Full-time'!$R32))=FALSE,IF(ISERR(FIND(CONCATENATE(I$4,"+"),'Full-time'!$R32))=FALSE,IF(ISERR(FIND(CONCATENATE(I$4,"++"),'Full-time'!$R32))=FALSE,IF(ISERR(FIND(CONCATENATE(I$4,"+++"),'Full-time'!$R32))=FALSE,"+++","++"),"+")," ")," ")</f>
        <v>++</v>
      </c>
      <c r="J26" s="19" t="str">
        <f>IF(ISERR(FIND(J$4,'Full-time'!$R32))=FALSE,IF(ISERR(FIND(CONCATENATE(J$4,"+"),'Full-time'!$R32))=FALSE,IF(ISERR(FIND(CONCATENATE(J$4,"++"),'Full-time'!$R32))=FALSE,IF(ISERR(FIND(CONCATENATE(J$4,"+++"),'Full-time'!$R32))=FALSE,"+++","++"),"+")," ")," ")</f>
        <v xml:space="preserve"> </v>
      </c>
      <c r="K26" s="19" t="str">
        <f>IF(ISERR(FIND(K$4,'Full-time'!$R32))=FALSE,IF(ISERR(FIND(CONCATENATE(K$4,"+"),'Full-time'!$R32))=FALSE,IF(ISERR(FIND(CONCATENATE(K$4,"++"),'Full-time'!$R32))=FALSE,IF(ISERR(FIND(CONCATENATE(K$4,"+++"),'Full-time'!$R32))=FALSE,"+++","++"),"+")," ")," ")</f>
        <v xml:space="preserve"> </v>
      </c>
      <c r="L26" s="19" t="str">
        <f>IF(ISERR(FIND(L$4,'Full-time'!$R32))=FALSE,IF(ISERR(FIND(CONCATENATE(L$4,"+"),'Full-time'!$R32))=FALSE,IF(ISERR(FIND(CONCATENATE(L$4,"++"),'Full-time'!$R32))=FALSE,IF(ISERR(FIND(CONCATENATE(L$4,"+++"),'Full-time'!$R32))=FALSE,"+++","++"),"+")," ")," ")</f>
        <v xml:space="preserve"> </v>
      </c>
      <c r="M26" s="19" t="str">
        <f>IF(ISERR(FIND(M$4,'Full-time'!$R32))=FALSE,IF(ISERR(FIND(CONCATENATE(M$4,"+"),'Full-time'!$R32))=FALSE,IF(ISERR(FIND(CONCATENATE(M$4,"++"),'Full-time'!$R32))=FALSE,IF(ISERR(FIND(CONCATENATE(M$4,"+++"),'Full-time'!$R32))=FALSE,"+++","++"),"+")," ")," ")</f>
        <v xml:space="preserve"> </v>
      </c>
      <c r="N26" s="19" t="str">
        <f>IF(ISERR(FIND(N$4,'Full-time'!$R32))=FALSE,IF(ISERR(FIND(CONCATENATE(N$4,"+"),'Full-time'!$R32))=FALSE,IF(ISERR(FIND(CONCATENATE(N$4,"++"),'Full-time'!$R32))=FALSE,IF(ISERR(FIND(CONCATENATE(N$4,"+++"),'Full-time'!$R32))=FALSE,"+++","++"),"+")," ")," ")</f>
        <v xml:space="preserve"> </v>
      </c>
      <c r="O26" s="19" t="str">
        <f>IF(ISERR(FIND(O$4,'Full-time'!$R32))=FALSE,IF(ISERR(FIND(CONCATENATE(O$4,"+"),'Full-time'!$R32))=FALSE,IF(ISERR(FIND(CONCATENATE(O$4,"++"),'Full-time'!$R32))=FALSE,IF(ISERR(FIND(CONCATENATE(O$4,"+++"),'Full-time'!$R32))=FALSE,"+++","++"),"+")," ")," ")</f>
        <v xml:space="preserve"> </v>
      </c>
      <c r="P26" s="19" t="str">
        <f>IF(ISERR(FIND(P$4,'Full-time'!$R32))=FALSE,IF(ISERR(FIND(CONCATENATE(P$4,"+"),'Full-time'!$R32))=FALSE,IF(ISERR(FIND(CONCATENATE(P$4,"++"),'Full-time'!$R32))=FALSE,IF(ISERR(FIND(CONCATENATE(P$4,"+++"),'Full-time'!$R32))=FALSE,"+++","++"),"+")," ")," ")</f>
        <v xml:space="preserve"> </v>
      </c>
      <c r="Q26" s="19" t="str">
        <f>IF(ISERR(FIND(Q$4,'Full-time'!$R32))=FALSE,IF(ISERR(FIND(CONCATENATE(Q$4,"+"),'Full-time'!$R32))=FALSE,IF(ISERR(FIND(CONCATENATE(Q$4,"++"),'Full-time'!$R32))=FALSE,IF(ISERR(FIND(CONCATENATE(Q$4,"+++"),'Full-time'!$R32))=FALSE,"+++","++"),"+")," ")," ")</f>
        <v xml:space="preserve"> </v>
      </c>
      <c r="R26" s="19" t="str">
        <f>IF(ISERR(FIND(R$4,'Full-time'!$R32))=FALSE,IF(ISERR(FIND(CONCATENATE(R$4,"+"),'Full-time'!$R32))=FALSE,IF(ISERR(FIND(CONCATENATE(R$4,"++"),'Full-time'!$R32))=FALSE,IF(ISERR(FIND(CONCATENATE(R$4,"+++"),'Full-time'!$R32))=FALSE,"+++","++"),"+")," ")," ")</f>
        <v xml:space="preserve"> </v>
      </c>
      <c r="S26" s="19" t="str">
        <f>IF(ISERR(FIND(S$4,'Full-time'!$R32))=FALSE,IF(ISERR(FIND(CONCATENATE(S$4,"+"),'Full-time'!$R32))=FALSE,IF(ISERR(FIND(CONCATENATE(S$4,"++"),'Full-time'!$R32))=FALSE,IF(ISERR(FIND(CONCATENATE(S$4,"+++"),'Full-time'!$R32))=FALSE,"+++","++"),"+")," ")," ")</f>
        <v xml:space="preserve"> </v>
      </c>
      <c r="T26" s="150" t="str">
        <f>'Full-time'!C32</f>
        <v>Control of flying robots</v>
      </c>
      <c r="U26" s="145" t="str">
        <f>IF(ISERR(FIND(U$4,'Full-time'!$S32))=FALSE,IF(ISERR(FIND(CONCATENATE(U$4,"+"),'Full-time'!$S32))=FALSE,IF(ISERR(FIND(CONCATENATE(U$4,"++"),'Full-time'!$S32))=FALSE,IF(ISERR(FIND(CONCATENATE(U$4,"+++"),'Full-time'!$S32))=FALSE,"+++","++"),"+")," ")," ")</f>
        <v>++</v>
      </c>
      <c r="V26" s="145" t="str">
        <f>IF(ISERR(FIND(V$4,'Full-time'!$S32))=FALSE,IF(ISERR(FIND(CONCATENATE(V$4,"+"),'Full-time'!$S32))=FALSE,IF(ISERR(FIND(CONCATENATE(V$4,"++"),'Full-time'!$S32))=FALSE,IF(ISERR(FIND(CONCATENATE(V$4,"+++"),'Full-time'!$S32))=FALSE,"+++","++"),"+")," ")," ")</f>
        <v xml:space="preserve"> </v>
      </c>
      <c r="W26" s="145" t="str">
        <f>IF(ISERR(FIND(W$4,'Full-time'!$S32))=FALSE,IF(ISERR(FIND(CONCATENATE(W$4,"+"),'Full-time'!$S32))=FALSE,IF(ISERR(FIND(CONCATENATE(W$4,"++"),'Full-time'!$S32))=FALSE,IF(ISERR(FIND(CONCATENATE(W$4,"+++"),'Full-time'!$S32))=FALSE,"+++","++"),"+")," ")," ")</f>
        <v xml:space="preserve"> </v>
      </c>
      <c r="X26" s="145" t="str">
        <f>IF(ISERR(FIND(X$4,'Full-time'!$S32))=FALSE,IF(ISERR(FIND(CONCATENATE(X$4,"+"),'Full-time'!$S32))=FALSE,IF(ISERR(FIND(CONCATENATE(X$4,"++"),'Full-time'!$S32))=FALSE,IF(ISERR(FIND(CONCATENATE(X$4,"+++"),'Full-time'!$S32))=FALSE,"+++","++"),"+")," ")," ")</f>
        <v xml:space="preserve"> </v>
      </c>
      <c r="Y26" s="145" t="str">
        <f>IF(ISERR(FIND(Y$4,'Full-time'!$S32))=FALSE,IF(ISERR(FIND(CONCATENATE(Y$4,"+"),'Full-time'!$S32))=FALSE,IF(ISERR(FIND(CONCATENATE(Y$4,"++"),'Full-time'!$S32))=FALSE,IF(ISERR(FIND(CONCATENATE(Y$4,"+++"),'Full-time'!$S32))=FALSE,"+++","++"),"+")," ")," ")</f>
        <v>+</v>
      </c>
      <c r="Z26" s="145" t="str">
        <f>IF(ISERR(FIND(Z$4,'Full-time'!$S32))=FALSE,IF(ISERR(FIND(CONCATENATE(Z$4,"+"),'Full-time'!$S32))=FALSE,IF(ISERR(FIND(CONCATENATE(Z$4,"++"),'Full-time'!$S32))=FALSE,IF(ISERR(FIND(CONCATENATE(Z$4,"+++"),'Full-time'!$S32))=FALSE,"+++","++"),"+")," ")," ")</f>
        <v xml:space="preserve"> </v>
      </c>
      <c r="AA26" s="145" t="str">
        <f>IF(ISERR(FIND(AA$4,'Full-time'!$S32))=FALSE,IF(ISERR(FIND(CONCATENATE(AA$4,"+"),'Full-time'!$S32))=FALSE,IF(ISERR(FIND(CONCATENATE(AA$4,"++"),'Full-time'!$S32))=FALSE,IF(ISERR(FIND(CONCATENATE(AA$4,"+++"),'Full-time'!$S32))=FALSE,"+++","++"),"+")," ")," ")</f>
        <v xml:space="preserve"> </v>
      </c>
      <c r="AB26" s="145" t="str">
        <f>IF(ISERR(FIND(AB$4,'Full-time'!$S32))=FALSE,IF(ISERR(FIND(CONCATENATE(AB$4,"+"),'Full-time'!$S32))=FALSE,IF(ISERR(FIND(CONCATENATE(AB$4,"++"),'Full-time'!$S32))=FALSE,IF(ISERR(FIND(CONCATENATE(AB$4,"+++"),'Full-time'!$S32))=FALSE,"+++","++"),"+")," ")," ")</f>
        <v xml:space="preserve"> </v>
      </c>
      <c r="AC26" s="145" t="str">
        <f>IF(ISERR(FIND(AC$4,'Full-time'!$S32))=FALSE,IF(ISERR(FIND(CONCATENATE(AC$4,"+"),'Full-time'!$S32))=FALSE,IF(ISERR(FIND(CONCATENATE(AC$4,"++"),'Full-time'!$S32))=FALSE,IF(ISERR(FIND(CONCATENATE(AC$4,"+++"),'Full-time'!$S32))=FALSE,"+++","++"),"+")," ")," ")</f>
        <v>+++</v>
      </c>
      <c r="AD26" s="145" t="str">
        <f>IF(ISERR(FIND(AD$4,'Full-time'!$S32))=FALSE,IF(ISERR(FIND(CONCATENATE(AD$4,"+"),'Full-time'!$S32))=FALSE,IF(ISERR(FIND(CONCATENATE(AD$4,"++"),'Full-time'!$S32))=FALSE,IF(ISERR(FIND(CONCATENATE(AD$4,"+++"),'Full-time'!$S32))=FALSE,"+++","++"),"+")," ")," ")</f>
        <v>++</v>
      </c>
      <c r="AE26" s="145" t="str">
        <f>IF(ISERR(FIND(AE$4,'Full-time'!$S32))=FALSE,IF(ISERR(FIND(CONCATENATE(AE$4,"+"),'Full-time'!$S32))=FALSE,IF(ISERR(FIND(CONCATENATE(AE$4,"++"),'Full-time'!$S32))=FALSE,IF(ISERR(FIND(CONCATENATE(AE$4,"+++"),'Full-time'!$S32))=FALSE,"+++","++"),"+")," ")," ")</f>
        <v xml:space="preserve"> </v>
      </c>
      <c r="AF26" s="145" t="str">
        <f>IF(ISERR(FIND(AF$4,'Full-time'!$S32))=FALSE,IF(ISERR(FIND(CONCATENATE(AF$4,"+"),'Full-time'!$S32))=FALSE,IF(ISERR(FIND(CONCATENATE(AF$4,"++"),'Full-time'!$S32))=FALSE,IF(ISERR(FIND(CONCATENATE(AF$4,"+++"),'Full-time'!$S32))=FALSE,"+++","++"),"+")," ")," ")</f>
        <v>+++</v>
      </c>
      <c r="AG26" s="145" t="str">
        <f>IF(ISERR(FIND(AG$4,'Full-time'!$S32))=FALSE,IF(ISERR(FIND(CONCATENATE(AG$4,"+"),'Full-time'!$S32))=FALSE,IF(ISERR(FIND(CONCATENATE(AG$4,"++"),'Full-time'!$S32))=FALSE,IF(ISERR(FIND(CONCATENATE(AG$4,"+++"),'Full-time'!$S32))=FALSE,"+++","++"),"+")," ")," ")</f>
        <v>++</v>
      </c>
      <c r="AH26" s="145" t="str">
        <f>IF(ISERR(FIND(AH$4,'Full-time'!$S32))=FALSE,IF(ISERR(FIND(CONCATENATE(AH$4,"+"),'Full-time'!$S32))=FALSE,IF(ISERR(FIND(CONCATENATE(AH$4,"++"),'Full-time'!$S32))=FALSE,IF(ISERR(FIND(CONCATENATE(AH$4,"+++"),'Full-time'!$S32))=FALSE,"+++","++"),"+")," ")," ")</f>
        <v xml:space="preserve"> </v>
      </c>
      <c r="AI26" s="145" t="str">
        <f>IF(ISERR(FIND(AI$4,'Full-time'!$S32))=FALSE,IF(ISERR(FIND(CONCATENATE(AI$4,"+"),'Full-time'!$S32))=FALSE,IF(ISERR(FIND(CONCATENATE(AI$4,"++"),'Full-time'!$S32))=FALSE,IF(ISERR(FIND(CONCATENATE(AI$4,"+++"),'Full-time'!$S32))=FALSE,"+++","++"),"+")," ")," ")</f>
        <v xml:space="preserve"> </v>
      </c>
      <c r="AJ26" s="145" t="str">
        <f>IF(ISERR(FIND(AJ$4,'Full-time'!$S32))=FALSE,IF(ISERR(FIND(CONCATENATE(AJ$4,"+"),'Full-time'!$S32))=FALSE,IF(ISERR(FIND(CONCATENATE(AJ$4,"++"),'Full-time'!$S32))=FALSE,IF(ISERR(FIND(CONCATENATE(AJ$4,"+++"),'Full-time'!$S32))=FALSE,"+++","++"),"+")," ")," ")</f>
        <v xml:space="preserve"> </v>
      </c>
      <c r="AK26" s="145" t="str">
        <f>IF(ISERR(FIND(AK$4,'Full-time'!$S32))=FALSE,IF(ISERR(FIND(CONCATENATE(AK$4,"+"),'Full-time'!$S32))=FALSE,IF(ISERR(FIND(CONCATENATE(AK$4,"++"),'Full-time'!$S32))=FALSE,IF(ISERR(FIND(CONCATENATE(AK$4,"+++"),'Full-time'!$S32))=FALSE,"+++","++"),"+")," ")," ")</f>
        <v xml:space="preserve"> </v>
      </c>
      <c r="AL26" s="145" t="str">
        <f>IF(ISERR(FIND(AL$4,'Full-time'!$S32))=FALSE,IF(ISERR(FIND(CONCATENATE(AL$4,"+"),'Full-time'!$S32))=FALSE,IF(ISERR(FIND(CONCATENATE(AL$4,"++"),'Full-time'!$S32))=FALSE,IF(ISERR(FIND(CONCATENATE(AL$4,"+++"),'Full-time'!$S32))=FALSE,"+++","++"),"+")," ")," ")</f>
        <v xml:space="preserve"> </v>
      </c>
      <c r="AM26" s="145" t="str">
        <f>IF(ISERR(FIND(AM$4,'Full-time'!$S32))=FALSE,IF(ISERR(FIND(CONCATENATE(AM$4,"+"),'Full-time'!$S32))=FALSE,IF(ISERR(FIND(CONCATENATE(AM$4,"++"),'Full-time'!$S32))=FALSE,IF(ISERR(FIND(CONCATENATE(AM$4,"+++"),'Full-time'!$S32))=FALSE,"+++","++"),"+")," ")," ")</f>
        <v xml:space="preserve"> </v>
      </c>
      <c r="AN26" s="145" t="str">
        <f>IF(ISERR(FIND(AN$4,'Full-time'!$S32))=FALSE,IF(ISERR(FIND(CONCATENATE(AN$4,"+"),'Full-time'!$S32))=FALSE,IF(ISERR(FIND(CONCATENATE(AN$4,"++"),'Full-time'!$S32))=FALSE,IF(ISERR(FIND(CONCATENATE(AN$4,"+++"),'Full-time'!$S32))=FALSE,"+++","++"),"+")," ")," ")</f>
        <v xml:space="preserve"> </v>
      </c>
      <c r="AO26" s="145" t="str">
        <f>IF(ISERR(FIND(AO$4,'Full-time'!$S32))=FALSE,IF(ISERR(FIND(CONCATENATE(AO$4,"+"),'Full-time'!$S32))=FALSE,IF(ISERR(FIND(CONCATENATE(AO$4,"++"),'Full-time'!$S32))=FALSE,IF(ISERR(FIND(CONCATENATE(AO$4,"+++"),'Full-time'!$S32))=FALSE,"+++","++"),"+")," ")," ")</f>
        <v xml:space="preserve"> </v>
      </c>
      <c r="AP26" s="145" t="str">
        <f>IF(ISERR(FIND(AP$4,'Full-time'!$S32))=FALSE,IF(ISERR(FIND(CONCATENATE(AP$4,"+"),'Full-time'!$S32))=FALSE,IF(ISERR(FIND(CONCATENATE(AP$4,"++"),'Full-time'!$S32))=FALSE,IF(ISERR(FIND(CONCATENATE(AP$4,"+++"),'Full-time'!$S32))=FALSE,"+++","++"),"+")," ")," ")</f>
        <v xml:space="preserve"> </v>
      </c>
      <c r="AQ26" s="145" t="str">
        <f>IF(ISERR(FIND(AQ$4,'Full-time'!$S32))=FALSE,IF(ISERR(FIND(CONCATENATE(AQ$4,"+"),'Full-time'!$S32))=FALSE,IF(ISERR(FIND(CONCATENATE(AQ$4,"++"),'Full-time'!$S32))=FALSE,IF(ISERR(FIND(CONCATENATE(AQ$4,"+++"),'Full-time'!$S32))=FALSE,"+++","++"),"+")," ")," ")</f>
        <v xml:space="preserve"> </v>
      </c>
      <c r="AR26" s="145" t="str">
        <f>IF(ISERR(FIND(AR$4,'Full-time'!$S32))=FALSE,IF(ISERR(FIND(CONCATENATE(AR$4,"+"),'Full-time'!$S32))=FALSE,IF(ISERR(FIND(CONCATENATE(AR$4,"++"),'Full-time'!$S32))=FALSE,IF(ISERR(FIND(CONCATENATE(AR$4,"+++"),'Full-time'!$S32))=FALSE,"+++","++"),"+")," ")," ")</f>
        <v xml:space="preserve"> </v>
      </c>
      <c r="AS26" s="145" t="str">
        <f>IF(ISERR(FIND(AS$4,'Full-time'!$S32))=FALSE,IF(ISERR(FIND(CONCATENATE(AS$4,"+"),'Full-time'!$S32))=FALSE,IF(ISERR(FIND(CONCATENATE(AS$4,"++"),'Full-time'!$S32))=FALSE,IF(ISERR(FIND(CONCATENATE(AS$4,"+++"),'Full-time'!$S32))=FALSE,"+++","++"),"+")," ")," ")</f>
        <v xml:space="preserve"> </v>
      </c>
      <c r="AT26" s="145" t="str">
        <f>IF(ISERR(FIND(AT$4,'Full-time'!$S32))=FALSE,IF(ISERR(FIND(CONCATENATE(AT$4,"+"),'Full-time'!$S32))=FALSE,IF(ISERR(FIND(CONCATENATE(AT$4,"++"),'Full-time'!$S32))=FALSE,IF(ISERR(FIND(CONCATENATE(AT$4,"+++"),'Full-time'!$S32))=FALSE,"+++","++"),"+")," ")," ")</f>
        <v xml:space="preserve"> </v>
      </c>
      <c r="AU26" s="145" t="str">
        <f>IF(ISERR(FIND(AU$4,'Full-time'!$S32))=FALSE,IF(ISERR(FIND(CONCATENATE(AU$4,"+"),'Full-time'!$S32))=FALSE,IF(ISERR(FIND(CONCATENATE(AU$4,"++"),'Full-time'!$S32))=FALSE,IF(ISERR(FIND(CONCATENATE(AU$4,"+++"),'Full-time'!$S32))=FALSE,"+++","++"),"+")," ")," ")</f>
        <v xml:space="preserve"> </v>
      </c>
      <c r="AV26" s="150" t="str">
        <f>'Full-time'!C32</f>
        <v>Control of flying robots</v>
      </c>
      <c r="AW26" s="145" t="str">
        <f>IF(ISERR(FIND(AW$4,'Full-time'!$T32))=FALSE,IF(ISERR(FIND(CONCATENATE(AW$4,"+"),'Full-time'!$T32))=FALSE,IF(ISERR(FIND(CONCATENATE(AW$4,"++"),'Full-time'!$T32))=FALSE,IF(ISERR(FIND(CONCATENATE(AW$4,"+++"),'Full-time'!$T32))=FALSE,"+++","++"),"+")," ")," ")</f>
        <v>+</v>
      </c>
      <c r="AX26" s="145" t="str">
        <f>IF(ISERR(FIND(AX$4,'Full-time'!$T32))=FALSE,IF(ISERR(FIND(CONCATENATE(AX$4,"+"),'Full-time'!$T32))=FALSE,IF(ISERR(FIND(CONCATENATE(AX$4,"++"),'Full-time'!$T32))=FALSE,IF(ISERR(FIND(CONCATENATE(AX$4,"+++"),'Full-time'!$T32))=FALSE,"+++","++"),"+")," ")," ")</f>
        <v xml:space="preserve"> </v>
      </c>
      <c r="AY26" s="145" t="str">
        <f>IF(ISERR(FIND(AY$4,'Full-time'!$T32))=FALSE,IF(ISERR(FIND(CONCATENATE(AY$4,"+"),'Full-time'!$T32))=FALSE,IF(ISERR(FIND(CONCATENATE(AY$4,"++"),'Full-time'!$T32))=FALSE,IF(ISERR(FIND(CONCATENATE(AY$4,"+++"),'Full-time'!$T32))=FALSE,"+++","++"),"+")," ")," ")</f>
        <v xml:space="preserve"> </v>
      </c>
      <c r="AZ26" s="145" t="str">
        <f>IF(ISERR(FIND(AZ$4,'Full-time'!$T32))=FALSE,IF(ISERR(FIND(CONCATENATE(AZ$4,"+"),'Full-time'!$T32))=FALSE,IF(ISERR(FIND(CONCATENATE(AZ$4,"++"),'Full-time'!$T32))=FALSE,IF(ISERR(FIND(CONCATENATE(AZ$4,"+++"),'Full-time'!$T32))=FALSE,"+++","++"),"+")," ")," ")</f>
        <v>+</v>
      </c>
      <c r="BA26" s="145" t="str">
        <f>IF(ISERR(FIND(BA$4,'Full-time'!$T32))=FALSE,IF(ISERR(FIND(CONCATENATE(BA$4,"+"),'Full-time'!$T32))=FALSE,IF(ISERR(FIND(CONCATENATE(BA$4,"++"),'Full-time'!$T32))=FALSE,IF(ISERR(FIND(CONCATENATE(BA$4,"+++"),'Full-time'!$T32))=FALSE,"+++","++"),"+")," ")," ")</f>
        <v xml:space="preserve"> </v>
      </c>
      <c r="BB26" s="145" t="str">
        <f>IF(ISERR(FIND(BB$4,'Full-time'!$T32))=FALSE,IF(ISERR(FIND(CONCATENATE(BB$4,"+"),'Full-time'!$T32))=FALSE,IF(ISERR(FIND(CONCATENATE(BB$4,"++"),'Full-time'!$T32))=FALSE,IF(ISERR(FIND(CONCATENATE(BB$4,"+++"),'Full-time'!$T32))=FALSE,"+++","++"),"+")," ")," ")</f>
        <v>+</v>
      </c>
    </row>
    <row r="27" spans="1:54">
      <c r="A27" s="94" t="str">
        <f>'Full-time'!C33</f>
        <v>Research project</v>
      </c>
      <c r="B27" s="19" t="str">
        <f>IF(ISERR(FIND(B$4,'Full-time'!$R33))=FALSE,IF(ISERR(FIND(CONCATENATE(B$4,"+"),'Full-time'!$R33))=FALSE,IF(ISERR(FIND(CONCATENATE(B$4,"++"),'Full-time'!$R33))=FALSE,IF(ISERR(FIND(CONCATENATE(B$4,"+++"),'Full-time'!$R33))=FALSE,"+++","++"),"+")," ")," ")</f>
        <v xml:space="preserve"> </v>
      </c>
      <c r="C27" s="19" t="str">
        <f>IF(ISERR(FIND(C$4,'Full-time'!$R33))=FALSE,IF(ISERR(FIND(CONCATENATE(C$4,"+"),'Full-time'!$R33))=FALSE,IF(ISERR(FIND(CONCATENATE(C$4,"++"),'Full-time'!$R33))=FALSE,IF(ISERR(FIND(CONCATENATE(C$4,"+++"),'Full-time'!$R33))=FALSE,"+++","++"),"+")," ")," ")</f>
        <v xml:space="preserve"> </v>
      </c>
      <c r="D27" s="19" t="str">
        <f>IF(ISERR(FIND(D$4,'Full-time'!$R33))=FALSE,IF(ISERR(FIND(CONCATENATE(D$4,"+"),'Full-time'!$R33))=FALSE,IF(ISERR(FIND(CONCATENATE(D$4,"++"),'Full-time'!$R33))=FALSE,IF(ISERR(FIND(CONCATENATE(D$4,"+++"),'Full-time'!$R33))=FALSE,"+++","++"),"+")," ")," ")</f>
        <v xml:space="preserve"> </v>
      </c>
      <c r="E27" s="19" t="str">
        <f>IF(ISERR(FIND(E$4,'Full-time'!$R33))=FALSE,IF(ISERR(FIND(CONCATENATE(E$4,"+"),'Full-time'!$R33))=FALSE,IF(ISERR(FIND(CONCATENATE(E$4,"++"),'Full-time'!$R33))=FALSE,IF(ISERR(FIND(CONCATENATE(E$4,"+++"),'Full-time'!$R33))=FALSE,"+++","++"),"+")," ")," ")</f>
        <v xml:space="preserve"> </v>
      </c>
      <c r="F27" s="19" t="str">
        <f>IF(ISERR(FIND(F$4,'Full-time'!$R33))=FALSE,IF(ISERR(FIND(CONCATENATE(F$4,"+"),'Full-time'!$R33))=FALSE,IF(ISERR(FIND(CONCATENATE(F$4,"++"),'Full-time'!$R33))=FALSE,IF(ISERR(FIND(CONCATENATE(F$4,"+++"),'Full-time'!$R33))=FALSE,"+++","++"),"+")," ")," ")</f>
        <v xml:space="preserve"> </v>
      </c>
      <c r="G27" s="19" t="str">
        <f>IF(ISERR(FIND(G$4,'Full-time'!$R33))=FALSE,IF(ISERR(FIND(CONCATENATE(G$4,"+"),'Full-time'!$R33))=FALSE,IF(ISERR(FIND(CONCATENATE(G$4,"++"),'Full-time'!$R33))=FALSE,IF(ISERR(FIND(CONCATENATE(G$4,"+++"),'Full-time'!$R33))=FALSE,"+++","++"),"+")," ")," ")</f>
        <v xml:space="preserve"> </v>
      </c>
      <c r="H27" s="19" t="str">
        <f>IF(ISERR(FIND(H$4,'Full-time'!$R33))=FALSE,IF(ISERR(FIND(CONCATENATE(H$4,"+"),'Full-time'!$R33))=FALSE,IF(ISERR(FIND(CONCATENATE(H$4,"++"),'Full-time'!$R33))=FALSE,IF(ISERR(FIND(CONCATENATE(H$4,"+++"),'Full-time'!$R33))=FALSE,"+++","++"),"+")," ")," ")</f>
        <v xml:space="preserve"> </v>
      </c>
      <c r="I27" s="19" t="str">
        <f>IF(ISERR(FIND(I$4,'Full-time'!$R33))=FALSE,IF(ISERR(FIND(CONCATENATE(I$4,"+"),'Full-time'!$R33))=FALSE,IF(ISERR(FIND(CONCATENATE(I$4,"++"),'Full-time'!$R33))=FALSE,IF(ISERR(FIND(CONCATENATE(I$4,"+++"),'Full-time'!$R33))=FALSE,"+++","++"),"+")," ")," ")</f>
        <v xml:space="preserve"> </v>
      </c>
      <c r="J27" s="19" t="str">
        <f>IF(ISERR(FIND(J$4,'Full-time'!$R33))=FALSE,IF(ISERR(FIND(CONCATENATE(J$4,"+"),'Full-time'!$R33))=FALSE,IF(ISERR(FIND(CONCATENATE(J$4,"++"),'Full-time'!$R33))=FALSE,IF(ISERR(FIND(CONCATENATE(J$4,"+++"),'Full-time'!$R33))=FALSE,"+++","++"),"+")," ")," ")</f>
        <v xml:space="preserve"> </v>
      </c>
      <c r="K27" s="19" t="str">
        <f>IF(ISERR(FIND(K$4,'Full-time'!$R33))=FALSE,IF(ISERR(FIND(CONCATENATE(K$4,"+"),'Full-time'!$R33))=FALSE,IF(ISERR(FIND(CONCATENATE(K$4,"++"),'Full-time'!$R33))=FALSE,IF(ISERR(FIND(CONCATENATE(K$4,"+++"),'Full-time'!$R33))=FALSE,"+++","++"),"+")," ")," ")</f>
        <v>+++</v>
      </c>
      <c r="L27" s="19" t="str">
        <f>IF(ISERR(FIND(L$4,'Full-time'!$R33))=FALSE,IF(ISERR(FIND(CONCATENATE(L$4,"+"),'Full-time'!$R33))=FALSE,IF(ISERR(FIND(CONCATENATE(L$4,"++"),'Full-time'!$R33))=FALSE,IF(ISERR(FIND(CONCATENATE(L$4,"+++"),'Full-time'!$R33))=FALSE,"+++","++"),"+")," ")," ")</f>
        <v>+</v>
      </c>
      <c r="M27" s="19" t="str">
        <f>IF(ISERR(FIND(M$4,'Full-time'!$R33))=FALSE,IF(ISERR(FIND(CONCATENATE(M$4,"+"),'Full-time'!$R33))=FALSE,IF(ISERR(FIND(CONCATENATE(M$4,"++"),'Full-time'!$R33))=FALSE,IF(ISERR(FIND(CONCATENATE(M$4,"+++"),'Full-time'!$R33))=FALSE,"+++","++"),"+")," ")," ")</f>
        <v>+++</v>
      </c>
      <c r="N27" s="19" t="str">
        <f>IF(ISERR(FIND(N$4,'Full-time'!$R33))=FALSE,IF(ISERR(FIND(CONCATENATE(N$4,"+"),'Full-time'!$R33))=FALSE,IF(ISERR(FIND(CONCATENATE(N$4,"++"),'Full-time'!$R33))=FALSE,IF(ISERR(FIND(CONCATENATE(N$4,"+++"),'Full-time'!$R33))=FALSE,"+++","++"),"+")," ")," ")</f>
        <v xml:space="preserve"> </v>
      </c>
      <c r="O27" s="19" t="str">
        <f>IF(ISERR(FIND(O$4,'Full-time'!$R33))=FALSE,IF(ISERR(FIND(CONCATENATE(O$4,"+"),'Full-time'!$R33))=FALSE,IF(ISERR(FIND(CONCATENATE(O$4,"++"),'Full-time'!$R33))=FALSE,IF(ISERR(FIND(CONCATENATE(O$4,"+++"),'Full-time'!$R33))=FALSE,"+++","++"),"+")," ")," ")</f>
        <v xml:space="preserve"> </v>
      </c>
      <c r="P27" s="19" t="str">
        <f>IF(ISERR(FIND(P$4,'Full-time'!$R33))=FALSE,IF(ISERR(FIND(CONCATENATE(P$4,"+"),'Full-time'!$R33))=FALSE,IF(ISERR(FIND(CONCATENATE(P$4,"++"),'Full-time'!$R33))=FALSE,IF(ISERR(FIND(CONCATENATE(P$4,"+++"),'Full-time'!$R33))=FALSE,"+++","++"),"+")," ")," ")</f>
        <v xml:space="preserve"> </v>
      </c>
      <c r="Q27" s="19" t="str">
        <f>IF(ISERR(FIND(Q$4,'Full-time'!$R33))=FALSE,IF(ISERR(FIND(CONCATENATE(Q$4,"+"),'Full-time'!$R33))=FALSE,IF(ISERR(FIND(CONCATENATE(Q$4,"++"),'Full-time'!$R33))=FALSE,IF(ISERR(FIND(CONCATENATE(Q$4,"+++"),'Full-time'!$R33))=FALSE,"+++","++"),"+")," ")," ")</f>
        <v>+</v>
      </c>
      <c r="R27" s="19" t="str">
        <f>IF(ISERR(FIND(R$4,'Full-time'!$R33))=FALSE,IF(ISERR(FIND(CONCATENATE(R$4,"+"),'Full-time'!$R33))=FALSE,IF(ISERR(FIND(CONCATENATE(R$4,"++"),'Full-time'!$R33))=FALSE,IF(ISERR(FIND(CONCATENATE(R$4,"+++"),'Full-time'!$R33))=FALSE,"+++","++"),"+")," ")," ")</f>
        <v xml:space="preserve"> </v>
      </c>
      <c r="S27" s="19" t="str">
        <f>IF(ISERR(FIND(S$4,'Full-time'!$R33))=FALSE,IF(ISERR(FIND(CONCATENATE(S$4,"+"),'Full-time'!$R33))=FALSE,IF(ISERR(FIND(CONCATENATE(S$4,"++"),'Full-time'!$R33))=FALSE,IF(ISERR(FIND(CONCATENATE(S$4,"+++"),'Full-time'!$R33))=FALSE,"+++","++"),"+")," ")," ")</f>
        <v xml:space="preserve"> </v>
      </c>
      <c r="T27" s="150" t="str">
        <f>'Full-time'!C33</f>
        <v>Research project</v>
      </c>
      <c r="U27" s="145" t="str">
        <f>IF(ISERR(FIND(U$4,'Full-time'!$S33))=FALSE,IF(ISERR(FIND(CONCATENATE(U$4,"+"),'Full-time'!$S33))=FALSE,IF(ISERR(FIND(CONCATENATE(U$4,"++"),'Full-time'!$S33))=FALSE,IF(ISERR(FIND(CONCATENATE(U$4,"+++"),'Full-time'!$S33))=FALSE,"+++","++"),"+")," ")," ")</f>
        <v>+++</v>
      </c>
      <c r="V27" s="145" t="str">
        <f>IF(ISERR(FIND(V$4,'Full-time'!$S33))=FALSE,IF(ISERR(FIND(CONCATENATE(V$4,"+"),'Full-time'!$S33))=FALSE,IF(ISERR(FIND(CONCATENATE(V$4,"++"),'Full-time'!$S33))=FALSE,IF(ISERR(FIND(CONCATENATE(V$4,"+++"),'Full-time'!$S33))=FALSE,"+++","++"),"+")," ")," ")</f>
        <v>+</v>
      </c>
      <c r="W27" s="145" t="str">
        <f>IF(ISERR(FIND(W$4,'Full-time'!$S33))=FALSE,IF(ISERR(FIND(CONCATENATE(W$4,"+"),'Full-time'!$S33))=FALSE,IF(ISERR(FIND(CONCATENATE(W$4,"++"),'Full-time'!$S33))=FALSE,IF(ISERR(FIND(CONCATENATE(W$4,"+++"),'Full-time'!$S33))=FALSE,"+++","++"),"+")," ")," ")</f>
        <v xml:space="preserve"> </v>
      </c>
      <c r="X27" s="145" t="str">
        <f>IF(ISERR(FIND(X$4,'Full-time'!$S33))=FALSE,IF(ISERR(FIND(CONCATENATE(X$4,"+"),'Full-time'!$S33))=FALSE,IF(ISERR(FIND(CONCATENATE(X$4,"++"),'Full-time'!$S33))=FALSE,IF(ISERR(FIND(CONCATENATE(X$4,"+++"),'Full-time'!$S33))=FALSE,"+++","++"),"+")," ")," ")</f>
        <v>+++</v>
      </c>
      <c r="Y27" s="145" t="str">
        <f>IF(ISERR(FIND(Y$4,'Full-time'!$S33))=FALSE,IF(ISERR(FIND(CONCATENATE(Y$4,"+"),'Full-time'!$S33))=FALSE,IF(ISERR(FIND(CONCATENATE(Y$4,"++"),'Full-time'!$S33))=FALSE,IF(ISERR(FIND(CONCATENATE(Y$4,"+++"),'Full-time'!$S33))=FALSE,"+++","++"),"+")," ")," ")</f>
        <v>+</v>
      </c>
      <c r="Z27" s="145" t="str">
        <f>IF(ISERR(FIND(Z$4,'Full-time'!$S33))=FALSE,IF(ISERR(FIND(CONCATENATE(Z$4,"+"),'Full-time'!$S33))=FALSE,IF(ISERR(FIND(CONCATENATE(Z$4,"++"),'Full-time'!$S33))=FALSE,IF(ISERR(FIND(CONCATENATE(Z$4,"+++"),'Full-time'!$S33))=FALSE,"+++","++"),"+")," ")," ")</f>
        <v>+</v>
      </c>
      <c r="AA27" s="145" t="str">
        <f>IF(ISERR(FIND(AA$4,'Full-time'!$S33))=FALSE,IF(ISERR(FIND(CONCATENATE(AA$4,"+"),'Full-time'!$S33))=FALSE,IF(ISERR(FIND(CONCATENATE(AA$4,"++"),'Full-time'!$S33))=FALSE,IF(ISERR(FIND(CONCATENATE(AA$4,"+++"),'Full-time'!$S33))=FALSE,"+++","++"),"+")," ")," ")</f>
        <v xml:space="preserve"> </v>
      </c>
      <c r="AB27" s="145" t="str">
        <f>IF(ISERR(FIND(AB$4,'Full-time'!$S33))=FALSE,IF(ISERR(FIND(CONCATENATE(AB$4,"+"),'Full-time'!$S33))=FALSE,IF(ISERR(FIND(CONCATENATE(AB$4,"++"),'Full-time'!$S33))=FALSE,IF(ISERR(FIND(CONCATENATE(AB$4,"+++"),'Full-time'!$S33))=FALSE,"+++","++"),"+")," ")," ")</f>
        <v>++</v>
      </c>
      <c r="AC27" s="145" t="str">
        <f>IF(ISERR(FIND(AC$4,'Full-time'!$S33))=FALSE,IF(ISERR(FIND(CONCATENATE(AC$4,"+"),'Full-time'!$S33))=FALSE,IF(ISERR(FIND(CONCATENATE(AC$4,"++"),'Full-time'!$S33))=FALSE,IF(ISERR(FIND(CONCATENATE(AC$4,"+++"),'Full-time'!$S33))=FALSE,"+++","++"),"+")," ")," ")</f>
        <v xml:space="preserve"> </v>
      </c>
      <c r="AD27" s="145" t="str">
        <f>IF(ISERR(FIND(AD$4,'Full-time'!$S33))=FALSE,IF(ISERR(FIND(CONCATENATE(AD$4,"+"),'Full-time'!$S33))=FALSE,IF(ISERR(FIND(CONCATENATE(AD$4,"++"),'Full-time'!$S33))=FALSE,IF(ISERR(FIND(CONCATENATE(AD$4,"+++"),'Full-time'!$S33))=FALSE,"+++","++"),"+")," ")," ")</f>
        <v xml:space="preserve"> </v>
      </c>
      <c r="AE27" s="145" t="str">
        <f>IF(ISERR(FIND(AE$4,'Full-time'!$S33))=FALSE,IF(ISERR(FIND(CONCATENATE(AE$4,"+"),'Full-time'!$S33))=FALSE,IF(ISERR(FIND(CONCATENATE(AE$4,"++"),'Full-time'!$S33))=FALSE,IF(ISERR(FIND(CONCATENATE(AE$4,"+++"),'Full-time'!$S33))=FALSE,"+++","++"),"+")," ")," ")</f>
        <v xml:space="preserve"> </v>
      </c>
      <c r="AF27" s="145" t="str">
        <f>IF(ISERR(FIND(AF$4,'Full-time'!$S33))=FALSE,IF(ISERR(FIND(CONCATENATE(AF$4,"+"),'Full-time'!$S33))=FALSE,IF(ISERR(FIND(CONCATENATE(AF$4,"++"),'Full-time'!$S33))=FALSE,IF(ISERR(FIND(CONCATENATE(AF$4,"+++"),'Full-time'!$S33))=FALSE,"+++","++"),"+")," ")," ")</f>
        <v xml:space="preserve"> </v>
      </c>
      <c r="AG27" s="145" t="str">
        <f>IF(ISERR(FIND(AG$4,'Full-time'!$S33))=FALSE,IF(ISERR(FIND(CONCATENATE(AG$4,"+"),'Full-time'!$S33))=FALSE,IF(ISERR(FIND(CONCATENATE(AG$4,"++"),'Full-time'!$S33))=FALSE,IF(ISERR(FIND(CONCATENATE(AG$4,"+++"),'Full-time'!$S33))=FALSE,"+++","++"),"+")," ")," ")</f>
        <v xml:space="preserve"> </v>
      </c>
      <c r="AH27" s="145" t="str">
        <f>IF(ISERR(FIND(AH$4,'Full-time'!$S33))=FALSE,IF(ISERR(FIND(CONCATENATE(AH$4,"+"),'Full-time'!$S33))=FALSE,IF(ISERR(FIND(CONCATENATE(AH$4,"++"),'Full-time'!$S33))=FALSE,IF(ISERR(FIND(CONCATENATE(AH$4,"+++"),'Full-time'!$S33))=FALSE,"+++","++"),"+")," ")," ")</f>
        <v xml:space="preserve"> </v>
      </c>
      <c r="AI27" s="145" t="str">
        <f>IF(ISERR(FIND(AI$4,'Full-time'!$S33))=FALSE,IF(ISERR(FIND(CONCATENATE(AI$4,"+"),'Full-time'!$S33))=FALSE,IF(ISERR(FIND(CONCATENATE(AI$4,"++"),'Full-time'!$S33))=FALSE,IF(ISERR(FIND(CONCATENATE(AI$4,"+++"),'Full-time'!$S33))=FALSE,"+++","++"),"+")," ")," ")</f>
        <v>+</v>
      </c>
      <c r="AJ27" s="145" t="str">
        <f>IF(ISERR(FIND(AJ$4,'Full-time'!$S33))=FALSE,IF(ISERR(FIND(CONCATENATE(AJ$4,"+"),'Full-time'!$S33))=FALSE,IF(ISERR(FIND(CONCATENATE(AJ$4,"++"),'Full-time'!$S33))=FALSE,IF(ISERR(FIND(CONCATENATE(AJ$4,"+++"),'Full-time'!$S33))=FALSE,"+++","++"),"+")," ")," ")</f>
        <v>+++</v>
      </c>
      <c r="AK27" s="145" t="str">
        <f>IF(ISERR(FIND(AK$4,'Full-time'!$S33))=FALSE,IF(ISERR(FIND(CONCATENATE(AK$4,"+"),'Full-time'!$S33))=FALSE,IF(ISERR(FIND(CONCATENATE(AK$4,"++"),'Full-time'!$S33))=FALSE,IF(ISERR(FIND(CONCATENATE(AK$4,"+++"),'Full-time'!$S33))=FALSE,"+++","++"),"+")," ")," ")</f>
        <v xml:space="preserve"> </v>
      </c>
      <c r="AL27" s="145" t="str">
        <f>IF(ISERR(FIND(AL$4,'Full-time'!$S33))=FALSE,IF(ISERR(FIND(CONCATENATE(AL$4,"+"),'Full-time'!$S33))=FALSE,IF(ISERR(FIND(CONCATENATE(AL$4,"++"),'Full-time'!$S33))=FALSE,IF(ISERR(FIND(CONCATENATE(AL$4,"+++"),'Full-time'!$S33))=FALSE,"+++","++"),"+")," ")," ")</f>
        <v xml:space="preserve"> </v>
      </c>
      <c r="AM27" s="145" t="str">
        <f>IF(ISERR(FIND(AM$4,'Full-time'!$S33))=FALSE,IF(ISERR(FIND(CONCATENATE(AM$4,"+"),'Full-time'!$S33))=FALSE,IF(ISERR(FIND(CONCATENATE(AM$4,"++"),'Full-time'!$S33))=FALSE,IF(ISERR(FIND(CONCATENATE(AM$4,"+++"),'Full-time'!$S33))=FALSE,"+++","++"),"+")," ")," ")</f>
        <v xml:space="preserve"> </v>
      </c>
      <c r="AN27" s="145" t="str">
        <f>IF(ISERR(FIND(AN$4,'Full-time'!$S33))=FALSE,IF(ISERR(FIND(CONCATENATE(AN$4,"+"),'Full-time'!$S33))=FALSE,IF(ISERR(FIND(CONCATENATE(AN$4,"++"),'Full-time'!$S33))=FALSE,IF(ISERR(FIND(CONCATENATE(AN$4,"+++"),'Full-time'!$S33))=FALSE,"+++","++"),"+")," ")," ")</f>
        <v xml:space="preserve"> </v>
      </c>
      <c r="AO27" s="145" t="str">
        <f>IF(ISERR(FIND(AO$4,'Full-time'!$S33))=FALSE,IF(ISERR(FIND(CONCATENATE(AO$4,"+"),'Full-time'!$S33))=FALSE,IF(ISERR(FIND(CONCATENATE(AO$4,"++"),'Full-time'!$S33))=FALSE,IF(ISERR(FIND(CONCATENATE(AO$4,"+++"),'Full-time'!$S33))=FALSE,"+++","++"),"+")," ")," ")</f>
        <v xml:space="preserve"> </v>
      </c>
      <c r="AP27" s="145" t="str">
        <f>IF(ISERR(FIND(AP$4,'Full-time'!$S33))=FALSE,IF(ISERR(FIND(CONCATENATE(AP$4,"+"),'Full-time'!$S33))=FALSE,IF(ISERR(FIND(CONCATENATE(AP$4,"++"),'Full-time'!$S33))=FALSE,IF(ISERR(FIND(CONCATENATE(AP$4,"+++"),'Full-time'!$S33))=FALSE,"+++","++"),"+")," ")," ")</f>
        <v xml:space="preserve"> </v>
      </c>
      <c r="AQ27" s="145" t="str">
        <f>IF(ISERR(FIND(AQ$4,'Full-time'!$S33))=FALSE,IF(ISERR(FIND(CONCATENATE(AQ$4,"+"),'Full-time'!$S33))=FALSE,IF(ISERR(FIND(CONCATENATE(AQ$4,"++"),'Full-time'!$S33))=FALSE,IF(ISERR(FIND(CONCATENATE(AQ$4,"+++"),'Full-time'!$S33))=FALSE,"+++","++"),"+")," ")," ")</f>
        <v xml:space="preserve"> </v>
      </c>
      <c r="AR27" s="145" t="str">
        <f>IF(ISERR(FIND(AR$4,'Full-time'!$S33))=FALSE,IF(ISERR(FIND(CONCATENATE(AR$4,"+"),'Full-time'!$S33))=FALSE,IF(ISERR(FIND(CONCATENATE(AR$4,"++"),'Full-time'!$S33))=FALSE,IF(ISERR(FIND(CONCATENATE(AR$4,"+++"),'Full-time'!$S33))=FALSE,"+++","++"),"+")," ")," ")</f>
        <v>+</v>
      </c>
      <c r="AS27" s="145" t="str">
        <f>IF(ISERR(FIND(AS$4,'Full-time'!$S33))=FALSE,IF(ISERR(FIND(CONCATENATE(AS$4,"+"),'Full-time'!$S33))=FALSE,IF(ISERR(FIND(CONCATENATE(AS$4,"++"),'Full-time'!$S33))=FALSE,IF(ISERR(FIND(CONCATENATE(AS$4,"+++"),'Full-time'!$S33))=FALSE,"+++","++"),"+")," ")," ")</f>
        <v xml:space="preserve"> </v>
      </c>
      <c r="AT27" s="145" t="str">
        <f>IF(ISERR(FIND(AT$4,'Full-time'!$S33))=FALSE,IF(ISERR(FIND(CONCATENATE(AT$4,"+"),'Full-time'!$S33))=FALSE,IF(ISERR(FIND(CONCATENATE(AT$4,"++"),'Full-time'!$S33))=FALSE,IF(ISERR(FIND(CONCATENATE(AT$4,"+++"),'Full-time'!$S33))=FALSE,"+++","++"),"+")," ")," ")</f>
        <v xml:space="preserve"> </v>
      </c>
      <c r="AU27" s="145" t="str">
        <f>IF(ISERR(FIND(AU$4,'Full-time'!$S33))=FALSE,IF(ISERR(FIND(CONCATENATE(AU$4,"+"),'Full-time'!$S33))=FALSE,IF(ISERR(FIND(CONCATENATE(AU$4,"++"),'Full-time'!$S33))=FALSE,IF(ISERR(FIND(CONCATENATE(AU$4,"+++"),'Full-time'!$S33))=FALSE,"+++","++"),"+")," ")," ")</f>
        <v xml:space="preserve"> </v>
      </c>
      <c r="AV27" s="150" t="str">
        <f>'Full-time'!C33</f>
        <v>Research project</v>
      </c>
      <c r="AW27" s="145" t="str">
        <f>IF(ISERR(FIND(AW$4,'Full-time'!$T33))=FALSE,IF(ISERR(FIND(CONCATENATE(AW$4,"+"),'Full-time'!$T33))=FALSE,IF(ISERR(FIND(CONCATENATE(AW$4,"++"),'Full-time'!$T33))=FALSE,IF(ISERR(FIND(CONCATENATE(AW$4,"+++"),'Full-time'!$T33))=FALSE,"+++","++"),"+")," ")," ")</f>
        <v>+++</v>
      </c>
      <c r="AX27" s="145" t="str">
        <f>IF(ISERR(FIND(AX$4,'Full-time'!$T33))=FALSE,IF(ISERR(FIND(CONCATENATE(AX$4,"+"),'Full-time'!$T33))=FALSE,IF(ISERR(FIND(CONCATENATE(AX$4,"++"),'Full-time'!$T33))=FALSE,IF(ISERR(FIND(CONCATENATE(AX$4,"+++"),'Full-time'!$T33))=FALSE,"+++","++"),"+")," ")," ")</f>
        <v xml:space="preserve"> </v>
      </c>
      <c r="AY27" s="145" t="str">
        <f>IF(ISERR(FIND(AY$4,'Full-time'!$T33))=FALSE,IF(ISERR(FIND(CONCATENATE(AY$4,"+"),'Full-time'!$T33))=FALSE,IF(ISERR(FIND(CONCATENATE(AY$4,"++"),'Full-time'!$T33))=FALSE,IF(ISERR(FIND(CONCATENATE(AY$4,"+++"),'Full-time'!$T33))=FALSE,"+++","++"),"+")," ")," ")</f>
        <v xml:space="preserve"> </v>
      </c>
      <c r="AZ27" s="145" t="str">
        <f>IF(ISERR(FIND(AZ$4,'Full-time'!$T33))=FALSE,IF(ISERR(FIND(CONCATENATE(AZ$4,"+"),'Full-time'!$T33))=FALSE,IF(ISERR(FIND(CONCATENATE(AZ$4,"++"),'Full-time'!$T33))=FALSE,IF(ISERR(FIND(CONCATENATE(AZ$4,"+++"),'Full-time'!$T33))=FALSE,"+++","++"),"+")," ")," ")</f>
        <v xml:space="preserve"> </v>
      </c>
      <c r="BA27" s="145" t="str">
        <f>IF(ISERR(FIND(BA$4,'Full-time'!$T33))=FALSE,IF(ISERR(FIND(CONCATENATE(BA$4,"+"),'Full-time'!$T33))=FALSE,IF(ISERR(FIND(CONCATENATE(BA$4,"++"),'Full-time'!$T33))=FALSE,IF(ISERR(FIND(CONCATENATE(BA$4,"+++"),'Full-time'!$T33))=FALSE,"+++","++"),"+")," ")," ")</f>
        <v xml:space="preserve"> </v>
      </c>
      <c r="BB27" s="145" t="str">
        <f>IF(ISERR(FIND(BB$4,'Full-time'!$T33))=FALSE,IF(ISERR(FIND(CONCATENATE(BB$4,"+"),'Full-time'!$T33))=FALSE,IF(ISERR(FIND(CONCATENATE(BB$4,"++"),'Full-time'!$T33))=FALSE,IF(ISERR(FIND(CONCATENATE(BB$4,"+++"),'Full-time'!$T33))=FALSE,"+++","++"),"+")," ")," ")</f>
        <v>+</v>
      </c>
    </row>
    <row r="28" spans="1:54">
      <c r="A28" s="94" t="str">
        <f>'Full-time'!C34</f>
        <v>Flight planning</v>
      </c>
      <c r="B28" s="19" t="str">
        <f>IF(ISERR(FIND(B$4,'Full-time'!$R34))=FALSE,IF(ISERR(FIND(CONCATENATE(B$4,"+"),'Full-time'!$R34))=FALSE,IF(ISERR(FIND(CONCATENATE(B$4,"++"),'Full-time'!$R34))=FALSE,IF(ISERR(FIND(CONCATENATE(B$4,"+++"),'Full-time'!$R34))=FALSE,"+++","++"),"+")," ")," ")</f>
        <v xml:space="preserve"> </v>
      </c>
      <c r="C28" s="19" t="str">
        <f>IF(ISERR(FIND(C$4,'Full-time'!$R34))=FALSE,IF(ISERR(FIND(CONCATENATE(C$4,"+"),'Full-time'!$R34))=FALSE,IF(ISERR(FIND(CONCATENATE(C$4,"++"),'Full-time'!$R34))=FALSE,IF(ISERR(FIND(CONCATENATE(C$4,"+++"),'Full-time'!$R34))=FALSE,"+++","++"),"+")," ")," ")</f>
        <v xml:space="preserve"> </v>
      </c>
      <c r="D28" s="19" t="str">
        <f>IF(ISERR(FIND(D$4,'Full-time'!$R34))=FALSE,IF(ISERR(FIND(CONCATENATE(D$4,"+"),'Full-time'!$R34))=FALSE,IF(ISERR(FIND(CONCATENATE(D$4,"++"),'Full-time'!$R34))=FALSE,IF(ISERR(FIND(CONCATENATE(D$4,"+++"),'Full-time'!$R34))=FALSE,"+++","++"),"+")," ")," ")</f>
        <v xml:space="preserve"> </v>
      </c>
      <c r="E28" s="19" t="str">
        <f>IF(ISERR(FIND(E$4,'Full-time'!$R34))=FALSE,IF(ISERR(FIND(CONCATENATE(E$4,"+"),'Full-time'!$R34))=FALSE,IF(ISERR(FIND(CONCATENATE(E$4,"++"),'Full-time'!$R34))=FALSE,IF(ISERR(FIND(CONCATENATE(E$4,"+++"),'Full-time'!$R34))=FALSE,"+++","++"),"+")," ")," ")</f>
        <v>+++</v>
      </c>
      <c r="F28" s="19" t="str">
        <f>IF(ISERR(FIND(F$4,'Full-time'!$R34))=FALSE,IF(ISERR(FIND(CONCATENATE(F$4,"+"),'Full-time'!$R34))=FALSE,IF(ISERR(FIND(CONCATENATE(F$4,"++"),'Full-time'!$R34))=FALSE,IF(ISERR(FIND(CONCATENATE(F$4,"+++"),'Full-time'!$R34))=FALSE,"+++","++"),"+")," ")," ")</f>
        <v>+++</v>
      </c>
      <c r="G28" s="19" t="str">
        <f>IF(ISERR(FIND(G$4,'Full-time'!$R34))=FALSE,IF(ISERR(FIND(CONCATENATE(G$4,"+"),'Full-time'!$R34))=FALSE,IF(ISERR(FIND(CONCATENATE(G$4,"++"),'Full-time'!$R34))=FALSE,IF(ISERR(FIND(CONCATENATE(G$4,"+++"),'Full-time'!$R34))=FALSE,"+++","++"),"+")," ")," ")</f>
        <v>+</v>
      </c>
      <c r="H28" s="19" t="str">
        <f>IF(ISERR(FIND(H$4,'Full-time'!$R34))=FALSE,IF(ISERR(FIND(CONCATENATE(H$4,"+"),'Full-time'!$R34))=FALSE,IF(ISERR(FIND(CONCATENATE(H$4,"++"),'Full-time'!$R34))=FALSE,IF(ISERR(FIND(CONCATENATE(H$4,"+++"),'Full-time'!$R34))=FALSE,"+++","++"),"+")," ")," ")</f>
        <v xml:space="preserve"> </v>
      </c>
      <c r="I28" s="19" t="str">
        <f>IF(ISERR(FIND(I$4,'Full-time'!$R34))=FALSE,IF(ISERR(FIND(CONCATENATE(I$4,"+"),'Full-time'!$R34))=FALSE,IF(ISERR(FIND(CONCATENATE(I$4,"++"),'Full-time'!$R34))=FALSE,IF(ISERR(FIND(CONCATENATE(I$4,"+++"),'Full-time'!$R34))=FALSE,"+++","++"),"+")," ")," ")</f>
        <v>++</v>
      </c>
      <c r="J28" s="19" t="str">
        <f>IF(ISERR(FIND(J$4,'Full-time'!$R34))=FALSE,IF(ISERR(FIND(CONCATENATE(J$4,"+"),'Full-time'!$R34))=FALSE,IF(ISERR(FIND(CONCATENATE(J$4,"++"),'Full-time'!$R34))=FALSE,IF(ISERR(FIND(CONCATENATE(J$4,"+++"),'Full-time'!$R34))=FALSE,"+++","++"),"+")," ")," ")</f>
        <v xml:space="preserve"> </v>
      </c>
      <c r="K28" s="19" t="str">
        <f>IF(ISERR(FIND(K$4,'Full-time'!$R34))=FALSE,IF(ISERR(FIND(CONCATENATE(K$4,"+"),'Full-time'!$R34))=FALSE,IF(ISERR(FIND(CONCATENATE(K$4,"++"),'Full-time'!$R34))=FALSE,IF(ISERR(FIND(CONCATENATE(K$4,"+++"),'Full-time'!$R34))=FALSE,"+++","++"),"+")," ")," ")</f>
        <v xml:space="preserve"> </v>
      </c>
      <c r="L28" s="19" t="str">
        <f>IF(ISERR(FIND(L$4,'Full-time'!$R34))=FALSE,IF(ISERR(FIND(CONCATENATE(L$4,"+"),'Full-time'!$R34))=FALSE,IF(ISERR(FIND(CONCATENATE(L$4,"++"),'Full-time'!$R34))=FALSE,IF(ISERR(FIND(CONCATENATE(L$4,"+++"),'Full-time'!$R34))=FALSE,"+++","++"),"+")," ")," ")</f>
        <v xml:space="preserve"> </v>
      </c>
      <c r="M28" s="19" t="str">
        <f>IF(ISERR(FIND(M$4,'Full-time'!$R34))=FALSE,IF(ISERR(FIND(CONCATENATE(M$4,"+"),'Full-time'!$R34))=FALSE,IF(ISERR(FIND(CONCATENATE(M$4,"++"),'Full-time'!$R34))=FALSE,IF(ISERR(FIND(CONCATENATE(M$4,"+++"),'Full-time'!$R34))=FALSE,"+++","++"),"+")," ")," ")</f>
        <v xml:space="preserve"> </v>
      </c>
      <c r="N28" s="19" t="str">
        <f>IF(ISERR(FIND(N$4,'Full-time'!$R34))=FALSE,IF(ISERR(FIND(CONCATENATE(N$4,"+"),'Full-time'!$R34))=FALSE,IF(ISERR(FIND(CONCATENATE(N$4,"++"),'Full-time'!$R34))=FALSE,IF(ISERR(FIND(CONCATENATE(N$4,"+++"),'Full-time'!$R34))=FALSE,"+++","++"),"+")," ")," ")</f>
        <v xml:space="preserve"> </v>
      </c>
      <c r="O28" s="19" t="str">
        <f>IF(ISERR(FIND(O$4,'Full-time'!$R34))=FALSE,IF(ISERR(FIND(CONCATENATE(O$4,"+"),'Full-time'!$R34))=FALSE,IF(ISERR(FIND(CONCATENATE(O$4,"++"),'Full-time'!$R34))=FALSE,IF(ISERR(FIND(CONCATENATE(O$4,"+++"),'Full-time'!$R34))=FALSE,"+++","++"),"+")," ")," ")</f>
        <v xml:space="preserve"> </v>
      </c>
      <c r="P28" s="19" t="str">
        <f>IF(ISERR(FIND(P$4,'Full-time'!$R34))=FALSE,IF(ISERR(FIND(CONCATENATE(P$4,"+"),'Full-time'!$R34))=FALSE,IF(ISERR(FIND(CONCATENATE(P$4,"++"),'Full-time'!$R34))=FALSE,IF(ISERR(FIND(CONCATENATE(P$4,"+++"),'Full-time'!$R34))=FALSE,"+++","++"),"+")," ")," ")</f>
        <v xml:space="preserve"> </v>
      </c>
      <c r="Q28" s="19" t="str">
        <f>IF(ISERR(FIND(Q$4,'Full-time'!$R34))=FALSE,IF(ISERR(FIND(CONCATENATE(Q$4,"+"),'Full-time'!$R34))=FALSE,IF(ISERR(FIND(CONCATENATE(Q$4,"++"),'Full-time'!$R34))=FALSE,IF(ISERR(FIND(CONCATENATE(Q$4,"+++"),'Full-time'!$R34))=FALSE,"+++","++"),"+")," ")," ")</f>
        <v xml:space="preserve"> </v>
      </c>
      <c r="R28" s="19" t="str">
        <f>IF(ISERR(FIND(R$4,'Full-time'!$R34))=FALSE,IF(ISERR(FIND(CONCATENATE(R$4,"+"),'Full-time'!$R34))=FALSE,IF(ISERR(FIND(CONCATENATE(R$4,"++"),'Full-time'!$R34))=FALSE,IF(ISERR(FIND(CONCATENATE(R$4,"+++"),'Full-time'!$R34))=FALSE,"+++","++"),"+")," ")," ")</f>
        <v xml:space="preserve"> </v>
      </c>
      <c r="S28" s="19" t="str">
        <f>IF(ISERR(FIND(S$4,'Full-time'!$R34))=FALSE,IF(ISERR(FIND(CONCATENATE(S$4,"+"),'Full-time'!$R34))=FALSE,IF(ISERR(FIND(CONCATENATE(S$4,"++"),'Full-time'!$R34))=FALSE,IF(ISERR(FIND(CONCATENATE(S$4,"+++"),'Full-time'!$R34))=FALSE,"+++","++"),"+")," ")," ")</f>
        <v xml:space="preserve"> </v>
      </c>
      <c r="T28" s="150" t="str">
        <f>'Full-time'!C34</f>
        <v>Flight planning</v>
      </c>
      <c r="U28" s="145" t="str">
        <f>IF(ISERR(FIND(U$4,'Full-time'!$S34))=FALSE,IF(ISERR(FIND(CONCATENATE(U$4,"+"),'Full-time'!$S34))=FALSE,IF(ISERR(FIND(CONCATENATE(U$4,"++"),'Full-time'!$S34))=FALSE,IF(ISERR(FIND(CONCATENATE(U$4,"+++"),'Full-time'!$S34))=FALSE,"+++","++"),"+")," ")," ")</f>
        <v>++</v>
      </c>
      <c r="V28" s="145" t="str">
        <f>IF(ISERR(FIND(V$4,'Full-time'!$S34))=FALSE,IF(ISERR(FIND(CONCATENATE(V$4,"+"),'Full-time'!$S34))=FALSE,IF(ISERR(FIND(CONCATENATE(V$4,"++"),'Full-time'!$S34))=FALSE,IF(ISERR(FIND(CONCATENATE(V$4,"+++"),'Full-time'!$S34))=FALSE,"+++","++"),"+")," ")," ")</f>
        <v xml:space="preserve"> </v>
      </c>
      <c r="W28" s="145" t="str">
        <f>IF(ISERR(FIND(W$4,'Full-time'!$S34))=FALSE,IF(ISERR(FIND(CONCATENATE(W$4,"+"),'Full-time'!$S34))=FALSE,IF(ISERR(FIND(CONCATENATE(W$4,"++"),'Full-time'!$S34))=FALSE,IF(ISERR(FIND(CONCATENATE(W$4,"+++"),'Full-time'!$S34))=FALSE,"+++","++"),"+")," ")," ")</f>
        <v xml:space="preserve"> </v>
      </c>
      <c r="X28" s="145" t="str">
        <f>IF(ISERR(FIND(X$4,'Full-time'!$S34))=FALSE,IF(ISERR(FIND(CONCATENATE(X$4,"+"),'Full-time'!$S34))=FALSE,IF(ISERR(FIND(CONCATENATE(X$4,"++"),'Full-time'!$S34))=FALSE,IF(ISERR(FIND(CONCATENATE(X$4,"+++"),'Full-time'!$S34))=FALSE,"+++","++"),"+")," ")," ")</f>
        <v xml:space="preserve"> </v>
      </c>
      <c r="Y28" s="145" t="str">
        <f>IF(ISERR(FIND(Y$4,'Full-time'!$S34))=FALSE,IF(ISERR(FIND(CONCATENATE(Y$4,"+"),'Full-time'!$S34))=FALSE,IF(ISERR(FIND(CONCATENATE(Y$4,"++"),'Full-time'!$S34))=FALSE,IF(ISERR(FIND(CONCATENATE(Y$4,"+++"),'Full-time'!$S34))=FALSE,"+++","++"),"+")," ")," ")</f>
        <v>+</v>
      </c>
      <c r="Z28" s="145" t="str">
        <f>IF(ISERR(FIND(Z$4,'Full-time'!$S34))=FALSE,IF(ISERR(FIND(CONCATENATE(Z$4,"+"),'Full-time'!$S34))=FALSE,IF(ISERR(FIND(CONCATENATE(Z$4,"++"),'Full-time'!$S34))=FALSE,IF(ISERR(FIND(CONCATENATE(Z$4,"+++"),'Full-time'!$S34))=FALSE,"+++","++"),"+")," ")," ")</f>
        <v xml:space="preserve"> </v>
      </c>
      <c r="AA28" s="145" t="str">
        <f>IF(ISERR(FIND(AA$4,'Full-time'!$S34))=FALSE,IF(ISERR(FIND(CONCATENATE(AA$4,"+"),'Full-time'!$S34))=FALSE,IF(ISERR(FIND(CONCATENATE(AA$4,"++"),'Full-time'!$S34))=FALSE,IF(ISERR(FIND(CONCATENATE(AA$4,"+++"),'Full-time'!$S34))=FALSE,"+++","++"),"+")," ")," ")</f>
        <v xml:space="preserve"> </v>
      </c>
      <c r="AB28" s="145" t="str">
        <f>IF(ISERR(FIND(AB$4,'Full-time'!$S34))=FALSE,IF(ISERR(FIND(CONCATENATE(AB$4,"+"),'Full-time'!$S34))=FALSE,IF(ISERR(FIND(CONCATENATE(AB$4,"++"),'Full-time'!$S34))=FALSE,IF(ISERR(FIND(CONCATENATE(AB$4,"+++"),'Full-time'!$S34))=FALSE,"+++","++"),"+")," ")," ")</f>
        <v xml:space="preserve"> </v>
      </c>
      <c r="AC28" s="145" t="str">
        <f>IF(ISERR(FIND(AC$4,'Full-time'!$S34))=FALSE,IF(ISERR(FIND(CONCATENATE(AC$4,"+"),'Full-time'!$S34))=FALSE,IF(ISERR(FIND(CONCATENATE(AC$4,"++"),'Full-time'!$S34))=FALSE,IF(ISERR(FIND(CONCATENATE(AC$4,"+++"),'Full-time'!$S34))=FALSE,"+++","++"),"+")," ")," ")</f>
        <v>+++</v>
      </c>
      <c r="AD28" s="145" t="str">
        <f>IF(ISERR(FIND(AD$4,'Full-time'!$S34))=FALSE,IF(ISERR(FIND(CONCATENATE(AD$4,"+"),'Full-time'!$S34))=FALSE,IF(ISERR(FIND(CONCATENATE(AD$4,"++"),'Full-time'!$S34))=FALSE,IF(ISERR(FIND(CONCATENATE(AD$4,"+++"),'Full-time'!$S34))=FALSE,"+++","++"),"+")," ")," ")</f>
        <v>++</v>
      </c>
      <c r="AE28" s="145" t="str">
        <f>IF(ISERR(FIND(AE$4,'Full-time'!$S34))=FALSE,IF(ISERR(FIND(CONCATENATE(AE$4,"+"),'Full-time'!$S34))=FALSE,IF(ISERR(FIND(CONCATENATE(AE$4,"++"),'Full-time'!$S34))=FALSE,IF(ISERR(FIND(CONCATENATE(AE$4,"+++"),'Full-time'!$S34))=FALSE,"+++","++"),"+")," ")," ")</f>
        <v xml:space="preserve"> </v>
      </c>
      <c r="AF28" s="145" t="str">
        <f>IF(ISERR(FIND(AF$4,'Full-time'!$S34))=FALSE,IF(ISERR(FIND(CONCATENATE(AF$4,"+"),'Full-time'!$S34))=FALSE,IF(ISERR(FIND(CONCATENATE(AF$4,"++"),'Full-time'!$S34))=FALSE,IF(ISERR(FIND(CONCATENATE(AF$4,"+++"),'Full-time'!$S34))=FALSE,"+++","++"),"+")," ")," ")</f>
        <v>+++</v>
      </c>
      <c r="AG28" s="145" t="str">
        <f>IF(ISERR(FIND(AG$4,'Full-time'!$S34))=FALSE,IF(ISERR(FIND(CONCATENATE(AG$4,"+"),'Full-time'!$S34))=FALSE,IF(ISERR(FIND(CONCATENATE(AG$4,"++"),'Full-time'!$S34))=FALSE,IF(ISERR(FIND(CONCATENATE(AG$4,"+++"),'Full-time'!$S34))=FALSE,"+++","++"),"+")," ")," ")</f>
        <v>++</v>
      </c>
      <c r="AH28" s="145" t="str">
        <f>IF(ISERR(FIND(AH$4,'Full-time'!$S34))=FALSE,IF(ISERR(FIND(CONCATENATE(AH$4,"+"),'Full-time'!$S34))=FALSE,IF(ISERR(FIND(CONCATENATE(AH$4,"++"),'Full-time'!$S34))=FALSE,IF(ISERR(FIND(CONCATENATE(AH$4,"+++"),'Full-time'!$S34))=FALSE,"+++","++"),"+")," ")," ")</f>
        <v xml:space="preserve"> </v>
      </c>
      <c r="AI28" s="145" t="str">
        <f>IF(ISERR(FIND(AI$4,'Full-time'!$S34))=FALSE,IF(ISERR(FIND(CONCATENATE(AI$4,"+"),'Full-time'!$S34))=FALSE,IF(ISERR(FIND(CONCATENATE(AI$4,"++"),'Full-time'!$S34))=FALSE,IF(ISERR(FIND(CONCATENATE(AI$4,"+++"),'Full-time'!$S34))=FALSE,"+++","++"),"+")," ")," ")</f>
        <v xml:space="preserve"> </v>
      </c>
      <c r="AJ28" s="145" t="str">
        <f>IF(ISERR(FIND(AJ$4,'Full-time'!$S34))=FALSE,IF(ISERR(FIND(CONCATENATE(AJ$4,"+"),'Full-time'!$S34))=FALSE,IF(ISERR(FIND(CONCATENATE(AJ$4,"++"),'Full-time'!$S34))=FALSE,IF(ISERR(FIND(CONCATENATE(AJ$4,"+++"),'Full-time'!$S34))=FALSE,"+++","++"),"+")," ")," ")</f>
        <v xml:space="preserve"> </v>
      </c>
      <c r="AK28" s="145" t="str">
        <f>IF(ISERR(FIND(AK$4,'Full-time'!$S34))=FALSE,IF(ISERR(FIND(CONCATENATE(AK$4,"+"),'Full-time'!$S34))=FALSE,IF(ISERR(FIND(CONCATENATE(AK$4,"++"),'Full-time'!$S34))=FALSE,IF(ISERR(FIND(CONCATENATE(AK$4,"+++"),'Full-time'!$S34))=FALSE,"+++","++"),"+")," ")," ")</f>
        <v xml:space="preserve"> </v>
      </c>
      <c r="AL28" s="145" t="str">
        <f>IF(ISERR(FIND(AL$4,'Full-time'!$S34))=FALSE,IF(ISERR(FIND(CONCATENATE(AL$4,"+"),'Full-time'!$S34))=FALSE,IF(ISERR(FIND(CONCATENATE(AL$4,"++"),'Full-time'!$S34))=FALSE,IF(ISERR(FIND(CONCATENATE(AL$4,"+++"),'Full-time'!$S34))=FALSE,"+++","++"),"+")," ")," ")</f>
        <v xml:space="preserve"> </v>
      </c>
      <c r="AM28" s="145" t="str">
        <f>IF(ISERR(FIND(AM$4,'Full-time'!$S34))=FALSE,IF(ISERR(FIND(CONCATENATE(AM$4,"+"),'Full-time'!$S34))=FALSE,IF(ISERR(FIND(CONCATENATE(AM$4,"++"),'Full-time'!$S34))=FALSE,IF(ISERR(FIND(CONCATENATE(AM$4,"+++"),'Full-time'!$S34))=FALSE,"+++","++"),"+")," ")," ")</f>
        <v xml:space="preserve"> </v>
      </c>
      <c r="AN28" s="145" t="str">
        <f>IF(ISERR(FIND(AN$4,'Full-time'!$S34))=FALSE,IF(ISERR(FIND(CONCATENATE(AN$4,"+"),'Full-time'!$S34))=FALSE,IF(ISERR(FIND(CONCATENATE(AN$4,"++"),'Full-time'!$S34))=FALSE,IF(ISERR(FIND(CONCATENATE(AN$4,"+++"),'Full-time'!$S34))=FALSE,"+++","++"),"+")," ")," ")</f>
        <v xml:space="preserve"> </v>
      </c>
      <c r="AO28" s="145" t="str">
        <f>IF(ISERR(FIND(AO$4,'Full-time'!$S34))=FALSE,IF(ISERR(FIND(CONCATENATE(AO$4,"+"),'Full-time'!$S34))=FALSE,IF(ISERR(FIND(CONCATENATE(AO$4,"++"),'Full-time'!$S34))=FALSE,IF(ISERR(FIND(CONCATENATE(AO$4,"+++"),'Full-time'!$S34))=FALSE,"+++","++"),"+")," ")," ")</f>
        <v xml:space="preserve"> </v>
      </c>
      <c r="AP28" s="145" t="str">
        <f>IF(ISERR(FIND(AP$4,'Full-time'!$S34))=FALSE,IF(ISERR(FIND(CONCATENATE(AP$4,"+"),'Full-time'!$S34))=FALSE,IF(ISERR(FIND(CONCATENATE(AP$4,"++"),'Full-time'!$S34))=FALSE,IF(ISERR(FIND(CONCATENATE(AP$4,"+++"),'Full-time'!$S34))=FALSE,"+++","++"),"+")," ")," ")</f>
        <v xml:space="preserve"> </v>
      </c>
      <c r="AQ28" s="145" t="str">
        <f>IF(ISERR(FIND(AQ$4,'Full-time'!$S34))=FALSE,IF(ISERR(FIND(CONCATENATE(AQ$4,"+"),'Full-time'!$S34))=FALSE,IF(ISERR(FIND(CONCATENATE(AQ$4,"++"),'Full-time'!$S34))=FALSE,IF(ISERR(FIND(CONCATENATE(AQ$4,"+++"),'Full-time'!$S34))=FALSE,"+++","++"),"+")," ")," ")</f>
        <v xml:space="preserve"> </v>
      </c>
      <c r="AR28" s="145" t="str">
        <f>IF(ISERR(FIND(AR$4,'Full-time'!$S34))=FALSE,IF(ISERR(FIND(CONCATENATE(AR$4,"+"),'Full-time'!$S34))=FALSE,IF(ISERR(FIND(CONCATENATE(AR$4,"++"),'Full-time'!$S34))=FALSE,IF(ISERR(FIND(CONCATENATE(AR$4,"+++"),'Full-time'!$S34))=FALSE,"+++","++"),"+")," ")," ")</f>
        <v xml:space="preserve"> </v>
      </c>
      <c r="AS28" s="145" t="str">
        <f>IF(ISERR(FIND(AS$4,'Full-time'!$S34))=FALSE,IF(ISERR(FIND(CONCATENATE(AS$4,"+"),'Full-time'!$S34))=FALSE,IF(ISERR(FIND(CONCATENATE(AS$4,"++"),'Full-time'!$S34))=FALSE,IF(ISERR(FIND(CONCATENATE(AS$4,"+++"),'Full-time'!$S34))=FALSE,"+++","++"),"+")," ")," ")</f>
        <v xml:space="preserve"> </v>
      </c>
      <c r="AT28" s="145" t="str">
        <f>IF(ISERR(FIND(AT$4,'Full-time'!$S34))=FALSE,IF(ISERR(FIND(CONCATENATE(AT$4,"+"),'Full-time'!$S34))=FALSE,IF(ISERR(FIND(CONCATENATE(AT$4,"++"),'Full-time'!$S34))=FALSE,IF(ISERR(FIND(CONCATENATE(AT$4,"+++"),'Full-time'!$S34))=FALSE,"+++","++"),"+")," ")," ")</f>
        <v xml:space="preserve"> </v>
      </c>
      <c r="AU28" s="145" t="str">
        <f>IF(ISERR(FIND(AU$4,'Full-time'!$S34))=FALSE,IF(ISERR(FIND(CONCATENATE(AU$4,"+"),'Full-time'!$S34))=FALSE,IF(ISERR(FIND(CONCATENATE(AU$4,"++"),'Full-time'!$S34))=FALSE,IF(ISERR(FIND(CONCATENATE(AU$4,"+++"),'Full-time'!$S34))=FALSE,"+++","++"),"+")," ")," ")</f>
        <v xml:space="preserve"> </v>
      </c>
      <c r="AV28" s="150" t="str">
        <f>'Full-time'!C34</f>
        <v>Flight planning</v>
      </c>
      <c r="AW28" s="145" t="str">
        <f>IF(ISERR(FIND(AW$4,'Full-time'!$T34))=FALSE,IF(ISERR(FIND(CONCATENATE(AW$4,"+"),'Full-time'!$T34))=FALSE,IF(ISERR(FIND(CONCATENATE(AW$4,"++"),'Full-time'!$T34))=FALSE,IF(ISERR(FIND(CONCATENATE(AW$4,"+++"),'Full-time'!$T34))=FALSE,"+++","++"),"+")," ")," ")</f>
        <v>+</v>
      </c>
      <c r="AX28" s="145" t="str">
        <f>IF(ISERR(FIND(AX$4,'Full-time'!$T34))=FALSE,IF(ISERR(FIND(CONCATENATE(AX$4,"+"),'Full-time'!$T34))=FALSE,IF(ISERR(FIND(CONCATENATE(AX$4,"++"),'Full-time'!$T34))=FALSE,IF(ISERR(FIND(CONCATENATE(AX$4,"+++"),'Full-time'!$T34))=FALSE,"+++","++"),"+")," ")," ")</f>
        <v xml:space="preserve"> </v>
      </c>
      <c r="AY28" s="145" t="str">
        <f>IF(ISERR(FIND(AY$4,'Full-time'!$T34))=FALSE,IF(ISERR(FIND(CONCATENATE(AY$4,"+"),'Full-time'!$T34))=FALSE,IF(ISERR(FIND(CONCATENATE(AY$4,"++"),'Full-time'!$T34))=FALSE,IF(ISERR(FIND(CONCATENATE(AY$4,"+++"),'Full-time'!$T34))=FALSE,"+++","++"),"+")," ")," ")</f>
        <v xml:space="preserve"> </v>
      </c>
      <c r="AZ28" s="145" t="str">
        <f>IF(ISERR(FIND(AZ$4,'Full-time'!$T34))=FALSE,IF(ISERR(FIND(CONCATENATE(AZ$4,"+"),'Full-time'!$T34))=FALSE,IF(ISERR(FIND(CONCATENATE(AZ$4,"++"),'Full-time'!$T34))=FALSE,IF(ISERR(FIND(CONCATENATE(AZ$4,"+++"),'Full-time'!$T34))=FALSE,"+++","++"),"+")," ")," ")</f>
        <v>+</v>
      </c>
      <c r="BA28" s="145" t="str">
        <f>IF(ISERR(FIND(BA$4,'Full-time'!$T34))=FALSE,IF(ISERR(FIND(CONCATENATE(BA$4,"+"),'Full-time'!$T34))=FALSE,IF(ISERR(FIND(CONCATENATE(BA$4,"++"),'Full-time'!$T34))=FALSE,IF(ISERR(FIND(CONCATENATE(BA$4,"+++"),'Full-time'!$T34))=FALSE,"+++","++"),"+")," ")," ")</f>
        <v xml:space="preserve"> </v>
      </c>
      <c r="BB28" s="145" t="str">
        <f>IF(ISERR(FIND(BB$4,'Full-time'!$T34))=FALSE,IF(ISERR(FIND(CONCATENATE(BB$4,"+"),'Full-time'!$T34))=FALSE,IF(ISERR(FIND(CONCATENATE(BB$4,"++"),'Full-time'!$T34))=FALSE,IF(ISERR(FIND(CONCATENATE(BB$4,"+++"),'Full-time'!$T34))=FALSE,"+++","++"),"+")," ")," ")</f>
        <v>+</v>
      </c>
    </row>
    <row r="29" spans="1:54">
      <c r="A29" s="94" t="str">
        <f>'Full-time'!C35</f>
        <v>Navigation and motion planning in robotics</v>
      </c>
      <c r="B29" s="19" t="str">
        <f>IF(ISERR(FIND(B$4,'Full-time'!$R35))=FALSE,IF(ISERR(FIND(CONCATENATE(B$4,"+"),'Full-time'!$R35))=FALSE,IF(ISERR(FIND(CONCATENATE(B$4,"++"),'Full-time'!$R35))=FALSE,IF(ISERR(FIND(CONCATENATE(B$4,"+++"),'Full-time'!$R35))=FALSE,"+++","++"),"+")," ")," ")</f>
        <v xml:space="preserve"> </v>
      </c>
      <c r="C29" s="19" t="str">
        <f>IF(ISERR(FIND(C$4,'Full-time'!$R35))=FALSE,IF(ISERR(FIND(CONCATENATE(C$4,"+"),'Full-time'!$R35))=FALSE,IF(ISERR(FIND(CONCATENATE(C$4,"++"),'Full-time'!$R35))=FALSE,IF(ISERR(FIND(CONCATENATE(C$4,"+++"),'Full-time'!$R35))=FALSE,"+++","++"),"+")," ")," ")</f>
        <v>+</v>
      </c>
      <c r="D29" s="19" t="str">
        <f>IF(ISERR(FIND(D$4,'Full-time'!$R35))=FALSE,IF(ISERR(FIND(CONCATENATE(D$4,"+"),'Full-time'!$R35))=FALSE,IF(ISERR(FIND(CONCATENATE(D$4,"++"),'Full-time'!$R35))=FALSE,IF(ISERR(FIND(CONCATENATE(D$4,"+++"),'Full-time'!$R35))=FALSE,"+++","++"),"+")," ")," ")</f>
        <v xml:space="preserve"> </v>
      </c>
      <c r="E29" s="19" t="str">
        <f>IF(ISERR(FIND(E$4,'Full-time'!$R35))=FALSE,IF(ISERR(FIND(CONCATENATE(E$4,"+"),'Full-time'!$R35))=FALSE,IF(ISERR(FIND(CONCATENATE(E$4,"++"),'Full-time'!$R35))=FALSE,IF(ISERR(FIND(CONCATENATE(E$4,"+++"),'Full-time'!$R35))=FALSE,"+++","++"),"+")," ")," ")</f>
        <v xml:space="preserve"> </v>
      </c>
      <c r="F29" s="19" t="str">
        <f>IF(ISERR(FIND(F$4,'Full-time'!$R35))=FALSE,IF(ISERR(FIND(CONCATENATE(F$4,"+"),'Full-time'!$R35))=FALSE,IF(ISERR(FIND(CONCATENATE(F$4,"++"),'Full-time'!$R35))=FALSE,IF(ISERR(FIND(CONCATENATE(F$4,"+++"),'Full-time'!$R35))=FALSE,"+++","++"),"+")," ")," ")</f>
        <v xml:space="preserve"> </v>
      </c>
      <c r="G29" s="19" t="str">
        <f>IF(ISERR(FIND(G$4,'Full-time'!$R35))=FALSE,IF(ISERR(FIND(CONCATENATE(G$4,"+"),'Full-time'!$R35))=FALSE,IF(ISERR(FIND(CONCATENATE(G$4,"++"),'Full-time'!$R35))=FALSE,IF(ISERR(FIND(CONCATENATE(G$4,"+++"),'Full-time'!$R35))=FALSE,"+++","++"),"+")," ")," ")</f>
        <v>+</v>
      </c>
      <c r="H29" s="19" t="str">
        <f>IF(ISERR(FIND(H$4,'Full-time'!$R35))=FALSE,IF(ISERR(FIND(CONCATENATE(H$4,"+"),'Full-time'!$R35))=FALSE,IF(ISERR(FIND(CONCATENATE(H$4,"++"),'Full-time'!$R35))=FALSE,IF(ISERR(FIND(CONCATENATE(H$4,"+++"),'Full-time'!$R35))=FALSE,"+++","++"),"+")," ")," ")</f>
        <v xml:space="preserve"> </v>
      </c>
      <c r="I29" s="19" t="str">
        <f>IF(ISERR(FIND(I$4,'Full-time'!$R35))=FALSE,IF(ISERR(FIND(CONCATENATE(I$4,"+"),'Full-time'!$R35))=FALSE,IF(ISERR(FIND(CONCATENATE(I$4,"++"),'Full-time'!$R35))=FALSE,IF(ISERR(FIND(CONCATENATE(I$4,"+++"),'Full-time'!$R35))=FALSE,"+++","++"),"+")," ")," ")</f>
        <v xml:space="preserve"> </v>
      </c>
      <c r="J29" s="19" t="str">
        <f>IF(ISERR(FIND(J$4,'Full-time'!$R35))=FALSE,IF(ISERR(FIND(CONCATENATE(J$4,"+"),'Full-time'!$R35))=FALSE,IF(ISERR(FIND(CONCATENATE(J$4,"++"),'Full-time'!$R35))=FALSE,IF(ISERR(FIND(CONCATENATE(J$4,"+++"),'Full-time'!$R35))=FALSE,"+++","++"),"+")," ")," ")</f>
        <v xml:space="preserve"> </v>
      </c>
      <c r="K29" s="19" t="str">
        <f>IF(ISERR(FIND(K$4,'Full-time'!$R35))=FALSE,IF(ISERR(FIND(CONCATENATE(K$4,"+"),'Full-time'!$R35))=FALSE,IF(ISERR(FIND(CONCATENATE(K$4,"++"),'Full-time'!$R35))=FALSE,IF(ISERR(FIND(CONCATENATE(K$4,"+++"),'Full-time'!$R35))=FALSE,"+++","++"),"+")," ")," ")</f>
        <v>++</v>
      </c>
      <c r="L29" s="19" t="str">
        <f>IF(ISERR(FIND(L$4,'Full-time'!$R35))=FALSE,IF(ISERR(FIND(CONCATENATE(L$4,"+"),'Full-time'!$R35))=FALSE,IF(ISERR(FIND(CONCATENATE(L$4,"++"),'Full-time'!$R35))=FALSE,IF(ISERR(FIND(CONCATENATE(L$4,"+++"),'Full-time'!$R35))=FALSE,"+++","++"),"+")," ")," ")</f>
        <v xml:space="preserve"> </v>
      </c>
      <c r="M29" s="19" t="str">
        <f>IF(ISERR(FIND(M$4,'Full-time'!$R35))=FALSE,IF(ISERR(FIND(CONCATENATE(M$4,"+"),'Full-time'!$R35))=FALSE,IF(ISERR(FIND(CONCATENATE(M$4,"++"),'Full-time'!$R35))=FALSE,IF(ISERR(FIND(CONCATENATE(M$4,"+++"),'Full-time'!$R35))=FALSE,"+++","++"),"+")," ")," ")</f>
        <v xml:space="preserve"> </v>
      </c>
      <c r="N29" s="19" t="str">
        <f>IF(ISERR(FIND(N$4,'Full-time'!$R35))=FALSE,IF(ISERR(FIND(CONCATENATE(N$4,"+"),'Full-time'!$R35))=FALSE,IF(ISERR(FIND(CONCATENATE(N$4,"++"),'Full-time'!$R35))=FALSE,IF(ISERR(FIND(CONCATENATE(N$4,"+++"),'Full-time'!$R35))=FALSE,"+++","++"),"+")," ")," ")</f>
        <v xml:space="preserve"> </v>
      </c>
      <c r="O29" s="19" t="str">
        <f>IF(ISERR(FIND(O$4,'Full-time'!$R35))=FALSE,IF(ISERR(FIND(CONCATENATE(O$4,"+"),'Full-time'!$R35))=FALSE,IF(ISERR(FIND(CONCATENATE(O$4,"++"),'Full-time'!$R35))=FALSE,IF(ISERR(FIND(CONCATENATE(O$4,"+++"),'Full-time'!$R35))=FALSE,"+++","++"),"+")," ")," ")</f>
        <v xml:space="preserve"> </v>
      </c>
      <c r="P29" s="19" t="str">
        <f>IF(ISERR(FIND(P$4,'Full-time'!$R35))=FALSE,IF(ISERR(FIND(CONCATENATE(P$4,"+"),'Full-time'!$R35))=FALSE,IF(ISERR(FIND(CONCATENATE(P$4,"++"),'Full-time'!$R35))=FALSE,IF(ISERR(FIND(CONCATENATE(P$4,"+++"),'Full-time'!$R35))=FALSE,"+++","++"),"+")," ")," ")</f>
        <v xml:space="preserve"> </v>
      </c>
      <c r="Q29" s="19" t="str">
        <f>IF(ISERR(FIND(Q$4,'Full-time'!$R35))=FALSE,IF(ISERR(FIND(CONCATENATE(Q$4,"+"),'Full-time'!$R35))=FALSE,IF(ISERR(FIND(CONCATENATE(Q$4,"++"),'Full-time'!$R35))=FALSE,IF(ISERR(FIND(CONCATENATE(Q$4,"+++"),'Full-time'!$R35))=FALSE,"+++","++"),"+")," ")," ")</f>
        <v xml:space="preserve"> </v>
      </c>
      <c r="R29" s="19" t="str">
        <f>IF(ISERR(FIND(R$4,'Full-time'!$R35))=FALSE,IF(ISERR(FIND(CONCATENATE(R$4,"+"),'Full-time'!$R35))=FALSE,IF(ISERR(FIND(CONCATENATE(R$4,"++"),'Full-time'!$R35))=FALSE,IF(ISERR(FIND(CONCATENATE(R$4,"+++"),'Full-time'!$R35))=FALSE,"+++","++"),"+")," ")," ")</f>
        <v xml:space="preserve"> </v>
      </c>
      <c r="S29" s="19" t="str">
        <f>IF(ISERR(FIND(S$4,'Full-time'!$R35))=FALSE,IF(ISERR(FIND(CONCATENATE(S$4,"+"),'Full-time'!$R35))=FALSE,IF(ISERR(FIND(CONCATENATE(S$4,"++"),'Full-time'!$R35))=FALSE,IF(ISERR(FIND(CONCATENATE(S$4,"+++"),'Full-time'!$R35))=FALSE,"+++","++"),"+")," ")," ")</f>
        <v xml:space="preserve"> </v>
      </c>
      <c r="T29" s="150" t="str">
        <f>'Full-time'!C35</f>
        <v>Navigation and motion planning in robotics</v>
      </c>
      <c r="U29" s="145" t="str">
        <f>IF(ISERR(FIND(U$4,'Full-time'!$S35))=FALSE,IF(ISERR(FIND(CONCATENATE(U$4,"+"),'Full-time'!$S35))=FALSE,IF(ISERR(FIND(CONCATENATE(U$4,"++"),'Full-time'!$S35))=FALSE,IF(ISERR(FIND(CONCATENATE(U$4,"+++"),'Full-time'!$S35))=FALSE,"+++","++"),"+")," ")," ")</f>
        <v xml:space="preserve"> </v>
      </c>
      <c r="V29" s="145" t="str">
        <f>IF(ISERR(FIND(V$4,'Full-time'!$S35))=FALSE,IF(ISERR(FIND(CONCATENATE(V$4,"+"),'Full-time'!$S35))=FALSE,IF(ISERR(FIND(CONCATENATE(V$4,"++"),'Full-time'!$S35))=FALSE,IF(ISERR(FIND(CONCATENATE(V$4,"+++"),'Full-time'!$S35))=FALSE,"+++","++"),"+")," ")," ")</f>
        <v xml:space="preserve"> </v>
      </c>
      <c r="W29" s="145" t="str">
        <f>IF(ISERR(FIND(W$4,'Full-time'!$S35))=FALSE,IF(ISERR(FIND(CONCATENATE(W$4,"+"),'Full-time'!$S35))=FALSE,IF(ISERR(FIND(CONCATENATE(W$4,"++"),'Full-time'!$S35))=FALSE,IF(ISERR(FIND(CONCATENATE(W$4,"+++"),'Full-time'!$S35))=FALSE,"+++","++"),"+")," ")," ")</f>
        <v xml:space="preserve"> </v>
      </c>
      <c r="X29" s="145" t="str">
        <f>IF(ISERR(FIND(X$4,'Full-time'!$S35))=FALSE,IF(ISERR(FIND(CONCATENATE(X$4,"+"),'Full-time'!$S35))=FALSE,IF(ISERR(FIND(CONCATENATE(X$4,"++"),'Full-time'!$S35))=FALSE,IF(ISERR(FIND(CONCATENATE(X$4,"+++"),'Full-time'!$S35))=FALSE,"+++","++"),"+")," ")," ")</f>
        <v xml:space="preserve"> </v>
      </c>
      <c r="Y29" s="145" t="str">
        <f>IF(ISERR(FIND(Y$4,'Full-time'!$S35))=FALSE,IF(ISERR(FIND(CONCATENATE(Y$4,"+"),'Full-time'!$S35))=FALSE,IF(ISERR(FIND(CONCATENATE(Y$4,"++"),'Full-time'!$S35))=FALSE,IF(ISERR(FIND(CONCATENATE(Y$4,"+++"),'Full-time'!$S35))=FALSE,"+++","++"),"+")," ")," ")</f>
        <v xml:space="preserve"> </v>
      </c>
      <c r="Z29" s="145" t="str">
        <f>IF(ISERR(FIND(Z$4,'Full-time'!$S35))=FALSE,IF(ISERR(FIND(CONCATENATE(Z$4,"+"),'Full-time'!$S35))=FALSE,IF(ISERR(FIND(CONCATENATE(Z$4,"++"),'Full-time'!$S35))=FALSE,IF(ISERR(FIND(CONCATENATE(Z$4,"+++"),'Full-time'!$S35))=FALSE,"+++","++"),"+")," ")," ")</f>
        <v xml:space="preserve"> </v>
      </c>
      <c r="AA29" s="145" t="str">
        <f>IF(ISERR(FIND(AA$4,'Full-time'!$S35))=FALSE,IF(ISERR(FIND(CONCATENATE(AA$4,"+"),'Full-time'!$S35))=FALSE,IF(ISERR(FIND(CONCATENATE(AA$4,"++"),'Full-time'!$S35))=FALSE,IF(ISERR(FIND(CONCATENATE(AA$4,"+++"),'Full-time'!$S35))=FALSE,"+++","++"),"+")," ")," ")</f>
        <v xml:space="preserve"> </v>
      </c>
      <c r="AB29" s="145" t="str">
        <f>IF(ISERR(FIND(AB$4,'Full-time'!$S35))=FALSE,IF(ISERR(FIND(CONCATENATE(AB$4,"+"),'Full-time'!$S35))=FALSE,IF(ISERR(FIND(CONCATENATE(AB$4,"++"),'Full-time'!$S35))=FALSE,IF(ISERR(FIND(CONCATENATE(AB$4,"+++"),'Full-time'!$S35))=FALSE,"+++","++"),"+")," ")," ")</f>
        <v xml:space="preserve"> </v>
      </c>
      <c r="AC29" s="145" t="str">
        <f>IF(ISERR(FIND(AC$4,'Full-time'!$S35))=FALSE,IF(ISERR(FIND(CONCATENATE(AC$4,"+"),'Full-time'!$S35))=FALSE,IF(ISERR(FIND(CONCATENATE(AC$4,"++"),'Full-time'!$S35))=FALSE,IF(ISERR(FIND(CONCATENATE(AC$4,"+++"),'Full-time'!$S35))=FALSE,"+++","++"),"+")," ")," ")</f>
        <v>+</v>
      </c>
      <c r="AD29" s="145" t="str">
        <f>IF(ISERR(FIND(AD$4,'Full-time'!$S35))=FALSE,IF(ISERR(FIND(CONCATENATE(AD$4,"+"),'Full-time'!$S35))=FALSE,IF(ISERR(FIND(CONCATENATE(AD$4,"++"),'Full-time'!$S35))=FALSE,IF(ISERR(FIND(CONCATENATE(AD$4,"+++"),'Full-time'!$S35))=FALSE,"+++","++"),"+")," ")," ")</f>
        <v>+</v>
      </c>
      <c r="AE29" s="145" t="str">
        <f>IF(ISERR(FIND(AE$4,'Full-time'!$S35))=FALSE,IF(ISERR(FIND(CONCATENATE(AE$4,"+"),'Full-time'!$S35))=FALSE,IF(ISERR(FIND(CONCATENATE(AE$4,"++"),'Full-time'!$S35))=FALSE,IF(ISERR(FIND(CONCATENATE(AE$4,"+++"),'Full-time'!$S35))=FALSE,"+++","++"),"+")," ")," ")</f>
        <v>+</v>
      </c>
      <c r="AF29" s="145" t="str">
        <f>IF(ISERR(FIND(AF$4,'Full-time'!$S35))=FALSE,IF(ISERR(FIND(CONCATENATE(AF$4,"+"),'Full-time'!$S35))=FALSE,IF(ISERR(FIND(CONCATENATE(AF$4,"++"),'Full-time'!$S35))=FALSE,IF(ISERR(FIND(CONCATENATE(AF$4,"+++"),'Full-time'!$S35))=FALSE,"+++","++"),"+")," ")," ")</f>
        <v xml:space="preserve"> </v>
      </c>
      <c r="AG29" s="145" t="str">
        <f>IF(ISERR(FIND(AG$4,'Full-time'!$S35))=FALSE,IF(ISERR(FIND(CONCATENATE(AG$4,"+"),'Full-time'!$S35))=FALSE,IF(ISERR(FIND(CONCATENATE(AG$4,"++"),'Full-time'!$S35))=FALSE,IF(ISERR(FIND(CONCATENATE(AG$4,"+++"),'Full-time'!$S35))=FALSE,"+++","++"),"+")," ")," ")</f>
        <v>+</v>
      </c>
      <c r="AH29" s="145" t="str">
        <f>IF(ISERR(FIND(AH$4,'Full-time'!$S35))=FALSE,IF(ISERR(FIND(CONCATENATE(AH$4,"+"),'Full-time'!$S35))=FALSE,IF(ISERR(FIND(CONCATENATE(AH$4,"++"),'Full-time'!$S35))=FALSE,IF(ISERR(FIND(CONCATENATE(AH$4,"+++"),'Full-time'!$S35))=FALSE,"+++","++"),"+")," ")," ")</f>
        <v xml:space="preserve"> </v>
      </c>
      <c r="AI29" s="145" t="str">
        <f>IF(ISERR(FIND(AI$4,'Full-time'!$S35))=FALSE,IF(ISERR(FIND(CONCATENATE(AI$4,"+"),'Full-time'!$S35))=FALSE,IF(ISERR(FIND(CONCATENATE(AI$4,"++"),'Full-time'!$S35))=FALSE,IF(ISERR(FIND(CONCATENATE(AI$4,"+++"),'Full-time'!$S35))=FALSE,"+++","++"),"+")," ")," ")</f>
        <v xml:space="preserve"> </v>
      </c>
      <c r="AJ29" s="145" t="str">
        <f>IF(ISERR(FIND(AJ$4,'Full-time'!$S35))=FALSE,IF(ISERR(FIND(CONCATENATE(AJ$4,"+"),'Full-time'!$S35))=FALSE,IF(ISERR(FIND(CONCATENATE(AJ$4,"++"),'Full-time'!$S35))=FALSE,IF(ISERR(FIND(CONCATENATE(AJ$4,"+++"),'Full-time'!$S35))=FALSE,"+++","++"),"+")," ")," ")</f>
        <v xml:space="preserve"> </v>
      </c>
      <c r="AK29" s="145" t="str">
        <f>IF(ISERR(FIND(AK$4,'Full-time'!$S35))=FALSE,IF(ISERR(FIND(CONCATENATE(AK$4,"+"),'Full-time'!$S35))=FALSE,IF(ISERR(FIND(CONCATENATE(AK$4,"++"),'Full-time'!$S35))=FALSE,IF(ISERR(FIND(CONCATENATE(AK$4,"+++"),'Full-time'!$S35))=FALSE,"+++","++"),"+")," ")," ")</f>
        <v xml:space="preserve"> </v>
      </c>
      <c r="AL29" s="145" t="str">
        <f>IF(ISERR(FIND(AL$4,'Full-time'!$S35))=FALSE,IF(ISERR(FIND(CONCATENATE(AL$4,"+"),'Full-time'!$S35))=FALSE,IF(ISERR(FIND(CONCATENATE(AL$4,"++"),'Full-time'!$S35))=FALSE,IF(ISERR(FIND(CONCATENATE(AL$4,"+++"),'Full-time'!$S35))=FALSE,"+++","++"),"+")," ")," ")</f>
        <v xml:space="preserve"> </v>
      </c>
      <c r="AM29" s="145" t="str">
        <f>IF(ISERR(FIND(AM$4,'Full-time'!$S35))=FALSE,IF(ISERR(FIND(CONCATENATE(AM$4,"+"),'Full-time'!$S35))=FALSE,IF(ISERR(FIND(CONCATENATE(AM$4,"++"),'Full-time'!$S35))=FALSE,IF(ISERR(FIND(CONCATENATE(AM$4,"+++"),'Full-time'!$S35))=FALSE,"+++","++"),"+")," ")," ")</f>
        <v xml:space="preserve"> </v>
      </c>
      <c r="AN29" s="145" t="str">
        <f>IF(ISERR(FIND(AN$4,'Full-time'!$S35))=FALSE,IF(ISERR(FIND(CONCATENATE(AN$4,"+"),'Full-time'!$S35))=FALSE,IF(ISERR(FIND(CONCATENATE(AN$4,"++"),'Full-time'!$S35))=FALSE,IF(ISERR(FIND(CONCATENATE(AN$4,"+++"),'Full-time'!$S35))=FALSE,"+++","++"),"+")," ")," ")</f>
        <v xml:space="preserve"> </v>
      </c>
      <c r="AO29" s="145" t="str">
        <f>IF(ISERR(FIND(AO$4,'Full-time'!$S35))=FALSE,IF(ISERR(FIND(CONCATENATE(AO$4,"+"),'Full-time'!$S35))=FALSE,IF(ISERR(FIND(CONCATENATE(AO$4,"++"),'Full-time'!$S35))=FALSE,IF(ISERR(FIND(CONCATENATE(AO$4,"+++"),'Full-time'!$S35))=FALSE,"+++","++"),"+")," ")," ")</f>
        <v xml:space="preserve"> </v>
      </c>
      <c r="AP29" s="145" t="str">
        <f>IF(ISERR(FIND(AP$4,'Full-time'!$S35))=FALSE,IF(ISERR(FIND(CONCATENATE(AP$4,"+"),'Full-time'!$S35))=FALSE,IF(ISERR(FIND(CONCATENATE(AP$4,"++"),'Full-time'!$S35))=FALSE,IF(ISERR(FIND(CONCATENATE(AP$4,"+++"),'Full-time'!$S35))=FALSE,"+++","++"),"+")," ")," ")</f>
        <v xml:space="preserve"> </v>
      </c>
      <c r="AQ29" s="145" t="str">
        <f>IF(ISERR(FIND(AQ$4,'Full-time'!$S35))=FALSE,IF(ISERR(FIND(CONCATENATE(AQ$4,"+"),'Full-time'!$S35))=FALSE,IF(ISERR(FIND(CONCATENATE(AQ$4,"++"),'Full-time'!$S35))=FALSE,IF(ISERR(FIND(CONCATENATE(AQ$4,"+++"),'Full-time'!$S35))=FALSE,"+++","++"),"+")," ")," ")</f>
        <v xml:space="preserve"> </v>
      </c>
      <c r="AR29" s="145" t="str">
        <f>IF(ISERR(FIND(AR$4,'Full-time'!$S35))=FALSE,IF(ISERR(FIND(CONCATENATE(AR$4,"+"),'Full-time'!$S35))=FALSE,IF(ISERR(FIND(CONCATENATE(AR$4,"++"),'Full-time'!$S35))=FALSE,IF(ISERR(FIND(CONCATENATE(AR$4,"+++"),'Full-time'!$S35))=FALSE,"+++","++"),"+")," ")," ")</f>
        <v xml:space="preserve"> </v>
      </c>
      <c r="AS29" s="145" t="str">
        <f>IF(ISERR(FIND(AS$4,'Full-time'!$S35))=FALSE,IF(ISERR(FIND(CONCATENATE(AS$4,"+"),'Full-time'!$S35))=FALSE,IF(ISERR(FIND(CONCATENATE(AS$4,"++"),'Full-time'!$S35))=FALSE,IF(ISERR(FIND(CONCATENATE(AS$4,"+++"),'Full-time'!$S35))=FALSE,"+++","++"),"+")," ")," ")</f>
        <v>+</v>
      </c>
      <c r="AT29" s="145" t="str">
        <f>IF(ISERR(FIND(AT$4,'Full-time'!$S35))=FALSE,IF(ISERR(FIND(CONCATENATE(AT$4,"+"),'Full-time'!$S35))=FALSE,IF(ISERR(FIND(CONCATENATE(AT$4,"++"),'Full-time'!$S35))=FALSE,IF(ISERR(FIND(CONCATENATE(AT$4,"+++"),'Full-time'!$S35))=FALSE,"+++","++"),"+")," ")," ")</f>
        <v xml:space="preserve"> </v>
      </c>
      <c r="AU29" s="145" t="str">
        <f>IF(ISERR(FIND(AU$4,'Full-time'!$S35))=FALSE,IF(ISERR(FIND(CONCATENATE(AU$4,"+"),'Full-time'!$S35))=FALSE,IF(ISERR(FIND(CONCATENATE(AU$4,"++"),'Full-time'!$S35))=FALSE,IF(ISERR(FIND(CONCATENATE(AU$4,"+++"),'Full-time'!$S35))=FALSE,"+++","++"),"+")," ")," ")</f>
        <v xml:space="preserve"> </v>
      </c>
      <c r="AV29" s="150" t="str">
        <f>'Full-time'!C35</f>
        <v>Navigation and motion planning in robotics</v>
      </c>
      <c r="AW29" s="145" t="str">
        <f>IF(ISERR(FIND(AW$4,'Full-time'!$T35))=FALSE,IF(ISERR(FIND(CONCATENATE(AW$4,"+"),'Full-time'!$T35))=FALSE,IF(ISERR(FIND(CONCATENATE(AW$4,"++"),'Full-time'!$T35))=FALSE,IF(ISERR(FIND(CONCATENATE(AW$4,"+++"),'Full-time'!$T35))=FALSE,"+++","++"),"+")," ")," ")</f>
        <v xml:space="preserve"> </v>
      </c>
      <c r="AX29" s="145" t="str">
        <f>IF(ISERR(FIND(AX$4,'Full-time'!$T35))=FALSE,IF(ISERR(FIND(CONCATENATE(AX$4,"+"),'Full-time'!$T35))=FALSE,IF(ISERR(FIND(CONCATENATE(AX$4,"++"),'Full-time'!$T35))=FALSE,IF(ISERR(FIND(CONCATENATE(AX$4,"+++"),'Full-time'!$T35))=FALSE,"+++","++"),"+")," ")," ")</f>
        <v xml:space="preserve"> </v>
      </c>
      <c r="AY29" s="145" t="str">
        <f>IF(ISERR(FIND(AY$4,'Full-time'!$T35))=FALSE,IF(ISERR(FIND(CONCATENATE(AY$4,"+"),'Full-time'!$T35))=FALSE,IF(ISERR(FIND(CONCATENATE(AY$4,"++"),'Full-time'!$T35))=FALSE,IF(ISERR(FIND(CONCATENATE(AY$4,"+++"),'Full-time'!$T35))=FALSE,"+++","++"),"+")," ")," ")</f>
        <v>+</v>
      </c>
      <c r="AZ29" s="145" t="str">
        <f>IF(ISERR(FIND(AZ$4,'Full-time'!$T35))=FALSE,IF(ISERR(FIND(CONCATENATE(AZ$4,"+"),'Full-time'!$T35))=FALSE,IF(ISERR(FIND(CONCATENATE(AZ$4,"++"),'Full-time'!$T35))=FALSE,IF(ISERR(FIND(CONCATENATE(AZ$4,"+++"),'Full-time'!$T35))=FALSE,"+++","++"),"+")," ")," ")</f>
        <v xml:space="preserve"> </v>
      </c>
      <c r="BA29" s="145" t="str">
        <f>IF(ISERR(FIND(BA$4,'Full-time'!$T35))=FALSE,IF(ISERR(FIND(CONCATENATE(BA$4,"+"),'Full-time'!$T35))=FALSE,IF(ISERR(FIND(CONCATENATE(BA$4,"++"),'Full-time'!$T35))=FALSE,IF(ISERR(FIND(CONCATENATE(BA$4,"+++"),'Full-time'!$T35))=FALSE,"+++","++"),"+")," ")," ")</f>
        <v xml:space="preserve"> </v>
      </c>
      <c r="BB29" s="145" t="str">
        <f>IF(ISERR(FIND(BB$4,'Full-time'!$T35))=FALSE,IF(ISERR(FIND(CONCATENATE(BB$4,"+"),'Full-time'!$T35))=FALSE,IF(ISERR(FIND(CONCATENATE(BB$4,"++"),'Full-time'!$T35))=FALSE,IF(ISERR(FIND(CONCATENATE(BB$4,"+++"),'Full-time'!$T35))=FALSE,"+++","++"),"+")," ")," ")</f>
        <v xml:space="preserve"> </v>
      </c>
    </row>
    <row r="30" spans="1:54">
      <c r="A30" s="94" t="str">
        <f>'Full-time'!C36</f>
        <v>Electronic systems of flying vehivles</v>
      </c>
      <c r="B30" s="19" t="str">
        <f>IF(ISERR(FIND(B$4,'Full-time'!$R36))=FALSE,IF(ISERR(FIND(CONCATENATE(B$4,"+"),'Full-time'!$R36))=FALSE,IF(ISERR(FIND(CONCATENATE(B$4,"++"),'Full-time'!$R36))=FALSE,IF(ISERR(FIND(CONCATENATE(B$4,"+++"),'Full-time'!$R36))=FALSE,"+++","++"),"+")," ")," ")</f>
        <v>+</v>
      </c>
      <c r="C30" s="19" t="str">
        <f>IF(ISERR(FIND(C$4,'Full-time'!$R36))=FALSE,IF(ISERR(FIND(CONCATENATE(C$4,"+"),'Full-time'!$R36))=FALSE,IF(ISERR(FIND(CONCATENATE(C$4,"++"),'Full-time'!$R36))=FALSE,IF(ISERR(FIND(CONCATENATE(C$4,"+++"),'Full-time'!$R36))=FALSE,"+++","++"),"+")," ")," ")</f>
        <v xml:space="preserve"> </v>
      </c>
      <c r="D30" s="19" t="str">
        <f>IF(ISERR(FIND(D$4,'Full-time'!$R36))=FALSE,IF(ISERR(FIND(CONCATENATE(D$4,"+"),'Full-time'!$R36))=FALSE,IF(ISERR(FIND(CONCATENATE(D$4,"++"),'Full-time'!$R36))=FALSE,IF(ISERR(FIND(CONCATENATE(D$4,"+++"),'Full-time'!$R36))=FALSE,"+++","++"),"+")," ")," ")</f>
        <v xml:space="preserve"> </v>
      </c>
      <c r="E30" s="19" t="str">
        <f>IF(ISERR(FIND(E$4,'Full-time'!$R36))=FALSE,IF(ISERR(FIND(CONCATENATE(E$4,"+"),'Full-time'!$R36))=FALSE,IF(ISERR(FIND(CONCATENATE(E$4,"++"),'Full-time'!$R36))=FALSE,IF(ISERR(FIND(CONCATENATE(E$4,"+++"),'Full-time'!$R36))=FALSE,"+++","++"),"+")," ")," ")</f>
        <v>+++</v>
      </c>
      <c r="F30" s="19" t="str">
        <f>IF(ISERR(FIND(F$4,'Full-time'!$R36))=FALSE,IF(ISERR(FIND(CONCATENATE(F$4,"+"),'Full-time'!$R36))=FALSE,IF(ISERR(FIND(CONCATENATE(F$4,"++"),'Full-time'!$R36))=FALSE,IF(ISERR(FIND(CONCATENATE(F$4,"+++"),'Full-time'!$R36))=FALSE,"+++","++"),"+")," ")," ")</f>
        <v xml:space="preserve"> </v>
      </c>
      <c r="G30" s="19" t="str">
        <f>IF(ISERR(FIND(G$4,'Full-time'!$R36))=FALSE,IF(ISERR(FIND(CONCATENATE(G$4,"+"),'Full-time'!$R36))=FALSE,IF(ISERR(FIND(CONCATENATE(G$4,"++"),'Full-time'!$R36))=FALSE,IF(ISERR(FIND(CONCATENATE(G$4,"+++"),'Full-time'!$R36))=FALSE,"+++","++"),"+")," ")," ")</f>
        <v xml:space="preserve"> </v>
      </c>
      <c r="H30" s="19" t="str">
        <f>IF(ISERR(FIND(H$4,'Full-time'!$R36))=FALSE,IF(ISERR(FIND(CONCATENATE(H$4,"+"),'Full-time'!$R36))=FALSE,IF(ISERR(FIND(CONCATENATE(H$4,"++"),'Full-time'!$R36))=FALSE,IF(ISERR(FIND(CONCATENATE(H$4,"+++"),'Full-time'!$R36))=FALSE,"+++","++"),"+")," ")," ")</f>
        <v xml:space="preserve"> </v>
      </c>
      <c r="I30" s="19" t="str">
        <f>IF(ISERR(FIND(I$4,'Full-time'!$R36))=FALSE,IF(ISERR(FIND(CONCATENATE(I$4,"+"),'Full-time'!$R36))=FALSE,IF(ISERR(FIND(CONCATENATE(I$4,"++"),'Full-time'!$R36))=FALSE,IF(ISERR(FIND(CONCATENATE(I$4,"+++"),'Full-time'!$R36))=FALSE,"+++","++"),"+")," ")," ")</f>
        <v xml:space="preserve"> </v>
      </c>
      <c r="J30" s="19" t="str">
        <f>IF(ISERR(FIND(J$4,'Full-time'!$R36))=FALSE,IF(ISERR(FIND(CONCATENATE(J$4,"+"),'Full-time'!$R36))=FALSE,IF(ISERR(FIND(CONCATENATE(J$4,"++"),'Full-time'!$R36))=FALSE,IF(ISERR(FIND(CONCATENATE(J$4,"+++"),'Full-time'!$R36))=FALSE,"+++","++"),"+")," ")," ")</f>
        <v xml:space="preserve"> </v>
      </c>
      <c r="K30" s="19" t="str">
        <f>IF(ISERR(FIND(K$4,'Full-time'!$R36))=FALSE,IF(ISERR(FIND(CONCATENATE(K$4,"+"),'Full-time'!$R36))=FALSE,IF(ISERR(FIND(CONCATENATE(K$4,"++"),'Full-time'!$R36))=FALSE,IF(ISERR(FIND(CONCATENATE(K$4,"+++"),'Full-time'!$R36))=FALSE,"+++","++"),"+")," ")," ")</f>
        <v xml:space="preserve"> </v>
      </c>
      <c r="L30" s="19" t="str">
        <f>IF(ISERR(FIND(L$4,'Full-time'!$R36))=FALSE,IF(ISERR(FIND(CONCATENATE(L$4,"+"),'Full-time'!$R36))=FALSE,IF(ISERR(FIND(CONCATENATE(L$4,"++"),'Full-time'!$R36))=FALSE,IF(ISERR(FIND(CONCATENATE(L$4,"+++"),'Full-time'!$R36))=FALSE,"+++","++"),"+")," ")," ")</f>
        <v>+++</v>
      </c>
      <c r="M30" s="19" t="str">
        <f>IF(ISERR(FIND(M$4,'Full-time'!$R36))=FALSE,IF(ISERR(FIND(CONCATENATE(M$4,"+"),'Full-time'!$R36))=FALSE,IF(ISERR(FIND(CONCATENATE(M$4,"++"),'Full-time'!$R36))=FALSE,IF(ISERR(FIND(CONCATENATE(M$4,"+++"),'Full-time'!$R36))=FALSE,"+++","++"),"+")," ")," ")</f>
        <v xml:space="preserve"> </v>
      </c>
      <c r="N30" s="19" t="str">
        <f>IF(ISERR(FIND(N$4,'Full-time'!$R36))=FALSE,IF(ISERR(FIND(CONCATENATE(N$4,"+"),'Full-time'!$R36))=FALSE,IF(ISERR(FIND(CONCATENATE(N$4,"++"),'Full-time'!$R36))=FALSE,IF(ISERR(FIND(CONCATENATE(N$4,"+++"),'Full-time'!$R36))=FALSE,"+++","++"),"+")," ")," ")</f>
        <v xml:space="preserve"> </v>
      </c>
      <c r="O30" s="19" t="str">
        <f>IF(ISERR(FIND(O$4,'Full-time'!$R36))=FALSE,IF(ISERR(FIND(CONCATENATE(O$4,"+"),'Full-time'!$R36))=FALSE,IF(ISERR(FIND(CONCATENATE(O$4,"++"),'Full-time'!$R36))=FALSE,IF(ISERR(FIND(CONCATENATE(O$4,"+++"),'Full-time'!$R36))=FALSE,"+++","++"),"+")," ")," ")</f>
        <v xml:space="preserve"> </v>
      </c>
      <c r="P30" s="19" t="str">
        <f>IF(ISERR(FIND(P$4,'Full-time'!$R36))=FALSE,IF(ISERR(FIND(CONCATENATE(P$4,"+"),'Full-time'!$R36))=FALSE,IF(ISERR(FIND(CONCATENATE(P$4,"++"),'Full-time'!$R36))=FALSE,IF(ISERR(FIND(CONCATENATE(P$4,"+++"),'Full-time'!$R36))=FALSE,"+++","++"),"+")," ")," ")</f>
        <v xml:space="preserve"> </v>
      </c>
      <c r="Q30" s="19" t="str">
        <f>IF(ISERR(FIND(Q$4,'Full-time'!$R36))=FALSE,IF(ISERR(FIND(CONCATENATE(Q$4,"+"),'Full-time'!$R36))=FALSE,IF(ISERR(FIND(CONCATENATE(Q$4,"++"),'Full-time'!$R36))=FALSE,IF(ISERR(FIND(CONCATENATE(Q$4,"+++"),'Full-time'!$R36))=FALSE,"+++","++"),"+")," ")," ")</f>
        <v xml:space="preserve"> </v>
      </c>
      <c r="R30" s="19" t="str">
        <f>IF(ISERR(FIND(R$4,'Full-time'!$R36))=FALSE,IF(ISERR(FIND(CONCATENATE(R$4,"+"),'Full-time'!$R36))=FALSE,IF(ISERR(FIND(CONCATENATE(R$4,"++"),'Full-time'!$R36))=FALSE,IF(ISERR(FIND(CONCATENATE(R$4,"+++"),'Full-time'!$R36))=FALSE,"+++","++"),"+")," ")," ")</f>
        <v xml:space="preserve"> </v>
      </c>
      <c r="S30" s="19" t="str">
        <f>IF(ISERR(FIND(S$4,'Full-time'!$R36))=FALSE,IF(ISERR(FIND(CONCATENATE(S$4,"+"),'Full-time'!$R36))=FALSE,IF(ISERR(FIND(CONCATENATE(S$4,"++"),'Full-time'!$R36))=FALSE,IF(ISERR(FIND(CONCATENATE(S$4,"+++"),'Full-time'!$R36))=FALSE,"+++","++"),"+")," ")," ")</f>
        <v>+</v>
      </c>
      <c r="T30" s="150" t="str">
        <f>'Full-time'!C36</f>
        <v>Electronic systems of flying vehivles</v>
      </c>
      <c r="U30" s="145" t="str">
        <f>IF(ISERR(FIND(U$4,'Full-time'!$S36))=FALSE,IF(ISERR(FIND(CONCATENATE(U$4,"+"),'Full-time'!$S36))=FALSE,IF(ISERR(FIND(CONCATENATE(U$4,"++"),'Full-time'!$S36))=FALSE,IF(ISERR(FIND(CONCATENATE(U$4,"+++"),'Full-time'!$S36))=FALSE,"+++","++"),"+")," ")," ")</f>
        <v>+</v>
      </c>
      <c r="V30" s="145" t="str">
        <f>IF(ISERR(FIND(V$4,'Full-time'!$S36))=FALSE,IF(ISERR(FIND(CONCATENATE(V$4,"+"),'Full-time'!$S36))=FALSE,IF(ISERR(FIND(CONCATENATE(V$4,"++"),'Full-time'!$S36))=FALSE,IF(ISERR(FIND(CONCATENATE(V$4,"+++"),'Full-time'!$S36))=FALSE,"+++","++"),"+")," ")," ")</f>
        <v xml:space="preserve"> </v>
      </c>
      <c r="W30" s="145" t="str">
        <f>IF(ISERR(FIND(W$4,'Full-time'!$S36))=FALSE,IF(ISERR(FIND(CONCATENATE(W$4,"+"),'Full-time'!$S36))=FALSE,IF(ISERR(FIND(CONCATENATE(W$4,"++"),'Full-time'!$S36))=FALSE,IF(ISERR(FIND(CONCATENATE(W$4,"+++"),'Full-time'!$S36))=FALSE,"+++","++"),"+")," ")," ")</f>
        <v xml:space="preserve"> </v>
      </c>
      <c r="X30" s="145" t="str">
        <f>IF(ISERR(FIND(X$4,'Full-time'!$S36))=FALSE,IF(ISERR(FIND(CONCATENATE(X$4,"+"),'Full-time'!$S36))=FALSE,IF(ISERR(FIND(CONCATENATE(X$4,"++"),'Full-time'!$S36))=FALSE,IF(ISERR(FIND(CONCATENATE(X$4,"+++"),'Full-time'!$S36))=FALSE,"+++","++"),"+")," ")," ")</f>
        <v xml:space="preserve"> </v>
      </c>
      <c r="Y30" s="145" t="str">
        <f>IF(ISERR(FIND(Y$4,'Full-time'!$S36))=FALSE,IF(ISERR(FIND(CONCATENATE(Y$4,"+"),'Full-time'!$S36))=FALSE,IF(ISERR(FIND(CONCATENATE(Y$4,"++"),'Full-time'!$S36))=FALSE,IF(ISERR(FIND(CONCATENATE(Y$4,"+++"),'Full-time'!$S36))=FALSE,"+++","++"),"+")," ")," ")</f>
        <v xml:space="preserve"> </v>
      </c>
      <c r="Z30" s="145" t="str">
        <f>IF(ISERR(FIND(Z$4,'Full-time'!$S36))=FALSE,IF(ISERR(FIND(CONCATENATE(Z$4,"+"),'Full-time'!$S36))=FALSE,IF(ISERR(FIND(CONCATENATE(Z$4,"++"),'Full-time'!$S36))=FALSE,IF(ISERR(FIND(CONCATENATE(Z$4,"+++"),'Full-time'!$S36))=FALSE,"+++","++"),"+")," ")," ")</f>
        <v xml:space="preserve"> </v>
      </c>
      <c r="AA30" s="145" t="str">
        <f>IF(ISERR(FIND(AA$4,'Full-time'!$S36))=FALSE,IF(ISERR(FIND(CONCATENATE(AA$4,"+"),'Full-time'!$S36))=FALSE,IF(ISERR(FIND(CONCATENATE(AA$4,"++"),'Full-time'!$S36))=FALSE,IF(ISERR(FIND(CONCATENATE(AA$4,"+++"),'Full-time'!$S36))=FALSE,"+++","++"),"+")," ")," ")</f>
        <v>++</v>
      </c>
      <c r="AB30" s="145" t="str">
        <f>IF(ISERR(FIND(AB$4,'Full-time'!$S36))=FALSE,IF(ISERR(FIND(CONCATENATE(AB$4,"+"),'Full-time'!$S36))=FALSE,IF(ISERR(FIND(CONCATENATE(AB$4,"++"),'Full-time'!$S36))=FALSE,IF(ISERR(FIND(CONCATENATE(AB$4,"+++"),'Full-time'!$S36))=FALSE,"+++","++"),"+")," ")," ")</f>
        <v xml:space="preserve"> </v>
      </c>
      <c r="AC30" s="145" t="str">
        <f>IF(ISERR(FIND(AC$4,'Full-time'!$S36))=FALSE,IF(ISERR(FIND(CONCATENATE(AC$4,"+"),'Full-time'!$S36))=FALSE,IF(ISERR(FIND(CONCATENATE(AC$4,"++"),'Full-time'!$S36))=FALSE,IF(ISERR(FIND(CONCATENATE(AC$4,"+++"),'Full-time'!$S36))=FALSE,"+++","++"),"+")," ")," ")</f>
        <v xml:space="preserve"> </v>
      </c>
      <c r="AD30" s="145" t="str">
        <f>IF(ISERR(FIND(AD$4,'Full-time'!$S36))=FALSE,IF(ISERR(FIND(CONCATENATE(AD$4,"+"),'Full-time'!$S36))=FALSE,IF(ISERR(FIND(CONCATENATE(AD$4,"++"),'Full-time'!$S36))=FALSE,IF(ISERR(FIND(CONCATENATE(AD$4,"+++"),'Full-time'!$S36))=FALSE,"+++","++"),"+")," ")," ")</f>
        <v xml:space="preserve"> </v>
      </c>
      <c r="AE30" s="145" t="str">
        <f>IF(ISERR(FIND(AE$4,'Full-time'!$S36))=FALSE,IF(ISERR(FIND(CONCATENATE(AE$4,"+"),'Full-time'!$S36))=FALSE,IF(ISERR(FIND(CONCATENATE(AE$4,"++"),'Full-time'!$S36))=FALSE,IF(ISERR(FIND(CONCATENATE(AE$4,"+++"),'Full-time'!$S36))=FALSE,"+++","++"),"+")," ")," ")</f>
        <v xml:space="preserve"> </v>
      </c>
      <c r="AF30" s="145" t="str">
        <f>IF(ISERR(FIND(AF$4,'Full-time'!$S36))=FALSE,IF(ISERR(FIND(CONCATENATE(AF$4,"+"),'Full-time'!$S36))=FALSE,IF(ISERR(FIND(CONCATENATE(AF$4,"++"),'Full-time'!$S36))=FALSE,IF(ISERR(FIND(CONCATENATE(AF$4,"+++"),'Full-time'!$S36))=FALSE,"+++","++"),"+")," ")," ")</f>
        <v xml:space="preserve"> </v>
      </c>
      <c r="AG30" s="145" t="str">
        <f>IF(ISERR(FIND(AG$4,'Full-time'!$S36))=FALSE,IF(ISERR(FIND(CONCATENATE(AG$4,"+"),'Full-time'!$S36))=FALSE,IF(ISERR(FIND(CONCATENATE(AG$4,"++"),'Full-time'!$S36))=FALSE,IF(ISERR(FIND(CONCATENATE(AG$4,"+++"),'Full-time'!$S36))=FALSE,"+++","++"),"+")," ")," ")</f>
        <v>+++</v>
      </c>
      <c r="AH30" s="145" t="str">
        <f>IF(ISERR(FIND(AH$4,'Full-time'!$S36))=FALSE,IF(ISERR(FIND(CONCATENATE(AH$4,"+"),'Full-time'!$S36))=FALSE,IF(ISERR(FIND(CONCATENATE(AH$4,"++"),'Full-time'!$S36))=FALSE,IF(ISERR(FIND(CONCATENATE(AH$4,"+++"),'Full-time'!$S36))=FALSE,"+++","++"),"+")," ")," ")</f>
        <v xml:space="preserve"> </v>
      </c>
      <c r="AI30" s="145" t="str">
        <f>IF(ISERR(FIND(AI$4,'Full-time'!$S36))=FALSE,IF(ISERR(FIND(CONCATENATE(AI$4,"+"),'Full-time'!$S36))=FALSE,IF(ISERR(FIND(CONCATENATE(AI$4,"++"),'Full-time'!$S36))=FALSE,IF(ISERR(FIND(CONCATENATE(AI$4,"+++"),'Full-time'!$S36))=FALSE,"+++","++"),"+")," ")," ")</f>
        <v xml:space="preserve"> </v>
      </c>
      <c r="AJ30" s="145" t="str">
        <f>IF(ISERR(FIND(AJ$4,'Full-time'!$S36))=FALSE,IF(ISERR(FIND(CONCATENATE(AJ$4,"+"),'Full-time'!$S36))=FALSE,IF(ISERR(FIND(CONCATENATE(AJ$4,"++"),'Full-time'!$S36))=FALSE,IF(ISERR(FIND(CONCATENATE(AJ$4,"+++"),'Full-time'!$S36))=FALSE,"+++","++"),"+")," ")," ")</f>
        <v xml:space="preserve"> </v>
      </c>
      <c r="AK30" s="145" t="str">
        <f>IF(ISERR(FIND(AK$4,'Full-time'!$S36))=FALSE,IF(ISERR(FIND(CONCATENATE(AK$4,"+"),'Full-time'!$S36))=FALSE,IF(ISERR(FIND(CONCATENATE(AK$4,"++"),'Full-time'!$S36))=FALSE,IF(ISERR(FIND(CONCATENATE(AK$4,"+++"),'Full-time'!$S36))=FALSE,"+++","++"),"+")," ")," ")</f>
        <v xml:space="preserve"> </v>
      </c>
      <c r="AL30" s="145" t="str">
        <f>IF(ISERR(FIND(AL$4,'Full-time'!$S36))=FALSE,IF(ISERR(FIND(CONCATENATE(AL$4,"+"),'Full-time'!$S36))=FALSE,IF(ISERR(FIND(CONCATENATE(AL$4,"++"),'Full-time'!$S36))=FALSE,IF(ISERR(FIND(CONCATENATE(AL$4,"+++"),'Full-time'!$S36))=FALSE,"+++","++"),"+")," ")," ")</f>
        <v xml:space="preserve"> </v>
      </c>
      <c r="AM30" s="145" t="str">
        <f>IF(ISERR(FIND(AM$4,'Full-time'!$S36))=FALSE,IF(ISERR(FIND(CONCATENATE(AM$4,"+"),'Full-time'!$S36))=FALSE,IF(ISERR(FIND(CONCATENATE(AM$4,"++"),'Full-time'!$S36))=FALSE,IF(ISERR(FIND(CONCATENATE(AM$4,"+++"),'Full-time'!$S36))=FALSE,"+++","++"),"+")," ")," ")</f>
        <v xml:space="preserve"> </v>
      </c>
      <c r="AN30" s="145" t="str">
        <f>IF(ISERR(FIND(AN$4,'Full-time'!$S36))=FALSE,IF(ISERR(FIND(CONCATENATE(AN$4,"+"),'Full-time'!$S36))=FALSE,IF(ISERR(FIND(CONCATENATE(AN$4,"++"),'Full-time'!$S36))=FALSE,IF(ISERR(FIND(CONCATENATE(AN$4,"+++"),'Full-time'!$S36))=FALSE,"+++","++"),"+")," ")," ")</f>
        <v>+++</v>
      </c>
      <c r="AO30" s="145" t="str">
        <f>IF(ISERR(FIND(AO$4,'Full-time'!$S36))=FALSE,IF(ISERR(FIND(CONCATENATE(AO$4,"+"),'Full-time'!$S36))=FALSE,IF(ISERR(FIND(CONCATENATE(AO$4,"++"),'Full-time'!$S36))=FALSE,IF(ISERR(FIND(CONCATENATE(AO$4,"+++"),'Full-time'!$S36))=FALSE,"+++","++"),"+")," ")," ")</f>
        <v xml:space="preserve"> </v>
      </c>
      <c r="AP30" s="145" t="str">
        <f>IF(ISERR(FIND(AP$4,'Full-time'!$S36))=FALSE,IF(ISERR(FIND(CONCATENATE(AP$4,"+"),'Full-time'!$S36))=FALSE,IF(ISERR(FIND(CONCATENATE(AP$4,"++"),'Full-time'!$S36))=FALSE,IF(ISERR(FIND(CONCATENATE(AP$4,"+++"),'Full-time'!$S36))=FALSE,"+++","++"),"+")," ")," ")</f>
        <v xml:space="preserve"> </v>
      </c>
      <c r="AQ30" s="145" t="str">
        <f>IF(ISERR(FIND(AQ$4,'Full-time'!$S36))=FALSE,IF(ISERR(FIND(CONCATENATE(AQ$4,"+"),'Full-time'!$S36))=FALSE,IF(ISERR(FIND(CONCATENATE(AQ$4,"++"),'Full-time'!$S36))=FALSE,IF(ISERR(FIND(CONCATENATE(AQ$4,"+++"),'Full-time'!$S36))=FALSE,"+++","++"),"+")," ")," ")</f>
        <v xml:space="preserve"> </v>
      </c>
      <c r="AR30" s="145" t="str">
        <f>IF(ISERR(FIND(AR$4,'Full-time'!$S36))=FALSE,IF(ISERR(FIND(CONCATENATE(AR$4,"+"),'Full-time'!$S36))=FALSE,IF(ISERR(FIND(CONCATENATE(AR$4,"++"),'Full-time'!$S36))=FALSE,IF(ISERR(FIND(CONCATENATE(AR$4,"+++"),'Full-time'!$S36))=FALSE,"+++","++"),"+")," ")," ")</f>
        <v xml:space="preserve"> </v>
      </c>
      <c r="AS30" s="145" t="str">
        <f>IF(ISERR(FIND(AS$4,'Full-time'!$S36))=FALSE,IF(ISERR(FIND(CONCATENATE(AS$4,"+"),'Full-time'!$S36))=FALSE,IF(ISERR(FIND(CONCATENATE(AS$4,"++"),'Full-time'!$S36))=FALSE,IF(ISERR(FIND(CONCATENATE(AS$4,"+++"),'Full-time'!$S36))=FALSE,"+++","++"),"+")," ")," ")</f>
        <v xml:space="preserve"> </v>
      </c>
      <c r="AT30" s="145" t="str">
        <f>IF(ISERR(FIND(AT$4,'Full-time'!$S36))=FALSE,IF(ISERR(FIND(CONCATENATE(AT$4,"+"),'Full-time'!$S36))=FALSE,IF(ISERR(FIND(CONCATENATE(AT$4,"++"),'Full-time'!$S36))=FALSE,IF(ISERR(FIND(CONCATENATE(AT$4,"+++"),'Full-time'!$S36))=FALSE,"+++","++"),"+")," ")," ")</f>
        <v>+</v>
      </c>
      <c r="AU30" s="145" t="str">
        <f>IF(ISERR(FIND(AU$4,'Full-time'!$S36))=FALSE,IF(ISERR(FIND(CONCATENATE(AU$4,"+"),'Full-time'!$S36))=FALSE,IF(ISERR(FIND(CONCATENATE(AU$4,"++"),'Full-time'!$S36))=FALSE,IF(ISERR(FIND(CONCATENATE(AU$4,"+++"),'Full-time'!$S36))=FALSE,"+++","++"),"+")," ")," ")</f>
        <v xml:space="preserve"> </v>
      </c>
      <c r="AV30" s="150" t="str">
        <f>'Full-time'!C36</f>
        <v>Electronic systems of flying vehivles</v>
      </c>
      <c r="AW30" s="145" t="str">
        <f>IF(ISERR(FIND(AW$4,'Full-time'!$T36))=FALSE,IF(ISERR(FIND(CONCATENATE(AW$4,"+"),'Full-time'!$T36))=FALSE,IF(ISERR(FIND(CONCATENATE(AW$4,"++"),'Full-time'!$T36))=FALSE,IF(ISERR(FIND(CONCATENATE(AW$4,"+++"),'Full-time'!$T36))=FALSE,"+++","++"),"+")," ")," ")</f>
        <v>+</v>
      </c>
      <c r="AX30" s="145" t="str">
        <f>IF(ISERR(FIND(AX$4,'Full-time'!$T36))=FALSE,IF(ISERR(FIND(CONCATENATE(AX$4,"+"),'Full-time'!$T36))=FALSE,IF(ISERR(FIND(CONCATENATE(AX$4,"++"),'Full-time'!$T36))=FALSE,IF(ISERR(FIND(CONCATENATE(AX$4,"+++"),'Full-time'!$T36))=FALSE,"+++","++"),"+")," ")," ")</f>
        <v xml:space="preserve"> </v>
      </c>
      <c r="AY30" s="145" t="str">
        <f>IF(ISERR(FIND(AY$4,'Full-time'!$T36))=FALSE,IF(ISERR(FIND(CONCATENATE(AY$4,"+"),'Full-time'!$T36))=FALSE,IF(ISERR(FIND(CONCATENATE(AY$4,"++"),'Full-time'!$T36))=FALSE,IF(ISERR(FIND(CONCATENATE(AY$4,"+++"),'Full-time'!$T36))=FALSE,"+++","++"),"+")," ")," ")</f>
        <v>+</v>
      </c>
      <c r="AZ30" s="145" t="str">
        <f>IF(ISERR(FIND(AZ$4,'Full-time'!$T36))=FALSE,IF(ISERR(FIND(CONCATENATE(AZ$4,"+"),'Full-time'!$T36))=FALSE,IF(ISERR(FIND(CONCATENATE(AZ$4,"++"),'Full-time'!$T36))=FALSE,IF(ISERR(FIND(CONCATENATE(AZ$4,"+++"),'Full-time'!$T36))=FALSE,"+++","++"),"+")," ")," ")</f>
        <v>++</v>
      </c>
      <c r="BA30" s="145" t="str">
        <f>IF(ISERR(FIND(BA$4,'Full-time'!$T36))=FALSE,IF(ISERR(FIND(CONCATENATE(BA$4,"+"),'Full-time'!$T36))=FALSE,IF(ISERR(FIND(CONCATENATE(BA$4,"++"),'Full-time'!$T36))=FALSE,IF(ISERR(FIND(CONCATENATE(BA$4,"+++"),'Full-time'!$T36))=FALSE,"+++","++"),"+")," ")," ")</f>
        <v xml:space="preserve"> </v>
      </c>
      <c r="BB30" s="145" t="str">
        <f>IF(ISERR(FIND(BB$4,'Full-time'!$T36))=FALSE,IF(ISERR(FIND(CONCATENATE(BB$4,"+"),'Full-time'!$T36))=FALSE,IF(ISERR(FIND(CONCATENATE(BB$4,"++"),'Full-time'!$T36))=FALSE,IF(ISERR(FIND(CONCATENATE(BB$4,"+++"),'Full-time'!$T36))=FALSE,"+++","++"),"+")," ")," ")</f>
        <v xml:space="preserve"> </v>
      </c>
    </row>
    <row r="31" spans="1:54">
      <c r="A31" s="94" t="str">
        <f>'Full-time'!C37</f>
        <v>Local language / Foreign language</v>
      </c>
      <c r="B31" s="19" t="str">
        <f>IF(ISERR(FIND(B$4,'Full-time'!$R37))=FALSE,IF(ISERR(FIND(CONCATENATE(B$4,"+"),'Full-time'!$R37))=FALSE,IF(ISERR(FIND(CONCATENATE(B$4,"++"),'Full-time'!$R37))=FALSE,IF(ISERR(FIND(CONCATENATE(B$4,"+++"),'Full-time'!$R37))=FALSE,"+++","++"),"+")," ")," ")</f>
        <v xml:space="preserve"> </v>
      </c>
      <c r="C31" s="19" t="str">
        <f>IF(ISERR(FIND(C$4,'Full-time'!$R37))=FALSE,IF(ISERR(FIND(CONCATENATE(C$4,"+"),'Full-time'!$R37))=FALSE,IF(ISERR(FIND(CONCATENATE(C$4,"++"),'Full-time'!$R37))=FALSE,IF(ISERR(FIND(CONCATENATE(C$4,"+++"),'Full-time'!$R37))=FALSE,"+++","++"),"+")," ")," ")</f>
        <v xml:space="preserve"> </v>
      </c>
      <c r="D31" s="19" t="str">
        <f>IF(ISERR(FIND(D$4,'Full-time'!$R37))=FALSE,IF(ISERR(FIND(CONCATENATE(D$4,"+"),'Full-time'!$R37))=FALSE,IF(ISERR(FIND(CONCATENATE(D$4,"++"),'Full-time'!$R37))=FALSE,IF(ISERR(FIND(CONCATENATE(D$4,"+++"),'Full-time'!$R37))=FALSE,"+++","++"),"+")," ")," ")</f>
        <v xml:space="preserve"> </v>
      </c>
      <c r="E31" s="19" t="str">
        <f>IF(ISERR(FIND(E$4,'Full-time'!$R37))=FALSE,IF(ISERR(FIND(CONCATENATE(E$4,"+"),'Full-time'!$R37))=FALSE,IF(ISERR(FIND(CONCATENATE(E$4,"++"),'Full-time'!$R37))=FALSE,IF(ISERR(FIND(CONCATENATE(E$4,"+++"),'Full-time'!$R37))=FALSE,"+++","++"),"+")," ")," ")</f>
        <v xml:space="preserve"> </v>
      </c>
      <c r="F31" s="19" t="str">
        <f>IF(ISERR(FIND(F$4,'Full-time'!$R37))=FALSE,IF(ISERR(FIND(CONCATENATE(F$4,"+"),'Full-time'!$R37))=FALSE,IF(ISERR(FIND(CONCATENATE(F$4,"++"),'Full-time'!$R37))=FALSE,IF(ISERR(FIND(CONCATENATE(F$4,"+++"),'Full-time'!$R37))=FALSE,"+++","++"),"+")," ")," ")</f>
        <v xml:space="preserve"> </v>
      </c>
      <c r="G31" s="19" t="str">
        <f>IF(ISERR(FIND(G$4,'Full-time'!$R37))=FALSE,IF(ISERR(FIND(CONCATENATE(G$4,"+"),'Full-time'!$R37))=FALSE,IF(ISERR(FIND(CONCATENATE(G$4,"++"),'Full-time'!$R37))=FALSE,IF(ISERR(FIND(CONCATENATE(G$4,"+++"),'Full-time'!$R37))=FALSE,"+++","++"),"+")," ")," ")</f>
        <v xml:space="preserve"> </v>
      </c>
      <c r="H31" s="19" t="str">
        <f>IF(ISERR(FIND(H$4,'Full-time'!$R37))=FALSE,IF(ISERR(FIND(CONCATENATE(H$4,"+"),'Full-time'!$R37))=FALSE,IF(ISERR(FIND(CONCATENATE(H$4,"++"),'Full-time'!$R37))=FALSE,IF(ISERR(FIND(CONCATENATE(H$4,"+++"),'Full-time'!$R37))=FALSE,"+++","++"),"+")," ")," ")</f>
        <v xml:space="preserve"> </v>
      </c>
      <c r="I31" s="19" t="str">
        <f>IF(ISERR(FIND(I$4,'Full-time'!$R37))=FALSE,IF(ISERR(FIND(CONCATENATE(I$4,"+"),'Full-time'!$R37))=FALSE,IF(ISERR(FIND(CONCATENATE(I$4,"++"),'Full-time'!$R37))=FALSE,IF(ISERR(FIND(CONCATENATE(I$4,"+++"),'Full-time'!$R37))=FALSE,"+++","++"),"+")," ")," ")</f>
        <v xml:space="preserve"> </v>
      </c>
      <c r="J31" s="19" t="str">
        <f>IF(ISERR(FIND(J$4,'Full-time'!$R37))=FALSE,IF(ISERR(FIND(CONCATENATE(J$4,"+"),'Full-time'!$R37))=FALSE,IF(ISERR(FIND(CONCATENATE(J$4,"++"),'Full-time'!$R37))=FALSE,IF(ISERR(FIND(CONCATENATE(J$4,"+++"),'Full-time'!$R37))=FALSE,"+++","++"),"+")," ")," ")</f>
        <v xml:space="preserve"> </v>
      </c>
      <c r="K31" s="19" t="str">
        <f>IF(ISERR(FIND(K$4,'Full-time'!$R37))=FALSE,IF(ISERR(FIND(CONCATENATE(K$4,"+"),'Full-time'!$R37))=FALSE,IF(ISERR(FIND(CONCATENATE(K$4,"++"),'Full-time'!$R37))=FALSE,IF(ISERR(FIND(CONCATENATE(K$4,"+++"),'Full-time'!$R37))=FALSE,"+++","++"),"+")," ")," ")</f>
        <v xml:space="preserve"> </v>
      </c>
      <c r="L31" s="19" t="str">
        <f>IF(ISERR(FIND(L$4,'Full-time'!$R37))=FALSE,IF(ISERR(FIND(CONCATENATE(L$4,"+"),'Full-time'!$R37))=FALSE,IF(ISERR(FIND(CONCATENATE(L$4,"++"),'Full-time'!$R37))=FALSE,IF(ISERR(FIND(CONCATENATE(L$4,"+++"),'Full-time'!$R37))=FALSE,"+++","++"),"+")," ")," ")</f>
        <v xml:space="preserve"> </v>
      </c>
      <c r="M31" s="19" t="str">
        <f>IF(ISERR(FIND(M$4,'Full-time'!$R37))=FALSE,IF(ISERR(FIND(CONCATENATE(M$4,"+"),'Full-time'!$R37))=FALSE,IF(ISERR(FIND(CONCATENATE(M$4,"++"),'Full-time'!$R37))=FALSE,IF(ISERR(FIND(CONCATENATE(M$4,"+++"),'Full-time'!$R37))=FALSE,"+++","++"),"+")," ")," ")</f>
        <v xml:space="preserve"> </v>
      </c>
      <c r="N31" s="19" t="str">
        <f>IF(ISERR(FIND(N$4,'Full-time'!$R37))=FALSE,IF(ISERR(FIND(CONCATENATE(N$4,"+"),'Full-time'!$R37))=FALSE,IF(ISERR(FIND(CONCATENATE(N$4,"++"),'Full-time'!$R37))=FALSE,IF(ISERR(FIND(CONCATENATE(N$4,"+++"),'Full-time'!$R37))=FALSE,"+++","++"),"+")," ")," ")</f>
        <v xml:space="preserve"> </v>
      </c>
      <c r="O31" s="19" t="str">
        <f>IF(ISERR(FIND(O$4,'Full-time'!$R37))=FALSE,IF(ISERR(FIND(CONCATENATE(O$4,"+"),'Full-time'!$R37))=FALSE,IF(ISERR(FIND(CONCATENATE(O$4,"++"),'Full-time'!$R37))=FALSE,IF(ISERR(FIND(CONCATENATE(O$4,"+++"),'Full-time'!$R37))=FALSE,"+++","++"),"+")," ")," ")</f>
        <v xml:space="preserve"> </v>
      </c>
      <c r="P31" s="19" t="str">
        <f>IF(ISERR(FIND(P$4,'Full-time'!$R37))=FALSE,IF(ISERR(FIND(CONCATENATE(P$4,"+"),'Full-time'!$R37))=FALSE,IF(ISERR(FIND(CONCATENATE(P$4,"++"),'Full-time'!$R37))=FALSE,IF(ISERR(FIND(CONCATENATE(P$4,"+++"),'Full-time'!$R37))=FALSE,"+++","++"),"+")," ")," ")</f>
        <v xml:space="preserve"> </v>
      </c>
      <c r="Q31" s="19" t="str">
        <f>IF(ISERR(FIND(Q$4,'Full-time'!$R37))=FALSE,IF(ISERR(FIND(CONCATENATE(Q$4,"+"),'Full-time'!$R37))=FALSE,IF(ISERR(FIND(CONCATENATE(Q$4,"++"),'Full-time'!$R37))=FALSE,IF(ISERR(FIND(CONCATENATE(Q$4,"+++"),'Full-time'!$R37))=FALSE,"+++","++"),"+")," ")," ")</f>
        <v xml:space="preserve"> </v>
      </c>
      <c r="R31" s="19" t="str">
        <f>IF(ISERR(FIND(R$4,'Full-time'!$R37))=FALSE,IF(ISERR(FIND(CONCATENATE(R$4,"+"),'Full-time'!$R37))=FALSE,IF(ISERR(FIND(CONCATENATE(R$4,"++"),'Full-time'!$R37))=FALSE,IF(ISERR(FIND(CONCATENATE(R$4,"+++"),'Full-time'!$R37))=FALSE,"+++","++"),"+")," ")," ")</f>
        <v xml:space="preserve"> </v>
      </c>
      <c r="S31" s="19" t="str">
        <f>IF(ISERR(FIND(S$4,'Full-time'!$R37))=FALSE,IF(ISERR(FIND(CONCATENATE(S$4,"+"),'Full-time'!$R37))=FALSE,IF(ISERR(FIND(CONCATENATE(S$4,"++"),'Full-time'!$R37))=FALSE,IF(ISERR(FIND(CONCATENATE(S$4,"+++"),'Full-time'!$R37))=FALSE,"+++","++"),"+")," ")," ")</f>
        <v xml:space="preserve"> </v>
      </c>
      <c r="T31" s="150" t="str">
        <f>'Full-time'!C37</f>
        <v>Local language / Foreign language</v>
      </c>
      <c r="U31" s="145" t="str">
        <f>IF(ISERR(FIND(U$4,'Full-time'!$S37))=FALSE,IF(ISERR(FIND(CONCATENATE(U$4,"+"),'Full-time'!$S37))=FALSE,IF(ISERR(FIND(CONCATENATE(U$4,"++"),'Full-time'!$S37))=FALSE,IF(ISERR(FIND(CONCATENATE(U$4,"+++"),'Full-time'!$S37))=FALSE,"+++","++"),"+")," ")," ")</f>
        <v>++</v>
      </c>
      <c r="V31" s="145" t="str">
        <f>IF(ISERR(FIND(V$4,'Full-time'!$S37))=FALSE,IF(ISERR(FIND(CONCATENATE(V$4,"+"),'Full-time'!$S37))=FALSE,IF(ISERR(FIND(CONCATENATE(V$4,"++"),'Full-time'!$S37))=FALSE,IF(ISERR(FIND(CONCATENATE(V$4,"+++"),'Full-time'!$S37))=FALSE,"+++","++"),"+")," ")," ")</f>
        <v xml:space="preserve"> </v>
      </c>
      <c r="W31" s="145" t="str">
        <f>IF(ISERR(FIND(W$4,'Full-time'!$S37))=FALSE,IF(ISERR(FIND(CONCATENATE(W$4,"+"),'Full-time'!$S37))=FALSE,IF(ISERR(FIND(CONCATENATE(W$4,"++"),'Full-time'!$S37))=FALSE,IF(ISERR(FIND(CONCATENATE(W$4,"+++"),'Full-time'!$S37))=FALSE,"+++","++"),"+")," ")," ")</f>
        <v>+++</v>
      </c>
      <c r="X31" s="145" t="str">
        <f>IF(ISERR(FIND(X$4,'Full-time'!$S37))=FALSE,IF(ISERR(FIND(CONCATENATE(X$4,"+"),'Full-time'!$S37))=FALSE,IF(ISERR(FIND(CONCATENATE(X$4,"++"),'Full-time'!$S37))=FALSE,IF(ISERR(FIND(CONCATENATE(X$4,"+++"),'Full-time'!$S37))=FALSE,"+++","++"),"+")," ")," ")</f>
        <v>++</v>
      </c>
      <c r="Y31" s="145" t="str">
        <f>IF(ISERR(FIND(Y$4,'Full-time'!$S37))=FALSE,IF(ISERR(FIND(CONCATENATE(Y$4,"+"),'Full-time'!$S37))=FALSE,IF(ISERR(FIND(CONCATENATE(Y$4,"++"),'Full-time'!$S37))=FALSE,IF(ISERR(FIND(CONCATENATE(Y$4,"+++"),'Full-time'!$S37))=FALSE,"+++","++"),"+")," ")," ")</f>
        <v xml:space="preserve"> </v>
      </c>
      <c r="Z31" s="145" t="str">
        <f>IF(ISERR(FIND(Z$4,'Full-time'!$S37))=FALSE,IF(ISERR(FIND(CONCATENATE(Z$4,"+"),'Full-time'!$S37))=FALSE,IF(ISERR(FIND(CONCATENATE(Z$4,"++"),'Full-time'!$S37))=FALSE,IF(ISERR(FIND(CONCATENATE(Z$4,"+++"),'Full-time'!$S37))=FALSE,"+++","++"),"+")," ")," ")</f>
        <v xml:space="preserve"> </v>
      </c>
      <c r="AA31" s="145" t="str">
        <f>IF(ISERR(FIND(AA$4,'Full-time'!$S37))=FALSE,IF(ISERR(FIND(CONCATENATE(AA$4,"+"),'Full-time'!$S37))=FALSE,IF(ISERR(FIND(CONCATENATE(AA$4,"++"),'Full-time'!$S37))=FALSE,IF(ISERR(FIND(CONCATENATE(AA$4,"+++"),'Full-time'!$S37))=FALSE,"+++","++"),"+")," ")," ")</f>
        <v>++</v>
      </c>
      <c r="AB31" s="145" t="str">
        <f>IF(ISERR(FIND(AB$4,'Full-time'!$S37))=FALSE,IF(ISERR(FIND(CONCATENATE(AB$4,"+"),'Full-time'!$S37))=FALSE,IF(ISERR(FIND(CONCATENATE(AB$4,"++"),'Full-time'!$S37))=FALSE,IF(ISERR(FIND(CONCATENATE(AB$4,"+++"),'Full-time'!$S37))=FALSE,"+++","++"),"+")," ")," ")</f>
        <v xml:space="preserve"> </v>
      </c>
      <c r="AC31" s="145" t="str">
        <f>IF(ISERR(FIND(AC$4,'Full-time'!$S37))=FALSE,IF(ISERR(FIND(CONCATENATE(AC$4,"+"),'Full-time'!$S37))=FALSE,IF(ISERR(FIND(CONCATENATE(AC$4,"++"),'Full-time'!$S37))=FALSE,IF(ISERR(FIND(CONCATENATE(AC$4,"+++"),'Full-time'!$S37))=FALSE,"+++","++"),"+")," ")," ")</f>
        <v xml:space="preserve"> </v>
      </c>
      <c r="AD31" s="145" t="str">
        <f>IF(ISERR(FIND(AD$4,'Full-time'!$S37))=FALSE,IF(ISERR(FIND(CONCATENATE(AD$4,"+"),'Full-time'!$S37))=FALSE,IF(ISERR(FIND(CONCATENATE(AD$4,"++"),'Full-time'!$S37))=FALSE,IF(ISERR(FIND(CONCATENATE(AD$4,"+++"),'Full-time'!$S37))=FALSE,"+++","++"),"+")," ")," ")</f>
        <v xml:space="preserve"> </v>
      </c>
      <c r="AE31" s="145" t="str">
        <f>IF(ISERR(FIND(AE$4,'Full-time'!$S37))=FALSE,IF(ISERR(FIND(CONCATENATE(AE$4,"+"),'Full-time'!$S37))=FALSE,IF(ISERR(FIND(CONCATENATE(AE$4,"++"),'Full-time'!$S37))=FALSE,IF(ISERR(FIND(CONCATENATE(AE$4,"+++"),'Full-time'!$S37))=FALSE,"+++","++"),"+")," ")," ")</f>
        <v xml:space="preserve"> </v>
      </c>
      <c r="AF31" s="145" t="str">
        <f>IF(ISERR(FIND(AF$4,'Full-time'!$S37))=FALSE,IF(ISERR(FIND(CONCATENATE(AF$4,"+"),'Full-time'!$S37))=FALSE,IF(ISERR(FIND(CONCATENATE(AF$4,"++"),'Full-time'!$S37))=FALSE,IF(ISERR(FIND(CONCATENATE(AF$4,"+++"),'Full-time'!$S37))=FALSE,"+++","++"),"+")," ")," ")</f>
        <v xml:space="preserve"> </v>
      </c>
      <c r="AG31" s="145" t="str">
        <f>IF(ISERR(FIND(AG$4,'Full-time'!$S37))=FALSE,IF(ISERR(FIND(CONCATENATE(AG$4,"+"),'Full-time'!$S37))=FALSE,IF(ISERR(FIND(CONCATENATE(AG$4,"++"),'Full-time'!$S37))=FALSE,IF(ISERR(FIND(CONCATENATE(AG$4,"+++"),'Full-time'!$S37))=FALSE,"+++","++"),"+")," ")," ")</f>
        <v xml:space="preserve"> </v>
      </c>
      <c r="AH31" s="145" t="str">
        <f>IF(ISERR(FIND(AH$4,'Full-time'!$S37))=FALSE,IF(ISERR(FIND(CONCATENATE(AH$4,"+"),'Full-time'!$S37))=FALSE,IF(ISERR(FIND(CONCATENATE(AH$4,"++"),'Full-time'!$S37))=FALSE,IF(ISERR(FIND(CONCATENATE(AH$4,"+++"),'Full-time'!$S37))=FALSE,"+++","++"),"+")," ")," ")</f>
        <v xml:space="preserve"> </v>
      </c>
      <c r="AI31" s="145" t="str">
        <f>IF(ISERR(FIND(AI$4,'Full-time'!$S37))=FALSE,IF(ISERR(FIND(CONCATENATE(AI$4,"+"),'Full-time'!$S37))=FALSE,IF(ISERR(FIND(CONCATENATE(AI$4,"++"),'Full-time'!$S37))=FALSE,IF(ISERR(FIND(CONCATENATE(AI$4,"+++"),'Full-time'!$S37))=FALSE,"+++","++"),"+")," ")," ")</f>
        <v xml:space="preserve"> </v>
      </c>
      <c r="AJ31" s="145" t="str">
        <f>IF(ISERR(FIND(AJ$4,'Full-time'!$S37))=FALSE,IF(ISERR(FIND(CONCATENATE(AJ$4,"+"),'Full-time'!$S37))=FALSE,IF(ISERR(FIND(CONCATENATE(AJ$4,"++"),'Full-time'!$S37))=FALSE,IF(ISERR(FIND(CONCATENATE(AJ$4,"+++"),'Full-time'!$S37))=FALSE,"+++","++"),"+")," ")," ")</f>
        <v xml:space="preserve"> </v>
      </c>
      <c r="AK31" s="145" t="str">
        <f>IF(ISERR(FIND(AK$4,'Full-time'!$S37))=FALSE,IF(ISERR(FIND(CONCATENATE(AK$4,"+"),'Full-time'!$S37))=FALSE,IF(ISERR(FIND(CONCATENATE(AK$4,"++"),'Full-time'!$S37))=FALSE,IF(ISERR(FIND(CONCATENATE(AK$4,"+++"),'Full-time'!$S37))=FALSE,"+++","++"),"+")," ")," ")</f>
        <v xml:space="preserve"> </v>
      </c>
      <c r="AL31" s="145" t="str">
        <f>IF(ISERR(FIND(AL$4,'Full-time'!$S37))=FALSE,IF(ISERR(FIND(CONCATENATE(AL$4,"+"),'Full-time'!$S37))=FALSE,IF(ISERR(FIND(CONCATENATE(AL$4,"++"),'Full-time'!$S37))=FALSE,IF(ISERR(FIND(CONCATENATE(AL$4,"+++"),'Full-time'!$S37))=FALSE,"+++","++"),"+")," ")," ")</f>
        <v xml:space="preserve"> </v>
      </c>
      <c r="AM31" s="145" t="str">
        <f>IF(ISERR(FIND(AM$4,'Full-time'!$S37))=FALSE,IF(ISERR(FIND(CONCATENATE(AM$4,"+"),'Full-time'!$S37))=FALSE,IF(ISERR(FIND(CONCATENATE(AM$4,"++"),'Full-time'!$S37))=FALSE,IF(ISERR(FIND(CONCATENATE(AM$4,"+++"),'Full-time'!$S37))=FALSE,"+++","++"),"+")," ")," ")</f>
        <v xml:space="preserve"> </v>
      </c>
      <c r="AN31" s="145" t="str">
        <f>IF(ISERR(FIND(AN$4,'Full-time'!$S37))=FALSE,IF(ISERR(FIND(CONCATENATE(AN$4,"+"),'Full-time'!$S37))=FALSE,IF(ISERR(FIND(CONCATENATE(AN$4,"++"),'Full-time'!$S37))=FALSE,IF(ISERR(FIND(CONCATENATE(AN$4,"+++"),'Full-time'!$S37))=FALSE,"+++","++"),"+")," ")," ")</f>
        <v xml:space="preserve"> </v>
      </c>
      <c r="AO31" s="145" t="str">
        <f>IF(ISERR(FIND(AO$4,'Full-time'!$S37))=FALSE,IF(ISERR(FIND(CONCATENATE(AO$4,"+"),'Full-time'!$S37))=FALSE,IF(ISERR(FIND(CONCATENATE(AO$4,"++"),'Full-time'!$S37))=FALSE,IF(ISERR(FIND(CONCATENATE(AO$4,"+++"),'Full-time'!$S37))=FALSE,"+++","++"),"+")," ")," ")</f>
        <v xml:space="preserve"> </v>
      </c>
      <c r="AP31" s="145" t="str">
        <f>IF(ISERR(FIND(AP$4,'Full-time'!$S37))=FALSE,IF(ISERR(FIND(CONCATENATE(AP$4,"+"),'Full-time'!$S37))=FALSE,IF(ISERR(FIND(CONCATENATE(AP$4,"++"),'Full-time'!$S37))=FALSE,IF(ISERR(FIND(CONCATENATE(AP$4,"+++"),'Full-time'!$S37))=FALSE,"+++","++"),"+")," ")," ")</f>
        <v xml:space="preserve"> </v>
      </c>
      <c r="AQ31" s="145" t="str">
        <f>IF(ISERR(FIND(AQ$4,'Full-time'!$S37))=FALSE,IF(ISERR(FIND(CONCATENATE(AQ$4,"+"),'Full-time'!$S37))=FALSE,IF(ISERR(FIND(CONCATENATE(AQ$4,"++"),'Full-time'!$S37))=FALSE,IF(ISERR(FIND(CONCATENATE(AQ$4,"+++"),'Full-time'!$S37))=FALSE,"+++","++"),"+")," ")," ")</f>
        <v xml:space="preserve"> </v>
      </c>
      <c r="AR31" s="145" t="str">
        <f>IF(ISERR(FIND(AR$4,'Full-time'!$S37))=FALSE,IF(ISERR(FIND(CONCATENATE(AR$4,"+"),'Full-time'!$S37))=FALSE,IF(ISERR(FIND(CONCATENATE(AR$4,"++"),'Full-time'!$S37))=FALSE,IF(ISERR(FIND(CONCATENATE(AR$4,"+++"),'Full-time'!$S37))=FALSE,"+++","++"),"+")," ")," ")</f>
        <v xml:space="preserve"> </v>
      </c>
      <c r="AS31" s="145" t="str">
        <f>IF(ISERR(FIND(AS$4,'Full-time'!$S37))=FALSE,IF(ISERR(FIND(CONCATENATE(AS$4,"+"),'Full-time'!$S37))=FALSE,IF(ISERR(FIND(CONCATENATE(AS$4,"++"),'Full-time'!$S37))=FALSE,IF(ISERR(FIND(CONCATENATE(AS$4,"+++"),'Full-time'!$S37))=FALSE,"+++","++"),"+")," ")," ")</f>
        <v xml:space="preserve"> </v>
      </c>
      <c r="AT31" s="145" t="str">
        <f>IF(ISERR(FIND(AT$4,'Full-time'!$S37))=FALSE,IF(ISERR(FIND(CONCATENATE(AT$4,"+"),'Full-time'!$S37))=FALSE,IF(ISERR(FIND(CONCATENATE(AT$4,"++"),'Full-time'!$S37))=FALSE,IF(ISERR(FIND(CONCATENATE(AT$4,"+++"),'Full-time'!$S37))=FALSE,"+++","++"),"+")," ")," ")</f>
        <v xml:space="preserve"> </v>
      </c>
      <c r="AU31" s="145" t="str">
        <f>IF(ISERR(FIND(AU$4,'Full-time'!$S37))=FALSE,IF(ISERR(FIND(CONCATENATE(AU$4,"+"),'Full-time'!$S37))=FALSE,IF(ISERR(FIND(CONCATENATE(AU$4,"++"),'Full-time'!$S37))=FALSE,IF(ISERR(FIND(CONCATENATE(AU$4,"+++"),'Full-time'!$S37))=FALSE,"+++","++"),"+")," ")," ")</f>
        <v xml:space="preserve"> </v>
      </c>
      <c r="AV31" s="150" t="str">
        <f>'Full-time'!C37</f>
        <v>Local language / Foreign language</v>
      </c>
      <c r="AW31" s="145" t="str">
        <f>IF(ISERR(FIND(AW$4,'Full-time'!$T37))=FALSE,IF(ISERR(FIND(CONCATENATE(AW$4,"+"),'Full-time'!$T37))=FALSE,IF(ISERR(FIND(CONCATENATE(AW$4,"++"),'Full-time'!$T37))=FALSE,IF(ISERR(FIND(CONCATENATE(AW$4,"+++"),'Full-time'!$T37))=FALSE,"+++","++"),"+")," ")," ")</f>
        <v>+</v>
      </c>
      <c r="AX31" s="145" t="str">
        <f>IF(ISERR(FIND(AX$4,'Full-time'!$T37))=FALSE,IF(ISERR(FIND(CONCATENATE(AX$4,"+"),'Full-time'!$T37))=FALSE,IF(ISERR(FIND(CONCATENATE(AX$4,"++"),'Full-time'!$T37))=FALSE,IF(ISERR(FIND(CONCATENATE(AX$4,"+++"),'Full-time'!$T37))=FALSE,"+++","++"),"+")," ")," ")</f>
        <v xml:space="preserve"> </v>
      </c>
      <c r="AY31" s="145" t="str">
        <f>IF(ISERR(FIND(AY$4,'Full-time'!$T37))=FALSE,IF(ISERR(FIND(CONCATENATE(AY$4,"+"),'Full-time'!$T37))=FALSE,IF(ISERR(FIND(CONCATENATE(AY$4,"++"),'Full-time'!$T37))=FALSE,IF(ISERR(FIND(CONCATENATE(AY$4,"+++"),'Full-time'!$T37))=FALSE,"+++","++"),"+")," ")," ")</f>
        <v>++</v>
      </c>
      <c r="AZ31" s="145" t="str">
        <f>IF(ISERR(FIND(AZ$4,'Full-time'!$T37))=FALSE,IF(ISERR(FIND(CONCATENATE(AZ$4,"+"),'Full-time'!$T37))=FALSE,IF(ISERR(FIND(CONCATENATE(AZ$4,"++"),'Full-time'!$T37))=FALSE,IF(ISERR(FIND(CONCATENATE(AZ$4,"+++"),'Full-time'!$T37))=FALSE,"+++","++"),"+")," ")," ")</f>
        <v xml:space="preserve"> </v>
      </c>
      <c r="BA31" s="145" t="str">
        <f>IF(ISERR(FIND(BA$4,'Full-time'!$T37))=FALSE,IF(ISERR(FIND(CONCATENATE(BA$4,"+"),'Full-time'!$T37))=FALSE,IF(ISERR(FIND(CONCATENATE(BA$4,"++"),'Full-time'!$T37))=FALSE,IF(ISERR(FIND(CONCATENATE(BA$4,"+++"),'Full-time'!$T37))=FALSE,"+++","++"),"+")," ")," ")</f>
        <v>+</v>
      </c>
      <c r="BB31" s="145" t="str">
        <f>IF(ISERR(FIND(BB$4,'Full-time'!$T37))=FALSE,IF(ISERR(FIND(CONCATENATE(BB$4,"+"),'Full-time'!$T37))=FALSE,IF(ISERR(FIND(CONCATENATE(BB$4,"++"),'Full-time'!$T37))=FALSE,IF(ISERR(FIND(CONCATENATE(BB$4,"+++"),'Full-time'!$T37))=FALSE,"+++","++"),"+")," ")," ")</f>
        <v xml:space="preserve"> </v>
      </c>
    </row>
    <row r="32" spans="1:54" hidden="1">
      <c r="A32" s="94">
        <f>'Full-time'!C38</f>
        <v>0</v>
      </c>
      <c r="B32" s="19" t="str">
        <f>IF(ISERR(FIND(B$4,'Full-time'!$R38))=FALSE,IF(ISERR(FIND(CONCATENATE(B$4,"+"),'Full-time'!$R38))=FALSE,IF(ISERR(FIND(CONCATENATE(B$4,"++"),'Full-time'!$R38))=FALSE,IF(ISERR(FIND(CONCATENATE(B$4,"+++"),'Full-time'!$R38))=FALSE,"+++","++"),"+")," ")," ")</f>
        <v xml:space="preserve"> </v>
      </c>
      <c r="C32" s="19" t="str">
        <f>IF(ISERR(FIND(C$4,'Full-time'!$R38))=FALSE,IF(ISERR(FIND(CONCATENATE(C$4,"+"),'Full-time'!$R38))=FALSE,IF(ISERR(FIND(CONCATENATE(C$4,"++"),'Full-time'!$R38))=FALSE,IF(ISERR(FIND(CONCATENATE(C$4,"+++"),'Full-time'!$R38))=FALSE,"+++","++"),"+")," ")," ")</f>
        <v xml:space="preserve"> </v>
      </c>
      <c r="D32" s="19" t="str">
        <f>IF(ISERR(FIND(D$4,'Full-time'!$R38))=FALSE,IF(ISERR(FIND(CONCATENATE(D$4,"+"),'Full-time'!$R38))=FALSE,IF(ISERR(FIND(CONCATENATE(D$4,"++"),'Full-time'!$R38))=FALSE,IF(ISERR(FIND(CONCATENATE(D$4,"+++"),'Full-time'!$R38))=FALSE,"+++","++"),"+")," ")," ")</f>
        <v xml:space="preserve"> </v>
      </c>
      <c r="E32" s="19" t="str">
        <f>IF(ISERR(FIND(E$4,'Full-time'!$R38))=FALSE,IF(ISERR(FIND(CONCATENATE(E$4,"+"),'Full-time'!$R38))=FALSE,IF(ISERR(FIND(CONCATENATE(E$4,"++"),'Full-time'!$R38))=FALSE,IF(ISERR(FIND(CONCATENATE(E$4,"+++"),'Full-time'!$R38))=FALSE,"+++","++"),"+")," ")," ")</f>
        <v xml:space="preserve"> </v>
      </c>
      <c r="F32" s="19" t="str">
        <f>IF(ISERR(FIND(F$4,'Full-time'!$R38))=FALSE,IF(ISERR(FIND(CONCATENATE(F$4,"+"),'Full-time'!$R38))=FALSE,IF(ISERR(FIND(CONCATENATE(F$4,"++"),'Full-time'!$R38))=FALSE,IF(ISERR(FIND(CONCATENATE(F$4,"+++"),'Full-time'!$R38))=FALSE,"+++","++"),"+")," ")," ")</f>
        <v xml:space="preserve"> </v>
      </c>
      <c r="G32" s="19" t="str">
        <f>IF(ISERR(FIND(G$4,'Full-time'!$R38))=FALSE,IF(ISERR(FIND(CONCATENATE(G$4,"+"),'Full-time'!$R38))=FALSE,IF(ISERR(FIND(CONCATENATE(G$4,"++"),'Full-time'!$R38))=FALSE,IF(ISERR(FIND(CONCATENATE(G$4,"+++"),'Full-time'!$R38))=FALSE,"+++","++"),"+")," ")," ")</f>
        <v xml:space="preserve"> </v>
      </c>
      <c r="H32" s="19" t="str">
        <f>IF(ISERR(FIND(H$4,'Full-time'!$R38))=FALSE,IF(ISERR(FIND(CONCATENATE(H$4,"+"),'Full-time'!$R38))=FALSE,IF(ISERR(FIND(CONCATENATE(H$4,"++"),'Full-time'!$R38))=FALSE,IF(ISERR(FIND(CONCATENATE(H$4,"+++"),'Full-time'!$R38))=FALSE,"+++","++"),"+")," ")," ")</f>
        <v xml:space="preserve"> </v>
      </c>
      <c r="I32" s="19" t="str">
        <f>IF(ISERR(FIND(I$4,'Full-time'!$R38))=FALSE,IF(ISERR(FIND(CONCATENATE(I$4,"+"),'Full-time'!$R38))=FALSE,IF(ISERR(FIND(CONCATENATE(I$4,"++"),'Full-time'!$R38))=FALSE,IF(ISERR(FIND(CONCATENATE(I$4,"+++"),'Full-time'!$R38))=FALSE,"+++","++"),"+")," ")," ")</f>
        <v xml:space="preserve"> </v>
      </c>
      <c r="J32" s="19" t="str">
        <f>IF(ISERR(FIND(J$4,'Full-time'!$R38))=FALSE,IF(ISERR(FIND(CONCATENATE(J$4,"+"),'Full-time'!$R38))=FALSE,IF(ISERR(FIND(CONCATENATE(J$4,"++"),'Full-time'!$R38))=FALSE,IF(ISERR(FIND(CONCATENATE(J$4,"+++"),'Full-time'!$R38))=FALSE,"+++","++"),"+")," ")," ")</f>
        <v xml:space="preserve"> </v>
      </c>
      <c r="K32" s="19" t="str">
        <f>IF(ISERR(FIND(K$4,'Full-time'!$R38))=FALSE,IF(ISERR(FIND(CONCATENATE(K$4,"+"),'Full-time'!$R38))=FALSE,IF(ISERR(FIND(CONCATENATE(K$4,"++"),'Full-time'!$R38))=FALSE,IF(ISERR(FIND(CONCATENATE(K$4,"+++"),'Full-time'!$R38))=FALSE,"+++","++"),"+")," ")," ")</f>
        <v xml:space="preserve"> </v>
      </c>
      <c r="L32" s="19" t="str">
        <f>IF(ISERR(FIND(L$4,'Full-time'!$R38))=FALSE,IF(ISERR(FIND(CONCATENATE(L$4,"+"),'Full-time'!$R38))=FALSE,IF(ISERR(FIND(CONCATENATE(L$4,"++"),'Full-time'!$R38))=FALSE,IF(ISERR(FIND(CONCATENATE(L$4,"+++"),'Full-time'!$R38))=FALSE,"+++","++"),"+")," ")," ")</f>
        <v xml:space="preserve"> </v>
      </c>
      <c r="M32" s="19" t="str">
        <f>IF(ISERR(FIND(M$4,'Full-time'!$R38))=FALSE,IF(ISERR(FIND(CONCATENATE(M$4,"+"),'Full-time'!$R38))=FALSE,IF(ISERR(FIND(CONCATENATE(M$4,"++"),'Full-time'!$R38))=FALSE,IF(ISERR(FIND(CONCATENATE(M$4,"+++"),'Full-time'!$R38))=FALSE,"+++","++"),"+")," ")," ")</f>
        <v xml:space="preserve"> </v>
      </c>
      <c r="N32" s="19" t="str">
        <f>IF(ISERR(FIND(N$4,'Full-time'!$R38))=FALSE,IF(ISERR(FIND(CONCATENATE(N$4,"+"),'Full-time'!$R38))=FALSE,IF(ISERR(FIND(CONCATENATE(N$4,"++"),'Full-time'!$R38))=FALSE,IF(ISERR(FIND(CONCATENATE(N$4,"+++"),'Full-time'!$R38))=FALSE,"+++","++"),"+")," ")," ")</f>
        <v xml:space="preserve"> </v>
      </c>
      <c r="O32" s="19" t="str">
        <f>IF(ISERR(FIND(O$4,'Full-time'!$R38))=FALSE,IF(ISERR(FIND(CONCATENATE(O$4,"+"),'Full-time'!$R38))=FALSE,IF(ISERR(FIND(CONCATENATE(O$4,"++"),'Full-time'!$R38))=FALSE,IF(ISERR(FIND(CONCATENATE(O$4,"+++"),'Full-time'!$R38))=FALSE,"+++","++"),"+")," ")," ")</f>
        <v xml:space="preserve"> </v>
      </c>
      <c r="P32" s="19" t="str">
        <f>IF(ISERR(FIND(P$4,'Full-time'!$R38))=FALSE,IF(ISERR(FIND(CONCATENATE(P$4,"+"),'Full-time'!$R38))=FALSE,IF(ISERR(FIND(CONCATENATE(P$4,"++"),'Full-time'!$R38))=FALSE,IF(ISERR(FIND(CONCATENATE(P$4,"+++"),'Full-time'!$R38))=FALSE,"+++","++"),"+")," ")," ")</f>
        <v xml:space="preserve"> </v>
      </c>
      <c r="Q32" s="19" t="str">
        <f>IF(ISERR(FIND(Q$4,'Full-time'!$R38))=FALSE,IF(ISERR(FIND(CONCATENATE(Q$4,"+"),'Full-time'!$R38))=FALSE,IF(ISERR(FIND(CONCATENATE(Q$4,"++"),'Full-time'!$R38))=FALSE,IF(ISERR(FIND(CONCATENATE(Q$4,"+++"),'Full-time'!$R38))=FALSE,"+++","++"),"+")," ")," ")</f>
        <v xml:space="preserve"> </v>
      </c>
      <c r="R32" s="19" t="str">
        <f>IF(ISERR(FIND(R$4,'Full-time'!$R38))=FALSE,IF(ISERR(FIND(CONCATENATE(R$4,"+"),'Full-time'!$R38))=FALSE,IF(ISERR(FIND(CONCATENATE(R$4,"++"),'Full-time'!$R38))=FALSE,IF(ISERR(FIND(CONCATENATE(R$4,"+++"),'Full-time'!$R38))=FALSE,"+++","++"),"+")," ")," ")</f>
        <v xml:space="preserve"> </v>
      </c>
      <c r="S32" s="19" t="str">
        <f>IF(ISERR(FIND(S$4,'Full-time'!$R38))=FALSE,IF(ISERR(FIND(CONCATENATE(S$4,"+"),'Full-time'!$R38))=FALSE,IF(ISERR(FIND(CONCATENATE(S$4,"++"),'Full-time'!$R38))=FALSE,IF(ISERR(FIND(CONCATENATE(S$4,"+++"),'Full-time'!$R38))=FALSE,"+++","++"),"+")," ")," ")</f>
        <v xml:space="preserve"> </v>
      </c>
      <c r="T32" s="150">
        <f>'Full-time'!C38</f>
        <v>0</v>
      </c>
      <c r="U32" s="145" t="str">
        <f>IF(ISERR(FIND(U$4,'Full-time'!$S38))=FALSE,IF(ISERR(FIND(CONCATENATE(U$4,"+"),'Full-time'!$S38))=FALSE,IF(ISERR(FIND(CONCATENATE(U$4,"++"),'Full-time'!$S38))=FALSE,IF(ISERR(FIND(CONCATENATE(U$4,"+++"),'Full-time'!$S38))=FALSE,"+++","++"),"+")," ")," ")</f>
        <v xml:space="preserve"> </v>
      </c>
      <c r="V32" s="145" t="str">
        <f>IF(ISERR(FIND(V$4,'Full-time'!$S38))=FALSE,IF(ISERR(FIND(CONCATENATE(V$4,"+"),'Full-time'!$S38))=FALSE,IF(ISERR(FIND(CONCATENATE(V$4,"++"),'Full-time'!$S38))=FALSE,IF(ISERR(FIND(CONCATENATE(V$4,"+++"),'Full-time'!$S38))=FALSE,"+++","++"),"+")," ")," ")</f>
        <v xml:space="preserve"> </v>
      </c>
      <c r="W32" s="145" t="str">
        <f>IF(ISERR(FIND(W$4,'Full-time'!$S38))=FALSE,IF(ISERR(FIND(CONCATENATE(W$4,"+"),'Full-time'!$S38))=FALSE,IF(ISERR(FIND(CONCATENATE(W$4,"++"),'Full-time'!$S38))=FALSE,IF(ISERR(FIND(CONCATENATE(W$4,"+++"),'Full-time'!$S38))=FALSE,"+++","++"),"+")," ")," ")</f>
        <v xml:space="preserve"> </v>
      </c>
      <c r="X32" s="145" t="str">
        <f>IF(ISERR(FIND(X$4,'Full-time'!$S38))=FALSE,IF(ISERR(FIND(CONCATENATE(X$4,"+"),'Full-time'!$S38))=FALSE,IF(ISERR(FIND(CONCATENATE(X$4,"++"),'Full-time'!$S38))=FALSE,IF(ISERR(FIND(CONCATENATE(X$4,"+++"),'Full-time'!$S38))=FALSE,"+++","++"),"+")," ")," ")</f>
        <v xml:space="preserve"> </v>
      </c>
      <c r="Y32" s="145" t="str">
        <f>IF(ISERR(FIND(Y$4,'Full-time'!$S38))=FALSE,IF(ISERR(FIND(CONCATENATE(Y$4,"+"),'Full-time'!$S38))=FALSE,IF(ISERR(FIND(CONCATENATE(Y$4,"++"),'Full-time'!$S38))=FALSE,IF(ISERR(FIND(CONCATENATE(Y$4,"+++"),'Full-time'!$S38))=FALSE,"+++","++"),"+")," ")," ")</f>
        <v xml:space="preserve"> </v>
      </c>
      <c r="Z32" s="145" t="str">
        <f>IF(ISERR(FIND(Z$4,'Full-time'!$S38))=FALSE,IF(ISERR(FIND(CONCATENATE(Z$4,"+"),'Full-time'!$S38))=FALSE,IF(ISERR(FIND(CONCATENATE(Z$4,"++"),'Full-time'!$S38))=FALSE,IF(ISERR(FIND(CONCATENATE(Z$4,"+++"),'Full-time'!$S38))=FALSE,"+++","++"),"+")," ")," ")</f>
        <v xml:space="preserve"> </v>
      </c>
      <c r="AA32" s="145" t="str">
        <f>IF(ISERR(FIND(AA$4,'Full-time'!$S38))=FALSE,IF(ISERR(FIND(CONCATENATE(AA$4,"+"),'Full-time'!$S38))=FALSE,IF(ISERR(FIND(CONCATENATE(AA$4,"++"),'Full-time'!$S38))=FALSE,IF(ISERR(FIND(CONCATENATE(AA$4,"+++"),'Full-time'!$S38))=FALSE,"+++","++"),"+")," ")," ")</f>
        <v xml:space="preserve"> </v>
      </c>
      <c r="AB32" s="145" t="str">
        <f>IF(ISERR(FIND(AB$4,'Full-time'!$S38))=FALSE,IF(ISERR(FIND(CONCATENATE(AB$4,"+"),'Full-time'!$S38))=FALSE,IF(ISERR(FIND(CONCATENATE(AB$4,"++"),'Full-time'!$S38))=FALSE,IF(ISERR(FIND(CONCATENATE(AB$4,"+++"),'Full-time'!$S38))=FALSE,"+++","++"),"+")," ")," ")</f>
        <v xml:space="preserve"> </v>
      </c>
      <c r="AC32" s="145" t="str">
        <f>IF(ISERR(FIND(AC$4,'Full-time'!$S38))=FALSE,IF(ISERR(FIND(CONCATENATE(AC$4,"+"),'Full-time'!$S38))=FALSE,IF(ISERR(FIND(CONCATENATE(AC$4,"++"),'Full-time'!$S38))=FALSE,IF(ISERR(FIND(CONCATENATE(AC$4,"+++"),'Full-time'!$S38))=FALSE,"+++","++"),"+")," ")," ")</f>
        <v xml:space="preserve"> </v>
      </c>
      <c r="AD32" s="145" t="str">
        <f>IF(ISERR(FIND(AD$4,'Full-time'!$S38))=FALSE,IF(ISERR(FIND(CONCATENATE(AD$4,"+"),'Full-time'!$S38))=FALSE,IF(ISERR(FIND(CONCATENATE(AD$4,"++"),'Full-time'!$S38))=FALSE,IF(ISERR(FIND(CONCATENATE(AD$4,"+++"),'Full-time'!$S38))=FALSE,"+++","++"),"+")," ")," ")</f>
        <v xml:space="preserve"> </v>
      </c>
      <c r="AE32" s="145" t="str">
        <f>IF(ISERR(FIND(AE$4,'Full-time'!$S38))=FALSE,IF(ISERR(FIND(CONCATENATE(AE$4,"+"),'Full-time'!$S38))=FALSE,IF(ISERR(FIND(CONCATENATE(AE$4,"++"),'Full-time'!$S38))=FALSE,IF(ISERR(FIND(CONCATENATE(AE$4,"+++"),'Full-time'!$S38))=FALSE,"+++","++"),"+")," ")," ")</f>
        <v xml:space="preserve"> </v>
      </c>
      <c r="AF32" s="145" t="str">
        <f>IF(ISERR(FIND(AF$4,'Full-time'!$S38))=FALSE,IF(ISERR(FIND(CONCATENATE(AF$4,"+"),'Full-time'!$S38))=FALSE,IF(ISERR(FIND(CONCATENATE(AF$4,"++"),'Full-time'!$S38))=FALSE,IF(ISERR(FIND(CONCATENATE(AF$4,"+++"),'Full-time'!$S38))=FALSE,"+++","++"),"+")," ")," ")</f>
        <v xml:space="preserve"> </v>
      </c>
      <c r="AG32" s="145" t="str">
        <f>IF(ISERR(FIND(AG$4,'Full-time'!$S38))=FALSE,IF(ISERR(FIND(CONCATENATE(AG$4,"+"),'Full-time'!$S38))=FALSE,IF(ISERR(FIND(CONCATENATE(AG$4,"++"),'Full-time'!$S38))=FALSE,IF(ISERR(FIND(CONCATENATE(AG$4,"+++"),'Full-time'!$S38))=FALSE,"+++","++"),"+")," ")," ")</f>
        <v xml:space="preserve"> </v>
      </c>
      <c r="AH32" s="145" t="str">
        <f>IF(ISERR(FIND(AH$4,'Full-time'!$S38))=FALSE,IF(ISERR(FIND(CONCATENATE(AH$4,"+"),'Full-time'!$S38))=FALSE,IF(ISERR(FIND(CONCATENATE(AH$4,"++"),'Full-time'!$S38))=FALSE,IF(ISERR(FIND(CONCATENATE(AH$4,"+++"),'Full-time'!$S38))=FALSE,"+++","++"),"+")," ")," ")</f>
        <v xml:space="preserve"> </v>
      </c>
      <c r="AI32" s="145" t="str">
        <f>IF(ISERR(FIND(AI$4,'Full-time'!$S38))=FALSE,IF(ISERR(FIND(CONCATENATE(AI$4,"+"),'Full-time'!$S38))=FALSE,IF(ISERR(FIND(CONCATENATE(AI$4,"++"),'Full-time'!$S38))=FALSE,IF(ISERR(FIND(CONCATENATE(AI$4,"+++"),'Full-time'!$S38))=FALSE,"+++","++"),"+")," ")," ")</f>
        <v xml:space="preserve"> </v>
      </c>
      <c r="AJ32" s="145" t="str">
        <f>IF(ISERR(FIND(AJ$4,'Full-time'!$S38))=FALSE,IF(ISERR(FIND(CONCATENATE(AJ$4,"+"),'Full-time'!$S38))=FALSE,IF(ISERR(FIND(CONCATENATE(AJ$4,"++"),'Full-time'!$S38))=FALSE,IF(ISERR(FIND(CONCATENATE(AJ$4,"+++"),'Full-time'!$S38))=FALSE,"+++","++"),"+")," ")," ")</f>
        <v xml:space="preserve"> </v>
      </c>
      <c r="AK32" s="145" t="str">
        <f>IF(ISERR(FIND(AK$4,'Full-time'!$S38))=FALSE,IF(ISERR(FIND(CONCATENATE(AK$4,"+"),'Full-time'!$S38))=FALSE,IF(ISERR(FIND(CONCATENATE(AK$4,"++"),'Full-time'!$S38))=FALSE,IF(ISERR(FIND(CONCATENATE(AK$4,"+++"),'Full-time'!$S38))=FALSE,"+++","++"),"+")," ")," ")</f>
        <v xml:space="preserve"> </v>
      </c>
      <c r="AL32" s="145" t="str">
        <f>IF(ISERR(FIND(AL$4,'Full-time'!$S38))=FALSE,IF(ISERR(FIND(CONCATENATE(AL$4,"+"),'Full-time'!$S38))=FALSE,IF(ISERR(FIND(CONCATENATE(AL$4,"++"),'Full-time'!$S38))=FALSE,IF(ISERR(FIND(CONCATENATE(AL$4,"+++"),'Full-time'!$S38))=FALSE,"+++","++"),"+")," ")," ")</f>
        <v xml:space="preserve"> </v>
      </c>
      <c r="AM32" s="145" t="str">
        <f>IF(ISERR(FIND(AM$4,'Full-time'!$S38))=FALSE,IF(ISERR(FIND(CONCATENATE(AM$4,"+"),'Full-time'!$S38))=FALSE,IF(ISERR(FIND(CONCATENATE(AM$4,"++"),'Full-time'!$S38))=FALSE,IF(ISERR(FIND(CONCATENATE(AM$4,"+++"),'Full-time'!$S38))=FALSE,"+++","++"),"+")," ")," ")</f>
        <v xml:space="preserve"> </v>
      </c>
      <c r="AN32" s="145" t="str">
        <f>IF(ISERR(FIND(AN$4,'Full-time'!$S38))=FALSE,IF(ISERR(FIND(CONCATENATE(AN$4,"+"),'Full-time'!$S38))=FALSE,IF(ISERR(FIND(CONCATENATE(AN$4,"++"),'Full-time'!$S38))=FALSE,IF(ISERR(FIND(CONCATENATE(AN$4,"+++"),'Full-time'!$S38))=FALSE,"+++","++"),"+")," ")," ")</f>
        <v xml:space="preserve"> </v>
      </c>
      <c r="AO32" s="145" t="str">
        <f>IF(ISERR(FIND(AO$4,'Full-time'!$S38))=FALSE,IF(ISERR(FIND(CONCATENATE(AO$4,"+"),'Full-time'!$S38))=FALSE,IF(ISERR(FIND(CONCATENATE(AO$4,"++"),'Full-time'!$S38))=FALSE,IF(ISERR(FIND(CONCATENATE(AO$4,"+++"),'Full-time'!$S38))=FALSE,"+++","++"),"+")," ")," ")</f>
        <v xml:space="preserve"> </v>
      </c>
      <c r="AP32" s="145" t="str">
        <f>IF(ISERR(FIND(AP$4,'Full-time'!$S38))=FALSE,IF(ISERR(FIND(CONCATENATE(AP$4,"+"),'Full-time'!$S38))=FALSE,IF(ISERR(FIND(CONCATENATE(AP$4,"++"),'Full-time'!$S38))=FALSE,IF(ISERR(FIND(CONCATENATE(AP$4,"+++"),'Full-time'!$S38))=FALSE,"+++","++"),"+")," ")," ")</f>
        <v xml:space="preserve"> </v>
      </c>
      <c r="AQ32" s="145" t="str">
        <f>IF(ISERR(FIND(AQ$4,'Full-time'!$S38))=FALSE,IF(ISERR(FIND(CONCATENATE(AQ$4,"+"),'Full-time'!$S38))=FALSE,IF(ISERR(FIND(CONCATENATE(AQ$4,"++"),'Full-time'!$S38))=FALSE,IF(ISERR(FIND(CONCATENATE(AQ$4,"+++"),'Full-time'!$S38))=FALSE,"+++","++"),"+")," ")," ")</f>
        <v xml:space="preserve"> </v>
      </c>
      <c r="AR32" s="145" t="str">
        <f>IF(ISERR(FIND(AR$4,'Full-time'!$S38))=FALSE,IF(ISERR(FIND(CONCATENATE(AR$4,"+"),'Full-time'!$S38))=FALSE,IF(ISERR(FIND(CONCATENATE(AR$4,"++"),'Full-time'!$S38))=FALSE,IF(ISERR(FIND(CONCATENATE(AR$4,"+++"),'Full-time'!$S38))=FALSE,"+++","++"),"+")," ")," ")</f>
        <v xml:space="preserve"> </v>
      </c>
      <c r="AS32" s="145" t="str">
        <f>IF(ISERR(FIND(AS$4,'Full-time'!$S38))=FALSE,IF(ISERR(FIND(CONCATENATE(AS$4,"+"),'Full-time'!$S38))=FALSE,IF(ISERR(FIND(CONCATENATE(AS$4,"++"),'Full-time'!$S38))=FALSE,IF(ISERR(FIND(CONCATENATE(AS$4,"+++"),'Full-time'!$S38))=FALSE,"+++","++"),"+")," ")," ")</f>
        <v xml:space="preserve"> </v>
      </c>
      <c r="AT32" s="145" t="str">
        <f>IF(ISERR(FIND(AT$4,'Full-time'!$S38))=FALSE,IF(ISERR(FIND(CONCATENATE(AT$4,"+"),'Full-time'!$S38))=FALSE,IF(ISERR(FIND(CONCATENATE(AT$4,"++"),'Full-time'!$S38))=FALSE,IF(ISERR(FIND(CONCATENATE(AT$4,"+++"),'Full-time'!$S38))=FALSE,"+++","++"),"+")," ")," ")</f>
        <v xml:space="preserve"> </v>
      </c>
      <c r="AU32" s="145" t="str">
        <f>IF(ISERR(FIND(AU$4,'Full-time'!$S38))=FALSE,IF(ISERR(FIND(CONCATENATE(AU$4,"+"),'Full-time'!$S38))=FALSE,IF(ISERR(FIND(CONCATENATE(AU$4,"++"),'Full-time'!$S38))=FALSE,IF(ISERR(FIND(CONCATENATE(AU$4,"+++"),'Full-time'!$S38))=FALSE,"+++","++"),"+")," ")," ")</f>
        <v xml:space="preserve"> </v>
      </c>
      <c r="AV32" s="150">
        <f>'Full-time'!C38</f>
        <v>0</v>
      </c>
      <c r="AW32" s="145" t="str">
        <f>IF(ISERR(FIND(AW$4,'Full-time'!$T38))=FALSE,IF(ISERR(FIND(CONCATENATE(AW$4,"+"),'Full-time'!$T38))=FALSE,IF(ISERR(FIND(CONCATENATE(AW$4,"++"),'Full-time'!$T38))=FALSE,IF(ISERR(FIND(CONCATENATE(AW$4,"+++"),'Full-time'!$T38))=FALSE,"+++","++"),"+")," ")," ")</f>
        <v xml:space="preserve"> </v>
      </c>
      <c r="AX32" s="145" t="str">
        <f>IF(ISERR(FIND(AX$4,'Full-time'!$T38))=FALSE,IF(ISERR(FIND(CONCATENATE(AX$4,"+"),'Full-time'!$T38))=FALSE,IF(ISERR(FIND(CONCATENATE(AX$4,"++"),'Full-time'!$T38))=FALSE,IF(ISERR(FIND(CONCATENATE(AX$4,"+++"),'Full-time'!$T38))=FALSE,"+++","++"),"+")," ")," ")</f>
        <v xml:space="preserve"> </v>
      </c>
      <c r="AY32" s="145" t="str">
        <f>IF(ISERR(FIND(AY$4,'Full-time'!$T38))=FALSE,IF(ISERR(FIND(CONCATENATE(AY$4,"+"),'Full-time'!$T38))=FALSE,IF(ISERR(FIND(CONCATENATE(AY$4,"++"),'Full-time'!$T38))=FALSE,IF(ISERR(FIND(CONCATENATE(AY$4,"+++"),'Full-time'!$T38))=FALSE,"+++","++"),"+")," ")," ")</f>
        <v xml:space="preserve"> </v>
      </c>
      <c r="AZ32" s="145" t="str">
        <f>IF(ISERR(FIND(AZ$4,'Full-time'!$T38))=FALSE,IF(ISERR(FIND(CONCATENATE(AZ$4,"+"),'Full-time'!$T38))=FALSE,IF(ISERR(FIND(CONCATENATE(AZ$4,"++"),'Full-time'!$T38))=FALSE,IF(ISERR(FIND(CONCATENATE(AZ$4,"+++"),'Full-time'!$T38))=FALSE,"+++","++"),"+")," ")," ")</f>
        <v xml:space="preserve"> </v>
      </c>
      <c r="BA32" s="145" t="str">
        <f>IF(ISERR(FIND(BA$4,'Full-time'!$T38))=FALSE,IF(ISERR(FIND(CONCATENATE(BA$4,"+"),'Full-time'!$T38))=FALSE,IF(ISERR(FIND(CONCATENATE(BA$4,"++"),'Full-time'!$T38))=FALSE,IF(ISERR(FIND(CONCATENATE(BA$4,"+++"),'Full-time'!$T38))=FALSE,"+++","++"),"+")," ")," ")</f>
        <v xml:space="preserve"> </v>
      </c>
      <c r="BB32" s="145" t="str">
        <f>IF(ISERR(FIND(BB$4,'Full-time'!$T38))=FALSE,IF(ISERR(FIND(CONCATENATE(BB$4,"+"),'Full-time'!$T38))=FALSE,IF(ISERR(FIND(CONCATENATE(BB$4,"++"),'Full-time'!$T38))=FALSE,IF(ISERR(FIND(CONCATENATE(BB$4,"+++"),'Full-time'!$T38))=FALSE,"+++","++"),"+")," ")," ")</f>
        <v xml:space="preserve"> </v>
      </c>
    </row>
    <row r="33" spans="1:54" hidden="1">
      <c r="A33" s="94">
        <f>'Full-time'!C39</f>
        <v>0</v>
      </c>
      <c r="B33" s="19" t="str">
        <f>IF(ISERR(FIND(B$4,'Full-time'!$R39))=FALSE,IF(ISERR(FIND(CONCATENATE(B$4,"+"),'Full-time'!$R39))=FALSE,IF(ISERR(FIND(CONCATENATE(B$4,"++"),'Full-time'!$R39))=FALSE,IF(ISERR(FIND(CONCATENATE(B$4,"+++"),'Full-time'!$R39))=FALSE,"+++","++"),"+")," ")," ")</f>
        <v xml:space="preserve"> </v>
      </c>
      <c r="C33" s="19" t="str">
        <f>IF(ISERR(FIND(C$4,'Full-time'!$R39))=FALSE,IF(ISERR(FIND(CONCATENATE(C$4,"+"),'Full-time'!$R39))=FALSE,IF(ISERR(FIND(CONCATENATE(C$4,"++"),'Full-time'!$R39))=FALSE,IF(ISERR(FIND(CONCATENATE(C$4,"+++"),'Full-time'!$R39))=FALSE,"+++","++"),"+")," ")," ")</f>
        <v xml:space="preserve"> </v>
      </c>
      <c r="D33" s="19" t="str">
        <f>IF(ISERR(FIND(D$4,'Full-time'!$R39))=FALSE,IF(ISERR(FIND(CONCATENATE(D$4,"+"),'Full-time'!$R39))=FALSE,IF(ISERR(FIND(CONCATENATE(D$4,"++"),'Full-time'!$R39))=FALSE,IF(ISERR(FIND(CONCATENATE(D$4,"+++"),'Full-time'!$R39))=FALSE,"+++","++"),"+")," ")," ")</f>
        <v xml:space="preserve"> </v>
      </c>
      <c r="E33" s="19" t="str">
        <f>IF(ISERR(FIND(E$4,'Full-time'!$R39))=FALSE,IF(ISERR(FIND(CONCATENATE(E$4,"+"),'Full-time'!$R39))=FALSE,IF(ISERR(FIND(CONCATENATE(E$4,"++"),'Full-time'!$R39))=FALSE,IF(ISERR(FIND(CONCATENATE(E$4,"+++"),'Full-time'!$R39))=FALSE,"+++","++"),"+")," ")," ")</f>
        <v xml:space="preserve"> </v>
      </c>
      <c r="F33" s="19" t="str">
        <f>IF(ISERR(FIND(F$4,'Full-time'!$R39))=FALSE,IF(ISERR(FIND(CONCATENATE(F$4,"+"),'Full-time'!$R39))=FALSE,IF(ISERR(FIND(CONCATENATE(F$4,"++"),'Full-time'!$R39))=FALSE,IF(ISERR(FIND(CONCATENATE(F$4,"+++"),'Full-time'!$R39))=FALSE,"+++","++"),"+")," ")," ")</f>
        <v xml:space="preserve"> </v>
      </c>
      <c r="G33" s="19" t="str">
        <f>IF(ISERR(FIND(G$4,'Full-time'!$R39))=FALSE,IF(ISERR(FIND(CONCATENATE(G$4,"+"),'Full-time'!$R39))=FALSE,IF(ISERR(FIND(CONCATENATE(G$4,"++"),'Full-time'!$R39))=FALSE,IF(ISERR(FIND(CONCATENATE(G$4,"+++"),'Full-time'!$R39))=FALSE,"+++","++"),"+")," ")," ")</f>
        <v xml:space="preserve"> </v>
      </c>
      <c r="H33" s="19" t="str">
        <f>IF(ISERR(FIND(H$4,'Full-time'!$R39))=FALSE,IF(ISERR(FIND(CONCATENATE(H$4,"+"),'Full-time'!$R39))=FALSE,IF(ISERR(FIND(CONCATENATE(H$4,"++"),'Full-time'!$R39))=FALSE,IF(ISERR(FIND(CONCATENATE(H$4,"+++"),'Full-time'!$R39))=FALSE,"+++","++"),"+")," ")," ")</f>
        <v xml:space="preserve"> </v>
      </c>
      <c r="I33" s="19" t="str">
        <f>IF(ISERR(FIND(I$4,'Full-time'!$R39))=FALSE,IF(ISERR(FIND(CONCATENATE(I$4,"+"),'Full-time'!$R39))=FALSE,IF(ISERR(FIND(CONCATENATE(I$4,"++"),'Full-time'!$R39))=FALSE,IF(ISERR(FIND(CONCATENATE(I$4,"+++"),'Full-time'!$R39))=FALSE,"+++","++"),"+")," ")," ")</f>
        <v xml:space="preserve"> </v>
      </c>
      <c r="J33" s="19" t="str">
        <f>IF(ISERR(FIND(J$4,'Full-time'!$R39))=FALSE,IF(ISERR(FIND(CONCATENATE(J$4,"+"),'Full-time'!$R39))=FALSE,IF(ISERR(FIND(CONCATENATE(J$4,"++"),'Full-time'!$R39))=FALSE,IF(ISERR(FIND(CONCATENATE(J$4,"+++"),'Full-time'!$R39))=FALSE,"+++","++"),"+")," ")," ")</f>
        <v xml:space="preserve"> </v>
      </c>
      <c r="K33" s="19" t="str">
        <f>IF(ISERR(FIND(K$4,'Full-time'!$R39))=FALSE,IF(ISERR(FIND(CONCATENATE(K$4,"+"),'Full-time'!$R39))=FALSE,IF(ISERR(FIND(CONCATENATE(K$4,"++"),'Full-time'!$R39))=FALSE,IF(ISERR(FIND(CONCATENATE(K$4,"+++"),'Full-time'!$R39))=FALSE,"+++","++"),"+")," ")," ")</f>
        <v xml:space="preserve"> </v>
      </c>
      <c r="L33" s="19" t="str">
        <f>IF(ISERR(FIND(L$4,'Full-time'!$R39))=FALSE,IF(ISERR(FIND(CONCATENATE(L$4,"+"),'Full-time'!$R39))=FALSE,IF(ISERR(FIND(CONCATENATE(L$4,"++"),'Full-time'!$R39))=FALSE,IF(ISERR(FIND(CONCATENATE(L$4,"+++"),'Full-time'!$R39))=FALSE,"+++","++"),"+")," ")," ")</f>
        <v xml:space="preserve"> </v>
      </c>
      <c r="M33" s="19" t="str">
        <f>IF(ISERR(FIND(M$4,'Full-time'!$R39))=FALSE,IF(ISERR(FIND(CONCATENATE(M$4,"+"),'Full-time'!$R39))=FALSE,IF(ISERR(FIND(CONCATENATE(M$4,"++"),'Full-time'!$R39))=FALSE,IF(ISERR(FIND(CONCATENATE(M$4,"+++"),'Full-time'!$R39))=FALSE,"+++","++"),"+")," ")," ")</f>
        <v xml:space="preserve"> </v>
      </c>
      <c r="N33" s="19" t="str">
        <f>IF(ISERR(FIND(N$4,'Full-time'!$R39))=FALSE,IF(ISERR(FIND(CONCATENATE(N$4,"+"),'Full-time'!$R39))=FALSE,IF(ISERR(FIND(CONCATENATE(N$4,"++"),'Full-time'!$R39))=FALSE,IF(ISERR(FIND(CONCATENATE(N$4,"+++"),'Full-time'!$R39))=FALSE,"+++","++"),"+")," ")," ")</f>
        <v xml:space="preserve"> </v>
      </c>
      <c r="O33" s="19" t="str">
        <f>IF(ISERR(FIND(O$4,'Full-time'!$R39))=FALSE,IF(ISERR(FIND(CONCATENATE(O$4,"+"),'Full-time'!$R39))=FALSE,IF(ISERR(FIND(CONCATENATE(O$4,"++"),'Full-time'!$R39))=FALSE,IF(ISERR(FIND(CONCATENATE(O$4,"+++"),'Full-time'!$R39))=FALSE,"+++","++"),"+")," ")," ")</f>
        <v xml:space="preserve"> </v>
      </c>
      <c r="P33" s="19" t="str">
        <f>IF(ISERR(FIND(P$4,'Full-time'!$R39))=FALSE,IF(ISERR(FIND(CONCATENATE(P$4,"+"),'Full-time'!$R39))=FALSE,IF(ISERR(FIND(CONCATENATE(P$4,"++"),'Full-time'!$R39))=FALSE,IF(ISERR(FIND(CONCATENATE(P$4,"+++"),'Full-time'!$R39))=FALSE,"+++","++"),"+")," ")," ")</f>
        <v xml:space="preserve"> </v>
      </c>
      <c r="Q33" s="19" t="str">
        <f>IF(ISERR(FIND(Q$4,'Full-time'!$R39))=FALSE,IF(ISERR(FIND(CONCATENATE(Q$4,"+"),'Full-time'!$R39))=FALSE,IF(ISERR(FIND(CONCATENATE(Q$4,"++"),'Full-time'!$R39))=FALSE,IF(ISERR(FIND(CONCATENATE(Q$4,"+++"),'Full-time'!$R39))=FALSE,"+++","++"),"+")," ")," ")</f>
        <v xml:space="preserve"> </v>
      </c>
      <c r="R33" s="19" t="str">
        <f>IF(ISERR(FIND(R$4,'Full-time'!$R39))=FALSE,IF(ISERR(FIND(CONCATENATE(R$4,"+"),'Full-time'!$R39))=FALSE,IF(ISERR(FIND(CONCATENATE(R$4,"++"),'Full-time'!$R39))=FALSE,IF(ISERR(FIND(CONCATENATE(R$4,"+++"),'Full-time'!$R39))=FALSE,"+++","++"),"+")," ")," ")</f>
        <v xml:space="preserve"> </v>
      </c>
      <c r="S33" s="19" t="str">
        <f>IF(ISERR(FIND(S$4,'Full-time'!$R39))=FALSE,IF(ISERR(FIND(CONCATENATE(S$4,"+"),'Full-time'!$R39))=FALSE,IF(ISERR(FIND(CONCATENATE(S$4,"++"),'Full-time'!$R39))=FALSE,IF(ISERR(FIND(CONCATENATE(S$4,"+++"),'Full-time'!$R39))=FALSE,"+++","++"),"+")," ")," ")</f>
        <v xml:space="preserve"> </v>
      </c>
      <c r="T33" s="187">
        <f>'Full-time'!C38</f>
        <v>0</v>
      </c>
      <c r="U33" s="145" t="str">
        <f>IF(ISERR(FIND(U$4,'Full-time'!$S39))=FALSE,IF(ISERR(FIND(CONCATENATE(U$4,"+"),'Full-time'!$S39))=FALSE,IF(ISERR(FIND(CONCATENATE(U$4,"++"),'Full-time'!$S39))=FALSE,IF(ISERR(FIND(CONCATENATE(U$4,"+++"),'Full-time'!$S39))=FALSE,"+++","++"),"+")," ")," ")</f>
        <v xml:space="preserve"> </v>
      </c>
      <c r="V33" s="145" t="str">
        <f>IF(ISERR(FIND(V$4,'Full-time'!$S39))=FALSE,IF(ISERR(FIND(CONCATENATE(V$4,"+"),'Full-time'!$S39))=FALSE,IF(ISERR(FIND(CONCATENATE(V$4,"++"),'Full-time'!$S39))=FALSE,IF(ISERR(FIND(CONCATENATE(V$4,"+++"),'Full-time'!$S39))=FALSE,"+++","++"),"+")," ")," ")</f>
        <v xml:space="preserve"> </v>
      </c>
      <c r="W33" s="145" t="str">
        <f>IF(ISERR(FIND(W$4,'Full-time'!$S39))=FALSE,IF(ISERR(FIND(CONCATENATE(W$4,"+"),'Full-time'!$S39))=FALSE,IF(ISERR(FIND(CONCATENATE(W$4,"++"),'Full-time'!$S39))=FALSE,IF(ISERR(FIND(CONCATENATE(W$4,"+++"),'Full-time'!$S39))=FALSE,"+++","++"),"+")," ")," ")</f>
        <v xml:space="preserve"> </v>
      </c>
      <c r="X33" s="145" t="str">
        <f>IF(ISERR(FIND(X$4,'Full-time'!$S39))=FALSE,IF(ISERR(FIND(CONCATENATE(X$4,"+"),'Full-time'!$S39))=FALSE,IF(ISERR(FIND(CONCATENATE(X$4,"++"),'Full-time'!$S39))=FALSE,IF(ISERR(FIND(CONCATENATE(X$4,"+++"),'Full-time'!$S39))=FALSE,"+++","++"),"+")," ")," ")</f>
        <v xml:space="preserve"> </v>
      </c>
      <c r="Y33" s="145" t="str">
        <f>IF(ISERR(FIND(Y$4,'Full-time'!$S39))=FALSE,IF(ISERR(FIND(CONCATENATE(Y$4,"+"),'Full-time'!$S39))=FALSE,IF(ISERR(FIND(CONCATENATE(Y$4,"++"),'Full-time'!$S39))=FALSE,IF(ISERR(FIND(CONCATENATE(Y$4,"+++"),'Full-time'!$S39))=FALSE,"+++","++"),"+")," ")," ")</f>
        <v xml:space="preserve"> </v>
      </c>
      <c r="Z33" s="145" t="str">
        <f>IF(ISERR(FIND(Z$4,'Full-time'!$S39))=FALSE,IF(ISERR(FIND(CONCATENATE(Z$4,"+"),'Full-time'!$S39))=FALSE,IF(ISERR(FIND(CONCATENATE(Z$4,"++"),'Full-time'!$S39))=FALSE,IF(ISERR(FIND(CONCATENATE(Z$4,"+++"),'Full-time'!$S39))=FALSE,"+++","++"),"+")," ")," ")</f>
        <v xml:space="preserve"> </v>
      </c>
      <c r="AA33" s="145" t="str">
        <f>IF(ISERR(FIND(AA$4,'Full-time'!$S39))=FALSE,IF(ISERR(FIND(CONCATENATE(AA$4,"+"),'Full-time'!$S39))=FALSE,IF(ISERR(FIND(CONCATENATE(AA$4,"++"),'Full-time'!$S39))=FALSE,IF(ISERR(FIND(CONCATENATE(AA$4,"+++"),'Full-time'!$S39))=FALSE,"+++","++"),"+")," ")," ")</f>
        <v xml:space="preserve"> </v>
      </c>
      <c r="AB33" s="145" t="str">
        <f>IF(ISERR(FIND(AB$4,'Full-time'!$S39))=FALSE,IF(ISERR(FIND(CONCATENATE(AB$4,"+"),'Full-time'!$S39))=FALSE,IF(ISERR(FIND(CONCATENATE(AB$4,"++"),'Full-time'!$S39))=FALSE,IF(ISERR(FIND(CONCATENATE(AB$4,"+++"),'Full-time'!$S39))=FALSE,"+++","++"),"+")," ")," ")</f>
        <v xml:space="preserve"> </v>
      </c>
      <c r="AC33" s="145" t="str">
        <f>IF(ISERR(FIND(AC$4,'Full-time'!$S39))=FALSE,IF(ISERR(FIND(CONCATENATE(AC$4,"+"),'Full-time'!$S39))=FALSE,IF(ISERR(FIND(CONCATENATE(AC$4,"++"),'Full-time'!$S39))=FALSE,IF(ISERR(FIND(CONCATENATE(AC$4,"+++"),'Full-time'!$S39))=FALSE,"+++","++"),"+")," ")," ")</f>
        <v xml:space="preserve"> </v>
      </c>
      <c r="AD33" s="145" t="str">
        <f>IF(ISERR(FIND(AD$4,'Full-time'!$S39))=FALSE,IF(ISERR(FIND(CONCATENATE(AD$4,"+"),'Full-time'!$S39))=FALSE,IF(ISERR(FIND(CONCATENATE(AD$4,"++"),'Full-time'!$S39))=FALSE,IF(ISERR(FIND(CONCATENATE(AD$4,"+++"),'Full-time'!$S39))=FALSE,"+++","++"),"+")," ")," ")</f>
        <v xml:space="preserve"> </v>
      </c>
      <c r="AE33" s="145" t="str">
        <f>IF(ISERR(FIND(AE$4,'Full-time'!$S39))=FALSE,IF(ISERR(FIND(CONCATENATE(AE$4,"+"),'Full-time'!$S39))=FALSE,IF(ISERR(FIND(CONCATENATE(AE$4,"++"),'Full-time'!$S39))=FALSE,IF(ISERR(FIND(CONCATENATE(AE$4,"+++"),'Full-time'!$S39))=FALSE,"+++","++"),"+")," ")," ")</f>
        <v xml:space="preserve"> </v>
      </c>
      <c r="AF33" s="145" t="str">
        <f>IF(ISERR(FIND(AF$4,'Full-time'!$S39))=FALSE,IF(ISERR(FIND(CONCATENATE(AF$4,"+"),'Full-time'!$S39))=FALSE,IF(ISERR(FIND(CONCATENATE(AF$4,"++"),'Full-time'!$S39))=FALSE,IF(ISERR(FIND(CONCATENATE(AF$4,"+++"),'Full-time'!$S39))=FALSE,"+++","++"),"+")," ")," ")</f>
        <v xml:space="preserve"> </v>
      </c>
      <c r="AG33" s="145" t="str">
        <f>IF(ISERR(FIND(AG$4,'Full-time'!$S39))=FALSE,IF(ISERR(FIND(CONCATENATE(AG$4,"+"),'Full-time'!$S39))=FALSE,IF(ISERR(FIND(CONCATENATE(AG$4,"++"),'Full-time'!$S39))=FALSE,IF(ISERR(FIND(CONCATENATE(AG$4,"+++"),'Full-time'!$S39))=FALSE,"+++","++"),"+")," ")," ")</f>
        <v xml:space="preserve"> </v>
      </c>
      <c r="AH33" s="145" t="str">
        <f>IF(ISERR(FIND(AH$4,'Full-time'!$S39))=FALSE,IF(ISERR(FIND(CONCATENATE(AH$4,"+"),'Full-time'!$S39))=FALSE,IF(ISERR(FIND(CONCATENATE(AH$4,"++"),'Full-time'!$S39))=FALSE,IF(ISERR(FIND(CONCATENATE(AH$4,"+++"),'Full-time'!$S39))=FALSE,"+++","++"),"+")," ")," ")</f>
        <v xml:space="preserve"> </v>
      </c>
      <c r="AI33" s="145" t="str">
        <f>IF(ISERR(FIND(AI$4,'Full-time'!$S39))=FALSE,IF(ISERR(FIND(CONCATENATE(AI$4,"+"),'Full-time'!$S39))=FALSE,IF(ISERR(FIND(CONCATENATE(AI$4,"++"),'Full-time'!$S39))=FALSE,IF(ISERR(FIND(CONCATENATE(AI$4,"+++"),'Full-time'!$S39))=FALSE,"+++","++"),"+")," ")," ")</f>
        <v xml:space="preserve"> </v>
      </c>
      <c r="AJ33" s="145" t="str">
        <f>IF(ISERR(FIND(AJ$4,'Full-time'!$S39))=FALSE,IF(ISERR(FIND(CONCATENATE(AJ$4,"+"),'Full-time'!$S39))=FALSE,IF(ISERR(FIND(CONCATENATE(AJ$4,"++"),'Full-time'!$S39))=FALSE,IF(ISERR(FIND(CONCATENATE(AJ$4,"+++"),'Full-time'!$S39))=FALSE,"+++","++"),"+")," ")," ")</f>
        <v xml:space="preserve"> </v>
      </c>
      <c r="AK33" s="145" t="str">
        <f>IF(ISERR(FIND(AK$4,'Full-time'!$S39))=FALSE,IF(ISERR(FIND(CONCATENATE(AK$4,"+"),'Full-time'!$S39))=FALSE,IF(ISERR(FIND(CONCATENATE(AK$4,"++"),'Full-time'!$S39))=FALSE,IF(ISERR(FIND(CONCATENATE(AK$4,"+++"),'Full-time'!$S39))=FALSE,"+++","++"),"+")," ")," ")</f>
        <v xml:space="preserve"> </v>
      </c>
      <c r="AL33" s="145" t="str">
        <f>IF(ISERR(FIND(AL$4,'Full-time'!$S39))=FALSE,IF(ISERR(FIND(CONCATENATE(AL$4,"+"),'Full-time'!$S39))=FALSE,IF(ISERR(FIND(CONCATENATE(AL$4,"++"),'Full-time'!$S39))=FALSE,IF(ISERR(FIND(CONCATENATE(AL$4,"+++"),'Full-time'!$S39))=FALSE,"+++","++"),"+")," ")," ")</f>
        <v xml:space="preserve"> </v>
      </c>
      <c r="AM33" s="145" t="str">
        <f>IF(ISERR(FIND(AM$4,'Full-time'!$S39))=FALSE,IF(ISERR(FIND(CONCATENATE(AM$4,"+"),'Full-time'!$S39))=FALSE,IF(ISERR(FIND(CONCATENATE(AM$4,"++"),'Full-time'!$S39))=FALSE,IF(ISERR(FIND(CONCATENATE(AM$4,"+++"),'Full-time'!$S39))=FALSE,"+++","++"),"+")," ")," ")</f>
        <v xml:space="preserve"> </v>
      </c>
      <c r="AN33" s="145" t="str">
        <f>IF(ISERR(FIND(AN$4,'Full-time'!$S39))=FALSE,IF(ISERR(FIND(CONCATENATE(AN$4,"+"),'Full-time'!$S39))=FALSE,IF(ISERR(FIND(CONCATENATE(AN$4,"++"),'Full-time'!$S39))=FALSE,IF(ISERR(FIND(CONCATENATE(AN$4,"+++"),'Full-time'!$S39))=FALSE,"+++","++"),"+")," ")," ")</f>
        <v xml:space="preserve"> </v>
      </c>
      <c r="AO33" s="145" t="str">
        <f>IF(ISERR(FIND(AO$4,'Full-time'!$S39))=FALSE,IF(ISERR(FIND(CONCATENATE(AO$4,"+"),'Full-time'!$S39))=FALSE,IF(ISERR(FIND(CONCATENATE(AO$4,"++"),'Full-time'!$S39))=FALSE,IF(ISERR(FIND(CONCATENATE(AO$4,"+++"),'Full-time'!$S39))=FALSE,"+++","++"),"+")," ")," ")</f>
        <v xml:space="preserve"> </v>
      </c>
      <c r="AP33" s="145" t="str">
        <f>IF(ISERR(FIND(AP$4,'Full-time'!$S39))=FALSE,IF(ISERR(FIND(CONCATENATE(AP$4,"+"),'Full-time'!$S39))=FALSE,IF(ISERR(FIND(CONCATENATE(AP$4,"++"),'Full-time'!$S39))=FALSE,IF(ISERR(FIND(CONCATENATE(AP$4,"+++"),'Full-time'!$S39))=FALSE,"+++","++"),"+")," ")," ")</f>
        <v xml:space="preserve"> </v>
      </c>
      <c r="AQ33" s="145" t="str">
        <f>IF(ISERR(FIND(AQ$4,'Full-time'!$S39))=FALSE,IF(ISERR(FIND(CONCATENATE(AQ$4,"+"),'Full-time'!$S39))=FALSE,IF(ISERR(FIND(CONCATENATE(AQ$4,"++"),'Full-time'!$S39))=FALSE,IF(ISERR(FIND(CONCATENATE(AQ$4,"+++"),'Full-time'!$S39))=FALSE,"+++","++"),"+")," ")," ")</f>
        <v xml:space="preserve"> </v>
      </c>
      <c r="AR33" s="145" t="str">
        <f>IF(ISERR(FIND(AR$4,'Full-time'!$S39))=FALSE,IF(ISERR(FIND(CONCATENATE(AR$4,"+"),'Full-time'!$S39))=FALSE,IF(ISERR(FIND(CONCATENATE(AR$4,"++"),'Full-time'!$S39))=FALSE,IF(ISERR(FIND(CONCATENATE(AR$4,"+++"),'Full-time'!$S39))=FALSE,"+++","++"),"+")," ")," ")</f>
        <v xml:space="preserve"> </v>
      </c>
      <c r="AS33" s="145" t="str">
        <f>IF(ISERR(FIND(AS$4,'Full-time'!$S39))=FALSE,IF(ISERR(FIND(CONCATENATE(AS$4,"+"),'Full-time'!$S39))=FALSE,IF(ISERR(FIND(CONCATENATE(AS$4,"++"),'Full-time'!$S39))=FALSE,IF(ISERR(FIND(CONCATENATE(AS$4,"+++"),'Full-time'!$S39))=FALSE,"+++","++"),"+")," ")," ")</f>
        <v xml:space="preserve"> </v>
      </c>
      <c r="AT33" s="145" t="str">
        <f>IF(ISERR(FIND(AT$4,'Full-time'!$S39))=FALSE,IF(ISERR(FIND(CONCATENATE(AT$4,"+"),'Full-time'!$S39))=FALSE,IF(ISERR(FIND(CONCATENATE(AT$4,"++"),'Full-time'!$S39))=FALSE,IF(ISERR(FIND(CONCATENATE(AT$4,"+++"),'Full-time'!$S39))=FALSE,"+++","++"),"+")," ")," ")</f>
        <v xml:space="preserve"> </v>
      </c>
      <c r="AU33" s="145" t="str">
        <f>IF(ISERR(FIND(AU$4,'Full-time'!$S39))=FALSE,IF(ISERR(FIND(CONCATENATE(AU$4,"+"),'Full-time'!$S39))=FALSE,IF(ISERR(FIND(CONCATENATE(AU$4,"++"),'Full-time'!$S39))=FALSE,IF(ISERR(FIND(CONCATENATE(AU$4,"+++"),'Full-time'!$S39))=FALSE,"+++","++"),"+")," ")," ")</f>
        <v xml:space="preserve"> </v>
      </c>
      <c r="AV33" s="187">
        <f>'Full-time'!C38</f>
        <v>0</v>
      </c>
      <c r="AW33" s="145" t="str">
        <f>IF(ISERR(FIND(AW$4,'Full-time'!$T39))=FALSE,IF(ISERR(FIND(CONCATENATE(AW$4,"+"),'Full-time'!$T39))=FALSE,IF(ISERR(FIND(CONCATENATE(AW$4,"++"),'Full-time'!$T39))=FALSE,IF(ISERR(FIND(CONCATENATE(AW$4,"+++"),'Full-time'!$T39))=FALSE,"+++","++"),"+")," ")," ")</f>
        <v xml:space="preserve"> </v>
      </c>
      <c r="AX33" s="145" t="str">
        <f>IF(ISERR(FIND(AX$4,'Full-time'!$T39))=FALSE,IF(ISERR(FIND(CONCATENATE(AX$4,"+"),'Full-time'!$T39))=FALSE,IF(ISERR(FIND(CONCATENATE(AX$4,"++"),'Full-time'!$T39))=FALSE,IF(ISERR(FIND(CONCATENATE(AX$4,"+++"),'Full-time'!$T39))=FALSE,"+++","++"),"+")," ")," ")</f>
        <v xml:space="preserve"> </v>
      </c>
      <c r="AY33" s="145" t="str">
        <f>IF(ISERR(FIND(AY$4,'Full-time'!$T39))=FALSE,IF(ISERR(FIND(CONCATENATE(AY$4,"+"),'Full-time'!$T39))=FALSE,IF(ISERR(FIND(CONCATENATE(AY$4,"++"),'Full-time'!$T39))=FALSE,IF(ISERR(FIND(CONCATENATE(AY$4,"+++"),'Full-time'!$T39))=FALSE,"+++","++"),"+")," ")," ")</f>
        <v xml:space="preserve"> </v>
      </c>
      <c r="AZ33" s="145" t="str">
        <f>IF(ISERR(FIND(AZ$4,'Full-time'!$T39))=FALSE,IF(ISERR(FIND(CONCATENATE(AZ$4,"+"),'Full-time'!$T39))=FALSE,IF(ISERR(FIND(CONCATENATE(AZ$4,"++"),'Full-time'!$T39))=FALSE,IF(ISERR(FIND(CONCATENATE(AZ$4,"+++"),'Full-time'!$T39))=FALSE,"+++","++"),"+")," ")," ")</f>
        <v xml:space="preserve"> </v>
      </c>
      <c r="BA33" s="145" t="str">
        <f>IF(ISERR(FIND(BA$4,'Full-time'!$T39))=FALSE,IF(ISERR(FIND(CONCATENATE(BA$4,"+"),'Full-time'!$T39))=FALSE,IF(ISERR(FIND(CONCATENATE(BA$4,"++"),'Full-time'!$T39))=FALSE,IF(ISERR(FIND(CONCATENATE(BA$4,"+++"),'Full-time'!$T39))=FALSE,"+++","++"),"+")," ")," ")</f>
        <v xml:space="preserve"> </v>
      </c>
      <c r="BB33" s="145" t="str">
        <f>IF(ISERR(FIND(BB$4,'Full-time'!$T39))=FALSE,IF(ISERR(FIND(CONCATENATE(BB$4,"+"),'Full-time'!$T39))=FALSE,IF(ISERR(FIND(CONCATENATE(BB$4,"++"),'Full-time'!$T39))=FALSE,IF(ISERR(FIND(CONCATENATE(BB$4,"+++"),'Full-time'!$T39))=FALSE,"+++","++"),"+")," ")," ")</f>
        <v xml:space="preserve"> </v>
      </c>
    </row>
    <row r="34" spans="1:54" ht="25.5" hidden="1">
      <c r="A34" s="94" t="str">
        <f>'Full-time'!C40</f>
        <v>Semester 3: (Poznań University of Technology (PUT))</v>
      </c>
      <c r="B34" s="19" t="str">
        <f>IF(ISERR(FIND(B$4,'Full-time'!$R40))=FALSE,IF(ISERR(FIND(CONCATENATE(B$4,"+"),'Full-time'!$R40))=FALSE,IF(ISERR(FIND(CONCATENATE(B$4,"++"),'Full-time'!$R40))=FALSE,IF(ISERR(FIND(CONCATENATE(B$4,"+++"),'Full-time'!$R40))=FALSE,"+++","++"),"+")," ")," ")</f>
        <v xml:space="preserve"> </v>
      </c>
      <c r="C34" s="19" t="str">
        <f>IF(ISERR(FIND(C$4,'Full-time'!$R40))=FALSE,IF(ISERR(FIND(CONCATENATE(C$4,"+"),'Full-time'!$R40))=FALSE,IF(ISERR(FIND(CONCATENATE(C$4,"++"),'Full-time'!$R40))=FALSE,IF(ISERR(FIND(CONCATENATE(C$4,"+++"),'Full-time'!$R40))=FALSE,"+++","++"),"+")," ")," ")</f>
        <v xml:space="preserve"> </v>
      </c>
      <c r="D34" s="19" t="str">
        <f>IF(ISERR(FIND(D$4,'Full-time'!$R40))=FALSE,IF(ISERR(FIND(CONCATENATE(D$4,"+"),'Full-time'!$R40))=FALSE,IF(ISERR(FIND(CONCATENATE(D$4,"++"),'Full-time'!$R40))=FALSE,IF(ISERR(FIND(CONCATENATE(D$4,"+++"),'Full-time'!$R40))=FALSE,"+++","++"),"+")," ")," ")</f>
        <v xml:space="preserve"> </v>
      </c>
      <c r="E34" s="19" t="str">
        <f>IF(ISERR(FIND(E$4,'Full-time'!$R40))=FALSE,IF(ISERR(FIND(CONCATENATE(E$4,"+"),'Full-time'!$R40))=FALSE,IF(ISERR(FIND(CONCATENATE(E$4,"++"),'Full-time'!$R40))=FALSE,IF(ISERR(FIND(CONCATENATE(E$4,"+++"),'Full-time'!$R40))=FALSE,"+++","++"),"+")," ")," ")</f>
        <v xml:space="preserve"> </v>
      </c>
      <c r="F34" s="19" t="str">
        <f>IF(ISERR(FIND(F$4,'Full-time'!$R40))=FALSE,IF(ISERR(FIND(CONCATENATE(F$4,"+"),'Full-time'!$R40))=FALSE,IF(ISERR(FIND(CONCATENATE(F$4,"++"),'Full-time'!$R40))=FALSE,IF(ISERR(FIND(CONCATENATE(F$4,"+++"),'Full-time'!$R40))=FALSE,"+++","++"),"+")," ")," ")</f>
        <v xml:space="preserve"> </v>
      </c>
      <c r="G34" s="19" t="str">
        <f>IF(ISERR(FIND(G$4,'Full-time'!$R40))=FALSE,IF(ISERR(FIND(CONCATENATE(G$4,"+"),'Full-time'!$R40))=FALSE,IF(ISERR(FIND(CONCATENATE(G$4,"++"),'Full-time'!$R40))=FALSE,IF(ISERR(FIND(CONCATENATE(G$4,"+++"),'Full-time'!$R40))=FALSE,"+++","++"),"+")," ")," ")</f>
        <v xml:space="preserve"> </v>
      </c>
      <c r="H34" s="19" t="str">
        <f>IF(ISERR(FIND(H$4,'Full-time'!$R40))=FALSE,IF(ISERR(FIND(CONCATENATE(H$4,"+"),'Full-time'!$R40))=FALSE,IF(ISERR(FIND(CONCATENATE(H$4,"++"),'Full-time'!$R40))=FALSE,IF(ISERR(FIND(CONCATENATE(H$4,"+++"),'Full-time'!$R40))=FALSE,"+++","++"),"+")," ")," ")</f>
        <v xml:space="preserve"> </v>
      </c>
      <c r="I34" s="19" t="str">
        <f>IF(ISERR(FIND(I$4,'Full-time'!$R40))=FALSE,IF(ISERR(FIND(CONCATENATE(I$4,"+"),'Full-time'!$R40))=FALSE,IF(ISERR(FIND(CONCATENATE(I$4,"++"),'Full-time'!$R40))=FALSE,IF(ISERR(FIND(CONCATENATE(I$4,"+++"),'Full-time'!$R40))=FALSE,"+++","++"),"+")," ")," ")</f>
        <v xml:space="preserve"> </v>
      </c>
      <c r="J34" s="19" t="str">
        <f>IF(ISERR(FIND(J$4,'Full-time'!$R40))=FALSE,IF(ISERR(FIND(CONCATENATE(J$4,"+"),'Full-time'!$R40))=FALSE,IF(ISERR(FIND(CONCATENATE(J$4,"++"),'Full-time'!$R40))=FALSE,IF(ISERR(FIND(CONCATENATE(J$4,"+++"),'Full-time'!$R40))=FALSE,"+++","++"),"+")," ")," ")</f>
        <v xml:space="preserve"> </v>
      </c>
      <c r="K34" s="19" t="str">
        <f>IF(ISERR(FIND(K$4,'Full-time'!$R40))=FALSE,IF(ISERR(FIND(CONCATENATE(K$4,"+"),'Full-time'!$R40))=FALSE,IF(ISERR(FIND(CONCATENATE(K$4,"++"),'Full-time'!$R40))=FALSE,IF(ISERR(FIND(CONCATENATE(K$4,"+++"),'Full-time'!$R40))=FALSE,"+++","++"),"+")," ")," ")</f>
        <v xml:space="preserve"> </v>
      </c>
      <c r="L34" s="19" t="str">
        <f>IF(ISERR(FIND(L$4,'Full-time'!$R40))=FALSE,IF(ISERR(FIND(CONCATENATE(L$4,"+"),'Full-time'!$R40))=FALSE,IF(ISERR(FIND(CONCATENATE(L$4,"++"),'Full-time'!$R40))=FALSE,IF(ISERR(FIND(CONCATENATE(L$4,"+++"),'Full-time'!$R40))=FALSE,"+++","++"),"+")," ")," ")</f>
        <v xml:space="preserve"> </v>
      </c>
      <c r="M34" s="19" t="str">
        <f>IF(ISERR(FIND(M$4,'Full-time'!$R40))=FALSE,IF(ISERR(FIND(CONCATENATE(M$4,"+"),'Full-time'!$R40))=FALSE,IF(ISERR(FIND(CONCATENATE(M$4,"++"),'Full-time'!$R40))=FALSE,IF(ISERR(FIND(CONCATENATE(M$4,"+++"),'Full-time'!$R40))=FALSE,"+++","++"),"+")," ")," ")</f>
        <v xml:space="preserve"> </v>
      </c>
      <c r="N34" s="19" t="str">
        <f>IF(ISERR(FIND(N$4,'Full-time'!$R40))=FALSE,IF(ISERR(FIND(CONCATENATE(N$4,"+"),'Full-time'!$R40))=FALSE,IF(ISERR(FIND(CONCATENATE(N$4,"++"),'Full-time'!$R40))=FALSE,IF(ISERR(FIND(CONCATENATE(N$4,"+++"),'Full-time'!$R40))=FALSE,"+++","++"),"+")," ")," ")</f>
        <v xml:space="preserve"> </v>
      </c>
      <c r="O34" s="19" t="str">
        <f>IF(ISERR(FIND(O$4,'Full-time'!$R40))=FALSE,IF(ISERR(FIND(CONCATENATE(O$4,"+"),'Full-time'!$R40))=FALSE,IF(ISERR(FIND(CONCATENATE(O$4,"++"),'Full-time'!$R40))=FALSE,IF(ISERR(FIND(CONCATENATE(O$4,"+++"),'Full-time'!$R40))=FALSE,"+++","++"),"+")," ")," ")</f>
        <v xml:space="preserve"> </v>
      </c>
      <c r="P34" s="19" t="str">
        <f>IF(ISERR(FIND(P$4,'Full-time'!$R40))=FALSE,IF(ISERR(FIND(CONCATENATE(P$4,"+"),'Full-time'!$R40))=FALSE,IF(ISERR(FIND(CONCATENATE(P$4,"++"),'Full-time'!$R40))=FALSE,IF(ISERR(FIND(CONCATENATE(P$4,"+++"),'Full-time'!$R40))=FALSE,"+++","++"),"+")," ")," ")</f>
        <v xml:space="preserve"> </v>
      </c>
      <c r="Q34" s="19" t="str">
        <f>IF(ISERR(FIND(Q$4,'Full-time'!$R40))=FALSE,IF(ISERR(FIND(CONCATENATE(Q$4,"+"),'Full-time'!$R40))=FALSE,IF(ISERR(FIND(CONCATENATE(Q$4,"++"),'Full-time'!$R40))=FALSE,IF(ISERR(FIND(CONCATENATE(Q$4,"+++"),'Full-time'!$R40))=FALSE,"+++","++"),"+")," ")," ")</f>
        <v xml:space="preserve"> </v>
      </c>
      <c r="R34" s="19" t="str">
        <f>IF(ISERR(FIND(R$4,'Full-time'!$R40))=FALSE,IF(ISERR(FIND(CONCATENATE(R$4,"+"),'Full-time'!$R40))=FALSE,IF(ISERR(FIND(CONCATENATE(R$4,"++"),'Full-time'!$R40))=FALSE,IF(ISERR(FIND(CONCATENATE(R$4,"+++"),'Full-time'!$R40))=FALSE,"+++","++"),"+")," ")," ")</f>
        <v xml:space="preserve"> </v>
      </c>
      <c r="S34" s="19" t="str">
        <f>IF(ISERR(FIND(S$4,'Full-time'!$R40))=FALSE,IF(ISERR(FIND(CONCATENATE(S$4,"+"),'Full-time'!$R40))=FALSE,IF(ISERR(FIND(CONCATENATE(S$4,"++"),'Full-time'!$R40))=FALSE,IF(ISERR(FIND(CONCATENATE(S$4,"+++"),'Full-time'!$R40))=FALSE,"+++","++"),"+")," ")," ")</f>
        <v xml:space="preserve"> </v>
      </c>
      <c r="T34" s="150">
        <f>'Full-time'!C39</f>
        <v>0</v>
      </c>
      <c r="U34" s="145" t="str">
        <f>IF(ISERR(FIND(U$4,'Full-time'!$S40))=FALSE,IF(ISERR(FIND(CONCATENATE(U$4,"+"),'Full-time'!$S40))=FALSE,IF(ISERR(FIND(CONCATENATE(U$4,"++"),'Full-time'!$S40))=FALSE,IF(ISERR(FIND(CONCATENATE(U$4,"+++"),'Full-time'!$S40))=FALSE,"+++","++"),"+")," ")," ")</f>
        <v xml:space="preserve"> </v>
      </c>
      <c r="V34" s="145" t="str">
        <f>IF(ISERR(FIND(V$4,'Full-time'!$S40))=FALSE,IF(ISERR(FIND(CONCATENATE(V$4,"+"),'Full-time'!$S40))=FALSE,IF(ISERR(FIND(CONCATENATE(V$4,"++"),'Full-time'!$S40))=FALSE,IF(ISERR(FIND(CONCATENATE(V$4,"+++"),'Full-time'!$S40))=FALSE,"+++","++"),"+")," ")," ")</f>
        <v xml:space="preserve"> </v>
      </c>
      <c r="W34" s="145" t="str">
        <f>IF(ISERR(FIND(W$4,'Full-time'!$S40))=FALSE,IF(ISERR(FIND(CONCATENATE(W$4,"+"),'Full-time'!$S40))=FALSE,IF(ISERR(FIND(CONCATENATE(W$4,"++"),'Full-time'!$S40))=FALSE,IF(ISERR(FIND(CONCATENATE(W$4,"+++"),'Full-time'!$S40))=FALSE,"+++","++"),"+")," ")," ")</f>
        <v xml:space="preserve"> </v>
      </c>
      <c r="X34" s="145" t="str">
        <f>IF(ISERR(FIND(X$4,'Full-time'!$S40))=FALSE,IF(ISERR(FIND(CONCATENATE(X$4,"+"),'Full-time'!$S40))=FALSE,IF(ISERR(FIND(CONCATENATE(X$4,"++"),'Full-time'!$S40))=FALSE,IF(ISERR(FIND(CONCATENATE(X$4,"+++"),'Full-time'!$S40))=FALSE,"+++","++"),"+")," ")," ")</f>
        <v xml:space="preserve"> </v>
      </c>
      <c r="Y34" s="145" t="str">
        <f>IF(ISERR(FIND(Y$4,'Full-time'!$S40))=FALSE,IF(ISERR(FIND(CONCATENATE(Y$4,"+"),'Full-time'!$S40))=FALSE,IF(ISERR(FIND(CONCATENATE(Y$4,"++"),'Full-time'!$S40))=FALSE,IF(ISERR(FIND(CONCATENATE(Y$4,"+++"),'Full-time'!$S40))=FALSE,"+++","++"),"+")," ")," ")</f>
        <v xml:space="preserve"> </v>
      </c>
      <c r="Z34" s="145" t="str">
        <f>IF(ISERR(FIND(Z$4,'Full-time'!$S40))=FALSE,IF(ISERR(FIND(CONCATENATE(Z$4,"+"),'Full-time'!$S40))=FALSE,IF(ISERR(FIND(CONCATENATE(Z$4,"++"),'Full-time'!$S40))=FALSE,IF(ISERR(FIND(CONCATENATE(Z$4,"+++"),'Full-time'!$S40))=FALSE,"+++","++"),"+")," ")," ")</f>
        <v xml:space="preserve"> </v>
      </c>
      <c r="AA34" s="145" t="str">
        <f>IF(ISERR(FIND(AA$4,'Full-time'!$S40))=FALSE,IF(ISERR(FIND(CONCATENATE(AA$4,"+"),'Full-time'!$S40))=FALSE,IF(ISERR(FIND(CONCATENATE(AA$4,"++"),'Full-time'!$S40))=FALSE,IF(ISERR(FIND(CONCATENATE(AA$4,"+++"),'Full-time'!$S40))=FALSE,"+++","++"),"+")," ")," ")</f>
        <v xml:space="preserve"> </v>
      </c>
      <c r="AB34" s="145" t="str">
        <f>IF(ISERR(FIND(AB$4,'Full-time'!$S40))=FALSE,IF(ISERR(FIND(CONCATENATE(AB$4,"+"),'Full-time'!$S40))=FALSE,IF(ISERR(FIND(CONCATENATE(AB$4,"++"),'Full-time'!$S40))=FALSE,IF(ISERR(FIND(CONCATENATE(AB$4,"+++"),'Full-time'!$S40))=FALSE,"+++","++"),"+")," ")," ")</f>
        <v xml:space="preserve"> </v>
      </c>
      <c r="AC34" s="145" t="str">
        <f>IF(ISERR(FIND(AC$4,'Full-time'!$S40))=FALSE,IF(ISERR(FIND(CONCATENATE(AC$4,"+"),'Full-time'!$S40))=FALSE,IF(ISERR(FIND(CONCATENATE(AC$4,"++"),'Full-time'!$S40))=FALSE,IF(ISERR(FIND(CONCATENATE(AC$4,"+++"),'Full-time'!$S40))=FALSE,"+++","++"),"+")," ")," ")</f>
        <v xml:space="preserve"> </v>
      </c>
      <c r="AD34" s="145" t="str">
        <f>IF(ISERR(FIND(AD$4,'Full-time'!$S40))=FALSE,IF(ISERR(FIND(CONCATENATE(AD$4,"+"),'Full-time'!$S40))=FALSE,IF(ISERR(FIND(CONCATENATE(AD$4,"++"),'Full-time'!$S40))=FALSE,IF(ISERR(FIND(CONCATENATE(AD$4,"+++"),'Full-time'!$S40))=FALSE,"+++","++"),"+")," ")," ")</f>
        <v xml:space="preserve"> </v>
      </c>
      <c r="AE34" s="145" t="str">
        <f>IF(ISERR(FIND(AE$4,'Full-time'!$S40))=FALSE,IF(ISERR(FIND(CONCATENATE(AE$4,"+"),'Full-time'!$S40))=FALSE,IF(ISERR(FIND(CONCATENATE(AE$4,"++"),'Full-time'!$S40))=FALSE,IF(ISERR(FIND(CONCATENATE(AE$4,"+++"),'Full-time'!$S40))=FALSE,"+++","++"),"+")," ")," ")</f>
        <v xml:space="preserve"> </v>
      </c>
      <c r="AF34" s="145" t="str">
        <f>IF(ISERR(FIND(AF$4,'Full-time'!$S40))=FALSE,IF(ISERR(FIND(CONCATENATE(AF$4,"+"),'Full-time'!$S40))=FALSE,IF(ISERR(FIND(CONCATENATE(AF$4,"++"),'Full-time'!$S40))=FALSE,IF(ISERR(FIND(CONCATENATE(AF$4,"+++"),'Full-time'!$S40))=FALSE,"+++","++"),"+")," ")," ")</f>
        <v xml:space="preserve"> </v>
      </c>
      <c r="AG34" s="145" t="str">
        <f>IF(ISERR(FIND(AG$4,'Full-time'!$S40))=FALSE,IF(ISERR(FIND(CONCATENATE(AG$4,"+"),'Full-time'!$S40))=FALSE,IF(ISERR(FIND(CONCATENATE(AG$4,"++"),'Full-time'!$S40))=FALSE,IF(ISERR(FIND(CONCATENATE(AG$4,"+++"),'Full-time'!$S40))=FALSE,"+++","++"),"+")," ")," ")</f>
        <v xml:space="preserve"> </v>
      </c>
      <c r="AH34" s="145" t="str">
        <f>IF(ISERR(FIND(AH$4,'Full-time'!$S40))=FALSE,IF(ISERR(FIND(CONCATENATE(AH$4,"+"),'Full-time'!$S40))=FALSE,IF(ISERR(FIND(CONCATENATE(AH$4,"++"),'Full-time'!$S40))=FALSE,IF(ISERR(FIND(CONCATENATE(AH$4,"+++"),'Full-time'!$S40))=FALSE,"+++","++"),"+")," ")," ")</f>
        <v xml:space="preserve"> </v>
      </c>
      <c r="AI34" s="145" t="str">
        <f>IF(ISERR(FIND(AI$4,'Full-time'!$S40))=FALSE,IF(ISERR(FIND(CONCATENATE(AI$4,"+"),'Full-time'!$S40))=FALSE,IF(ISERR(FIND(CONCATENATE(AI$4,"++"),'Full-time'!$S40))=FALSE,IF(ISERR(FIND(CONCATENATE(AI$4,"+++"),'Full-time'!$S40))=FALSE,"+++","++"),"+")," ")," ")</f>
        <v xml:space="preserve"> </v>
      </c>
      <c r="AJ34" s="145" t="str">
        <f>IF(ISERR(FIND(AJ$4,'Full-time'!$S40))=FALSE,IF(ISERR(FIND(CONCATENATE(AJ$4,"+"),'Full-time'!$S40))=FALSE,IF(ISERR(FIND(CONCATENATE(AJ$4,"++"),'Full-time'!$S40))=FALSE,IF(ISERR(FIND(CONCATENATE(AJ$4,"+++"),'Full-time'!$S40))=FALSE,"+++","++"),"+")," ")," ")</f>
        <v xml:space="preserve"> </v>
      </c>
      <c r="AK34" s="145" t="str">
        <f>IF(ISERR(FIND(AK$4,'Full-time'!$S40))=FALSE,IF(ISERR(FIND(CONCATENATE(AK$4,"+"),'Full-time'!$S40))=FALSE,IF(ISERR(FIND(CONCATENATE(AK$4,"++"),'Full-time'!$S40))=FALSE,IF(ISERR(FIND(CONCATENATE(AK$4,"+++"),'Full-time'!$S40))=FALSE,"+++","++"),"+")," ")," ")</f>
        <v xml:space="preserve"> </v>
      </c>
      <c r="AL34" s="145" t="str">
        <f>IF(ISERR(FIND(AL$4,'Full-time'!$S40))=FALSE,IF(ISERR(FIND(CONCATENATE(AL$4,"+"),'Full-time'!$S40))=FALSE,IF(ISERR(FIND(CONCATENATE(AL$4,"++"),'Full-time'!$S40))=FALSE,IF(ISERR(FIND(CONCATENATE(AL$4,"+++"),'Full-time'!$S40))=FALSE,"+++","++"),"+")," ")," ")</f>
        <v xml:space="preserve"> </v>
      </c>
      <c r="AM34" s="145" t="str">
        <f>IF(ISERR(FIND(AM$4,'Full-time'!$S40))=FALSE,IF(ISERR(FIND(CONCATENATE(AM$4,"+"),'Full-time'!$S40))=FALSE,IF(ISERR(FIND(CONCATENATE(AM$4,"++"),'Full-time'!$S40))=FALSE,IF(ISERR(FIND(CONCATENATE(AM$4,"+++"),'Full-time'!$S40))=FALSE,"+++","++"),"+")," ")," ")</f>
        <v xml:space="preserve"> </v>
      </c>
      <c r="AN34" s="145" t="str">
        <f>IF(ISERR(FIND(AN$4,'Full-time'!$S40))=FALSE,IF(ISERR(FIND(CONCATENATE(AN$4,"+"),'Full-time'!$S40))=FALSE,IF(ISERR(FIND(CONCATENATE(AN$4,"++"),'Full-time'!$S40))=FALSE,IF(ISERR(FIND(CONCATENATE(AN$4,"+++"),'Full-time'!$S40))=FALSE,"+++","++"),"+")," ")," ")</f>
        <v xml:space="preserve"> </v>
      </c>
      <c r="AO34" s="145" t="str">
        <f>IF(ISERR(FIND(AO$4,'Full-time'!$S40))=FALSE,IF(ISERR(FIND(CONCATENATE(AO$4,"+"),'Full-time'!$S40))=FALSE,IF(ISERR(FIND(CONCATENATE(AO$4,"++"),'Full-time'!$S40))=FALSE,IF(ISERR(FIND(CONCATENATE(AO$4,"+++"),'Full-time'!$S40))=FALSE,"+++","++"),"+")," ")," ")</f>
        <v xml:space="preserve"> </v>
      </c>
      <c r="AP34" s="145" t="str">
        <f>IF(ISERR(FIND(AP$4,'Full-time'!$S40))=FALSE,IF(ISERR(FIND(CONCATENATE(AP$4,"+"),'Full-time'!$S40))=FALSE,IF(ISERR(FIND(CONCATENATE(AP$4,"++"),'Full-time'!$S40))=FALSE,IF(ISERR(FIND(CONCATENATE(AP$4,"+++"),'Full-time'!$S40))=FALSE,"+++","++"),"+")," ")," ")</f>
        <v xml:space="preserve"> </v>
      </c>
      <c r="AQ34" s="145" t="str">
        <f>IF(ISERR(FIND(AQ$4,'Full-time'!$S40))=FALSE,IF(ISERR(FIND(CONCATENATE(AQ$4,"+"),'Full-time'!$S40))=FALSE,IF(ISERR(FIND(CONCATENATE(AQ$4,"++"),'Full-time'!$S40))=FALSE,IF(ISERR(FIND(CONCATENATE(AQ$4,"+++"),'Full-time'!$S40))=FALSE,"+++","++"),"+")," ")," ")</f>
        <v xml:space="preserve"> </v>
      </c>
      <c r="AR34" s="145" t="str">
        <f>IF(ISERR(FIND(AR$4,'Full-time'!$S40))=FALSE,IF(ISERR(FIND(CONCATENATE(AR$4,"+"),'Full-time'!$S40))=FALSE,IF(ISERR(FIND(CONCATENATE(AR$4,"++"),'Full-time'!$S40))=FALSE,IF(ISERR(FIND(CONCATENATE(AR$4,"+++"),'Full-time'!$S40))=FALSE,"+++","++"),"+")," ")," ")</f>
        <v xml:space="preserve"> </v>
      </c>
      <c r="AS34" s="145" t="str">
        <f>IF(ISERR(FIND(AS$4,'Full-time'!$S40))=FALSE,IF(ISERR(FIND(CONCATENATE(AS$4,"+"),'Full-time'!$S40))=FALSE,IF(ISERR(FIND(CONCATENATE(AS$4,"++"),'Full-time'!$S40))=FALSE,IF(ISERR(FIND(CONCATENATE(AS$4,"+++"),'Full-time'!$S40))=FALSE,"+++","++"),"+")," ")," ")</f>
        <v xml:space="preserve"> </v>
      </c>
      <c r="AT34" s="145" t="str">
        <f>IF(ISERR(FIND(AT$4,'Full-time'!$S40))=FALSE,IF(ISERR(FIND(CONCATENATE(AT$4,"+"),'Full-time'!$S40))=FALSE,IF(ISERR(FIND(CONCATENATE(AT$4,"++"),'Full-time'!$S40))=FALSE,IF(ISERR(FIND(CONCATENATE(AT$4,"+++"),'Full-time'!$S40))=FALSE,"+++","++"),"+")," ")," ")</f>
        <v xml:space="preserve"> </v>
      </c>
      <c r="AU34" s="145" t="str">
        <f>IF(ISERR(FIND(AU$4,'Full-time'!$S40))=FALSE,IF(ISERR(FIND(CONCATENATE(AU$4,"+"),'Full-time'!$S40))=FALSE,IF(ISERR(FIND(CONCATENATE(AU$4,"++"),'Full-time'!$S40))=FALSE,IF(ISERR(FIND(CONCATENATE(AU$4,"+++"),'Full-time'!$S40))=FALSE,"+++","++"),"+")," ")," ")</f>
        <v xml:space="preserve"> </v>
      </c>
      <c r="AV34" s="150">
        <f>'Full-time'!C39</f>
        <v>0</v>
      </c>
      <c r="AW34" s="145" t="str">
        <f>IF(ISERR(FIND(AW$4,'Full-time'!$T40))=FALSE,IF(ISERR(FIND(CONCATENATE(AW$4,"+"),'Full-time'!$T40))=FALSE,IF(ISERR(FIND(CONCATENATE(AW$4,"++"),'Full-time'!$T40))=FALSE,IF(ISERR(FIND(CONCATENATE(AW$4,"+++"),'Full-time'!$T40))=FALSE,"+++","++"),"+")," ")," ")</f>
        <v xml:space="preserve"> </v>
      </c>
      <c r="AX34" s="145" t="str">
        <f>IF(ISERR(FIND(AX$4,'Full-time'!$T40))=FALSE,IF(ISERR(FIND(CONCATENATE(AX$4,"+"),'Full-time'!$T40))=FALSE,IF(ISERR(FIND(CONCATENATE(AX$4,"++"),'Full-time'!$T40))=FALSE,IF(ISERR(FIND(CONCATENATE(AX$4,"+++"),'Full-time'!$T40))=FALSE,"+++","++"),"+")," ")," ")</f>
        <v xml:space="preserve"> </v>
      </c>
      <c r="AY34" s="145" t="str">
        <f>IF(ISERR(FIND(AY$4,'Full-time'!$T40))=FALSE,IF(ISERR(FIND(CONCATENATE(AY$4,"+"),'Full-time'!$T40))=FALSE,IF(ISERR(FIND(CONCATENATE(AY$4,"++"),'Full-time'!$T40))=FALSE,IF(ISERR(FIND(CONCATENATE(AY$4,"+++"),'Full-time'!$T40))=FALSE,"+++","++"),"+")," ")," ")</f>
        <v xml:space="preserve"> </v>
      </c>
      <c r="AZ34" s="145" t="str">
        <f>IF(ISERR(FIND(AZ$4,'Full-time'!$T40))=FALSE,IF(ISERR(FIND(CONCATENATE(AZ$4,"+"),'Full-time'!$T40))=FALSE,IF(ISERR(FIND(CONCATENATE(AZ$4,"++"),'Full-time'!$T40))=FALSE,IF(ISERR(FIND(CONCATENATE(AZ$4,"+++"),'Full-time'!$T40))=FALSE,"+++","++"),"+")," ")," ")</f>
        <v xml:space="preserve"> </v>
      </c>
      <c r="BA34" s="145" t="str">
        <f>IF(ISERR(FIND(BA$4,'Full-time'!$T40))=FALSE,IF(ISERR(FIND(CONCATENATE(BA$4,"+"),'Full-time'!$T40))=FALSE,IF(ISERR(FIND(CONCATENATE(BA$4,"++"),'Full-time'!$T40))=FALSE,IF(ISERR(FIND(CONCATENATE(BA$4,"+++"),'Full-time'!$T40))=FALSE,"+++","++"),"+")," ")," ")</f>
        <v xml:space="preserve"> </v>
      </c>
      <c r="BB34" s="145" t="str">
        <f>IF(ISERR(FIND(BB$4,'Full-time'!$T40))=FALSE,IF(ISERR(FIND(CONCATENATE(BB$4,"+"),'Full-time'!$T40))=FALSE,IF(ISERR(FIND(CONCATENATE(BB$4,"++"),'Full-time'!$T40))=FALSE,IF(ISERR(FIND(CONCATENATE(BB$4,"+++"),'Full-time'!$T40))=FALSE,"+++","++"),"+")," ")," ")</f>
        <v xml:space="preserve"> </v>
      </c>
    </row>
    <row r="35" spans="1:54" ht="25.5">
      <c r="A35" s="187" t="str">
        <f>'Full-time'!C40</f>
        <v>Semester 3: (Poznań University of Technology (PUT))</v>
      </c>
      <c r="B35" s="19" t="str">
        <f>IF(ISERR(FIND(B$4,'Full-time'!$R41))=FALSE,IF(ISERR(FIND(CONCATENATE(B$4,"+"),'Full-time'!$R41))=FALSE,IF(ISERR(FIND(CONCATENATE(B$4,"++"),'Full-time'!$R41))=FALSE,IF(ISERR(FIND(CONCATENATE(B$4,"+++"),'Full-time'!$R41))=FALSE,"+++","++"),"+")," ")," ")</f>
        <v xml:space="preserve"> </v>
      </c>
      <c r="C35" s="19" t="str">
        <f>IF(ISERR(FIND(C$4,'Full-time'!$R41))=FALSE,IF(ISERR(FIND(CONCATENATE(C$4,"+"),'Full-time'!$R41))=FALSE,IF(ISERR(FIND(CONCATENATE(C$4,"++"),'Full-time'!$R41))=FALSE,IF(ISERR(FIND(CONCATENATE(C$4,"+++"),'Full-time'!$R41))=FALSE,"+++","++"),"+")," ")," ")</f>
        <v xml:space="preserve"> </v>
      </c>
      <c r="D35" s="19" t="str">
        <f>IF(ISERR(FIND(D$4,'Full-time'!$R41))=FALSE,IF(ISERR(FIND(CONCATENATE(D$4,"+"),'Full-time'!$R41))=FALSE,IF(ISERR(FIND(CONCATENATE(D$4,"++"),'Full-time'!$R41))=FALSE,IF(ISERR(FIND(CONCATENATE(D$4,"+++"),'Full-time'!$R41))=FALSE,"+++","++"),"+")," ")," ")</f>
        <v xml:space="preserve"> </v>
      </c>
      <c r="E35" s="19" t="str">
        <f>IF(ISERR(FIND(E$4,'Full-time'!$R41))=FALSE,IF(ISERR(FIND(CONCATENATE(E$4,"+"),'Full-time'!$R41))=FALSE,IF(ISERR(FIND(CONCATENATE(E$4,"++"),'Full-time'!$R41))=FALSE,IF(ISERR(FIND(CONCATENATE(E$4,"+++"),'Full-time'!$R41))=FALSE,"+++","++"),"+")," ")," ")</f>
        <v xml:space="preserve"> </v>
      </c>
      <c r="F35" s="19" t="str">
        <f>IF(ISERR(FIND(F$4,'Full-time'!$R41))=FALSE,IF(ISERR(FIND(CONCATENATE(F$4,"+"),'Full-time'!$R41))=FALSE,IF(ISERR(FIND(CONCATENATE(F$4,"++"),'Full-time'!$R41))=FALSE,IF(ISERR(FIND(CONCATENATE(F$4,"+++"),'Full-time'!$R41))=FALSE,"+++","++"),"+")," ")," ")</f>
        <v xml:space="preserve"> </v>
      </c>
      <c r="G35" s="19" t="str">
        <f>IF(ISERR(FIND(G$4,'Full-time'!$R41))=FALSE,IF(ISERR(FIND(CONCATENATE(G$4,"+"),'Full-time'!$R41))=FALSE,IF(ISERR(FIND(CONCATENATE(G$4,"++"),'Full-time'!$R41))=FALSE,IF(ISERR(FIND(CONCATENATE(G$4,"+++"),'Full-time'!$R41))=FALSE,"+++","++"),"+")," ")," ")</f>
        <v xml:space="preserve"> </v>
      </c>
      <c r="H35" s="19" t="str">
        <f>IF(ISERR(FIND(H$4,'Full-time'!$R41))=FALSE,IF(ISERR(FIND(CONCATENATE(H$4,"+"),'Full-time'!$R41))=FALSE,IF(ISERR(FIND(CONCATENATE(H$4,"++"),'Full-time'!$R41))=FALSE,IF(ISERR(FIND(CONCATENATE(H$4,"+++"),'Full-time'!$R41))=FALSE,"+++","++"),"+")," ")," ")</f>
        <v xml:space="preserve"> </v>
      </c>
      <c r="I35" s="19" t="str">
        <f>IF(ISERR(FIND(I$4,'Full-time'!$R41))=FALSE,IF(ISERR(FIND(CONCATENATE(I$4,"+"),'Full-time'!$R41))=FALSE,IF(ISERR(FIND(CONCATENATE(I$4,"++"),'Full-time'!$R41))=FALSE,IF(ISERR(FIND(CONCATENATE(I$4,"+++"),'Full-time'!$R41))=FALSE,"+++","++"),"+")," ")," ")</f>
        <v xml:space="preserve"> </v>
      </c>
      <c r="J35" s="19" t="str">
        <f>IF(ISERR(FIND(J$4,'Full-time'!$R41))=FALSE,IF(ISERR(FIND(CONCATENATE(J$4,"+"),'Full-time'!$R41))=FALSE,IF(ISERR(FIND(CONCATENATE(J$4,"++"),'Full-time'!$R41))=FALSE,IF(ISERR(FIND(CONCATENATE(J$4,"+++"),'Full-time'!$R41))=FALSE,"+++","++"),"+")," ")," ")</f>
        <v xml:space="preserve"> </v>
      </c>
      <c r="K35" s="19" t="str">
        <f>IF(ISERR(FIND(K$4,'Full-time'!$R41))=FALSE,IF(ISERR(FIND(CONCATENATE(K$4,"+"),'Full-time'!$R41))=FALSE,IF(ISERR(FIND(CONCATENATE(K$4,"++"),'Full-time'!$R41))=FALSE,IF(ISERR(FIND(CONCATENATE(K$4,"+++"),'Full-time'!$R41))=FALSE,"+++","++"),"+")," ")," ")</f>
        <v xml:space="preserve"> </v>
      </c>
      <c r="L35" s="19" t="str">
        <f>IF(ISERR(FIND(L$4,'Full-time'!$R41))=FALSE,IF(ISERR(FIND(CONCATENATE(L$4,"+"),'Full-time'!$R41))=FALSE,IF(ISERR(FIND(CONCATENATE(L$4,"++"),'Full-time'!$R41))=FALSE,IF(ISERR(FIND(CONCATENATE(L$4,"+++"),'Full-time'!$R41))=FALSE,"+++","++"),"+")," ")," ")</f>
        <v xml:space="preserve"> </v>
      </c>
      <c r="M35" s="19" t="str">
        <f>IF(ISERR(FIND(M$4,'Full-time'!$R41))=FALSE,IF(ISERR(FIND(CONCATENATE(M$4,"+"),'Full-time'!$R41))=FALSE,IF(ISERR(FIND(CONCATENATE(M$4,"++"),'Full-time'!$R41))=FALSE,IF(ISERR(FIND(CONCATENATE(M$4,"+++"),'Full-time'!$R41))=FALSE,"+++","++"),"+")," ")," ")</f>
        <v xml:space="preserve"> </v>
      </c>
      <c r="N35" s="19" t="str">
        <f>IF(ISERR(FIND(N$4,'Full-time'!$R41))=FALSE,IF(ISERR(FIND(CONCATENATE(N$4,"+"),'Full-time'!$R41))=FALSE,IF(ISERR(FIND(CONCATENATE(N$4,"++"),'Full-time'!$R41))=FALSE,IF(ISERR(FIND(CONCATENATE(N$4,"+++"),'Full-time'!$R41))=FALSE,"+++","++"),"+")," ")," ")</f>
        <v xml:space="preserve"> </v>
      </c>
      <c r="O35" s="19" t="str">
        <f>IF(ISERR(FIND(O$4,'Full-time'!$R41))=FALSE,IF(ISERR(FIND(CONCATENATE(O$4,"+"),'Full-time'!$R41))=FALSE,IF(ISERR(FIND(CONCATENATE(O$4,"++"),'Full-time'!$R41))=FALSE,IF(ISERR(FIND(CONCATENATE(O$4,"+++"),'Full-time'!$R41))=FALSE,"+++","++"),"+")," ")," ")</f>
        <v xml:space="preserve"> </v>
      </c>
      <c r="P35" s="19" t="str">
        <f>IF(ISERR(FIND(P$4,'Full-time'!$R41))=FALSE,IF(ISERR(FIND(CONCATENATE(P$4,"+"),'Full-time'!$R41))=FALSE,IF(ISERR(FIND(CONCATENATE(P$4,"++"),'Full-time'!$R41))=FALSE,IF(ISERR(FIND(CONCATENATE(P$4,"+++"),'Full-time'!$R41))=FALSE,"+++","++"),"+")," ")," ")</f>
        <v xml:space="preserve"> </v>
      </c>
      <c r="Q35" s="19" t="str">
        <f>IF(ISERR(FIND(Q$4,'Full-time'!$R41))=FALSE,IF(ISERR(FIND(CONCATENATE(Q$4,"+"),'Full-time'!$R41))=FALSE,IF(ISERR(FIND(CONCATENATE(Q$4,"++"),'Full-time'!$R41))=FALSE,IF(ISERR(FIND(CONCATENATE(Q$4,"+++"),'Full-time'!$R41))=FALSE,"+++","++"),"+")," ")," ")</f>
        <v xml:space="preserve"> </v>
      </c>
      <c r="R35" s="19" t="str">
        <f>IF(ISERR(FIND(R$4,'Full-time'!$R41))=FALSE,IF(ISERR(FIND(CONCATENATE(R$4,"+"),'Full-time'!$R41))=FALSE,IF(ISERR(FIND(CONCATENATE(R$4,"++"),'Full-time'!$R41))=FALSE,IF(ISERR(FIND(CONCATENATE(R$4,"+++"),'Full-time'!$R41))=FALSE,"+++","++"),"+")," ")," ")</f>
        <v xml:space="preserve"> </v>
      </c>
      <c r="S35" s="19" t="str">
        <f>IF(ISERR(FIND(S$4,'Full-time'!$R41))=FALSE,IF(ISERR(FIND(CONCATENATE(S$4,"+"),'Full-time'!$R41))=FALSE,IF(ISERR(FIND(CONCATENATE(S$4,"++"),'Full-time'!$R41))=FALSE,IF(ISERR(FIND(CONCATENATE(S$4,"+++"),'Full-time'!$R41))=FALSE,"+++","++"),"+")," ")," ")</f>
        <v xml:space="preserve"> </v>
      </c>
      <c r="T35" s="187" t="str">
        <f>'Full-time'!C40</f>
        <v>Semester 3: (Poznań University of Technology (PUT))</v>
      </c>
      <c r="U35" s="145" t="str">
        <f>IF(ISERR(FIND(U$4,'Full-time'!$S41))=FALSE,IF(ISERR(FIND(CONCATENATE(U$4,"+"),'Full-time'!$S41))=FALSE,IF(ISERR(FIND(CONCATENATE(U$4,"++"),'Full-time'!$S41))=FALSE,IF(ISERR(FIND(CONCATENATE(U$4,"+++"),'Full-time'!$S41))=FALSE,"+++","++"),"+")," ")," ")</f>
        <v xml:space="preserve"> </v>
      </c>
      <c r="V35" s="145" t="str">
        <f>IF(ISERR(FIND(V$4,'Full-time'!$S41))=FALSE,IF(ISERR(FIND(CONCATENATE(V$4,"+"),'Full-time'!$S41))=FALSE,IF(ISERR(FIND(CONCATENATE(V$4,"++"),'Full-time'!$S41))=FALSE,IF(ISERR(FIND(CONCATENATE(V$4,"+++"),'Full-time'!$S41))=FALSE,"+++","++"),"+")," ")," ")</f>
        <v xml:space="preserve"> </v>
      </c>
      <c r="W35" s="145" t="str">
        <f>IF(ISERR(FIND(W$4,'Full-time'!$S41))=FALSE,IF(ISERR(FIND(CONCATENATE(W$4,"+"),'Full-time'!$S41))=FALSE,IF(ISERR(FIND(CONCATENATE(W$4,"++"),'Full-time'!$S41))=FALSE,IF(ISERR(FIND(CONCATENATE(W$4,"+++"),'Full-time'!$S41))=FALSE,"+++","++"),"+")," ")," ")</f>
        <v xml:space="preserve"> </v>
      </c>
      <c r="X35" s="145" t="str">
        <f>IF(ISERR(FIND(X$4,'Full-time'!$S41))=FALSE,IF(ISERR(FIND(CONCATENATE(X$4,"+"),'Full-time'!$S41))=FALSE,IF(ISERR(FIND(CONCATENATE(X$4,"++"),'Full-time'!$S41))=FALSE,IF(ISERR(FIND(CONCATENATE(X$4,"+++"),'Full-time'!$S41))=FALSE,"+++","++"),"+")," ")," ")</f>
        <v xml:space="preserve"> </v>
      </c>
      <c r="Y35" s="145" t="str">
        <f>IF(ISERR(FIND(Y$4,'Full-time'!$S41))=FALSE,IF(ISERR(FIND(CONCATENATE(Y$4,"+"),'Full-time'!$S41))=FALSE,IF(ISERR(FIND(CONCATENATE(Y$4,"++"),'Full-time'!$S41))=FALSE,IF(ISERR(FIND(CONCATENATE(Y$4,"+++"),'Full-time'!$S41))=FALSE,"+++","++"),"+")," ")," ")</f>
        <v xml:space="preserve"> </v>
      </c>
      <c r="Z35" s="145" t="str">
        <f>IF(ISERR(FIND(Z$4,'Full-time'!$S41))=FALSE,IF(ISERR(FIND(CONCATENATE(Z$4,"+"),'Full-time'!$S41))=FALSE,IF(ISERR(FIND(CONCATENATE(Z$4,"++"),'Full-time'!$S41))=FALSE,IF(ISERR(FIND(CONCATENATE(Z$4,"+++"),'Full-time'!$S41))=FALSE,"+++","++"),"+")," ")," ")</f>
        <v xml:space="preserve"> </v>
      </c>
      <c r="AA35" s="145" t="str">
        <f>IF(ISERR(FIND(AA$4,'Full-time'!$S41))=FALSE,IF(ISERR(FIND(CONCATENATE(AA$4,"+"),'Full-time'!$S41))=FALSE,IF(ISERR(FIND(CONCATENATE(AA$4,"++"),'Full-time'!$S41))=FALSE,IF(ISERR(FIND(CONCATENATE(AA$4,"+++"),'Full-time'!$S41))=FALSE,"+++","++"),"+")," ")," ")</f>
        <v xml:space="preserve"> </v>
      </c>
      <c r="AB35" s="145" t="str">
        <f>IF(ISERR(FIND(AB$4,'Full-time'!$S41))=FALSE,IF(ISERR(FIND(CONCATENATE(AB$4,"+"),'Full-time'!$S41))=FALSE,IF(ISERR(FIND(CONCATENATE(AB$4,"++"),'Full-time'!$S41))=FALSE,IF(ISERR(FIND(CONCATENATE(AB$4,"+++"),'Full-time'!$S41))=FALSE,"+++","++"),"+")," ")," ")</f>
        <v xml:space="preserve"> </v>
      </c>
      <c r="AC35" s="145" t="str">
        <f>IF(ISERR(FIND(AC$4,'Full-time'!$S41))=FALSE,IF(ISERR(FIND(CONCATENATE(AC$4,"+"),'Full-time'!$S41))=FALSE,IF(ISERR(FIND(CONCATENATE(AC$4,"++"),'Full-time'!$S41))=FALSE,IF(ISERR(FIND(CONCATENATE(AC$4,"+++"),'Full-time'!$S41))=FALSE,"+++","++"),"+")," ")," ")</f>
        <v xml:space="preserve"> </v>
      </c>
      <c r="AD35" s="145" t="str">
        <f>IF(ISERR(FIND(AD$4,'Full-time'!$S41))=FALSE,IF(ISERR(FIND(CONCATENATE(AD$4,"+"),'Full-time'!$S41))=FALSE,IF(ISERR(FIND(CONCATENATE(AD$4,"++"),'Full-time'!$S41))=FALSE,IF(ISERR(FIND(CONCATENATE(AD$4,"+++"),'Full-time'!$S41))=FALSE,"+++","++"),"+")," ")," ")</f>
        <v xml:space="preserve"> </v>
      </c>
      <c r="AE35" s="145" t="str">
        <f>IF(ISERR(FIND(AE$4,'Full-time'!$S41))=FALSE,IF(ISERR(FIND(CONCATENATE(AE$4,"+"),'Full-time'!$S41))=FALSE,IF(ISERR(FIND(CONCATENATE(AE$4,"++"),'Full-time'!$S41))=FALSE,IF(ISERR(FIND(CONCATENATE(AE$4,"+++"),'Full-time'!$S41))=FALSE,"+++","++"),"+")," ")," ")</f>
        <v xml:space="preserve"> </v>
      </c>
      <c r="AF35" s="145" t="str">
        <f>IF(ISERR(FIND(AF$4,'Full-time'!$S41))=FALSE,IF(ISERR(FIND(CONCATENATE(AF$4,"+"),'Full-time'!$S41))=FALSE,IF(ISERR(FIND(CONCATENATE(AF$4,"++"),'Full-time'!$S41))=FALSE,IF(ISERR(FIND(CONCATENATE(AF$4,"+++"),'Full-time'!$S41))=FALSE,"+++","++"),"+")," ")," ")</f>
        <v xml:space="preserve"> </v>
      </c>
      <c r="AG35" s="145" t="str">
        <f>IF(ISERR(FIND(AG$4,'Full-time'!$S41))=FALSE,IF(ISERR(FIND(CONCATENATE(AG$4,"+"),'Full-time'!$S41))=FALSE,IF(ISERR(FIND(CONCATENATE(AG$4,"++"),'Full-time'!$S41))=FALSE,IF(ISERR(FIND(CONCATENATE(AG$4,"+++"),'Full-time'!$S41))=FALSE,"+++","++"),"+")," ")," ")</f>
        <v xml:space="preserve"> </v>
      </c>
      <c r="AH35" s="145" t="str">
        <f>IF(ISERR(FIND(AH$4,'Full-time'!$S41))=FALSE,IF(ISERR(FIND(CONCATENATE(AH$4,"+"),'Full-time'!$S41))=FALSE,IF(ISERR(FIND(CONCATENATE(AH$4,"++"),'Full-time'!$S41))=FALSE,IF(ISERR(FIND(CONCATENATE(AH$4,"+++"),'Full-time'!$S41))=FALSE,"+++","++"),"+")," ")," ")</f>
        <v xml:space="preserve"> </v>
      </c>
      <c r="AI35" s="145" t="str">
        <f>IF(ISERR(FIND(AI$4,'Full-time'!$S41))=FALSE,IF(ISERR(FIND(CONCATENATE(AI$4,"+"),'Full-time'!$S41))=FALSE,IF(ISERR(FIND(CONCATENATE(AI$4,"++"),'Full-time'!$S41))=FALSE,IF(ISERR(FIND(CONCATENATE(AI$4,"+++"),'Full-time'!$S41))=FALSE,"+++","++"),"+")," ")," ")</f>
        <v xml:space="preserve"> </v>
      </c>
      <c r="AJ35" s="145" t="str">
        <f>IF(ISERR(FIND(AJ$4,'Full-time'!$S41))=FALSE,IF(ISERR(FIND(CONCATENATE(AJ$4,"+"),'Full-time'!$S41))=FALSE,IF(ISERR(FIND(CONCATENATE(AJ$4,"++"),'Full-time'!$S41))=FALSE,IF(ISERR(FIND(CONCATENATE(AJ$4,"+++"),'Full-time'!$S41))=FALSE,"+++","++"),"+")," ")," ")</f>
        <v xml:space="preserve"> </v>
      </c>
      <c r="AK35" s="145" t="str">
        <f>IF(ISERR(FIND(AK$4,'Full-time'!$S41))=FALSE,IF(ISERR(FIND(CONCATENATE(AK$4,"+"),'Full-time'!$S41))=FALSE,IF(ISERR(FIND(CONCATENATE(AK$4,"++"),'Full-time'!$S41))=FALSE,IF(ISERR(FIND(CONCATENATE(AK$4,"+++"),'Full-time'!$S41))=FALSE,"+++","++"),"+")," ")," ")</f>
        <v xml:space="preserve"> </v>
      </c>
      <c r="AL35" s="145" t="str">
        <f>IF(ISERR(FIND(AL$4,'Full-time'!$S41))=FALSE,IF(ISERR(FIND(CONCATENATE(AL$4,"+"),'Full-time'!$S41))=FALSE,IF(ISERR(FIND(CONCATENATE(AL$4,"++"),'Full-time'!$S41))=FALSE,IF(ISERR(FIND(CONCATENATE(AL$4,"+++"),'Full-time'!$S41))=FALSE,"+++","++"),"+")," ")," ")</f>
        <v xml:space="preserve"> </v>
      </c>
      <c r="AM35" s="145" t="str">
        <f>IF(ISERR(FIND(AM$4,'Full-time'!$S41))=FALSE,IF(ISERR(FIND(CONCATENATE(AM$4,"+"),'Full-time'!$S41))=FALSE,IF(ISERR(FIND(CONCATENATE(AM$4,"++"),'Full-time'!$S41))=FALSE,IF(ISERR(FIND(CONCATENATE(AM$4,"+++"),'Full-time'!$S41))=FALSE,"+++","++"),"+")," ")," ")</f>
        <v xml:space="preserve"> </v>
      </c>
      <c r="AN35" s="145" t="str">
        <f>IF(ISERR(FIND(AN$4,'Full-time'!$S41))=FALSE,IF(ISERR(FIND(CONCATENATE(AN$4,"+"),'Full-time'!$S41))=FALSE,IF(ISERR(FIND(CONCATENATE(AN$4,"++"),'Full-time'!$S41))=FALSE,IF(ISERR(FIND(CONCATENATE(AN$4,"+++"),'Full-time'!$S41))=FALSE,"+++","++"),"+")," ")," ")</f>
        <v xml:space="preserve"> </v>
      </c>
      <c r="AO35" s="145" t="str">
        <f>IF(ISERR(FIND(AO$4,'Full-time'!$S41))=FALSE,IF(ISERR(FIND(CONCATENATE(AO$4,"+"),'Full-time'!$S41))=FALSE,IF(ISERR(FIND(CONCATENATE(AO$4,"++"),'Full-time'!$S41))=FALSE,IF(ISERR(FIND(CONCATENATE(AO$4,"+++"),'Full-time'!$S41))=FALSE,"+++","++"),"+")," ")," ")</f>
        <v xml:space="preserve"> </v>
      </c>
      <c r="AP35" s="145" t="str">
        <f>IF(ISERR(FIND(AP$4,'Full-time'!$S41))=FALSE,IF(ISERR(FIND(CONCATENATE(AP$4,"+"),'Full-time'!$S41))=FALSE,IF(ISERR(FIND(CONCATENATE(AP$4,"++"),'Full-time'!$S41))=FALSE,IF(ISERR(FIND(CONCATENATE(AP$4,"+++"),'Full-time'!$S41))=FALSE,"+++","++"),"+")," ")," ")</f>
        <v xml:space="preserve"> </v>
      </c>
      <c r="AQ35" s="145" t="str">
        <f>IF(ISERR(FIND(AQ$4,'Full-time'!$S41))=FALSE,IF(ISERR(FIND(CONCATENATE(AQ$4,"+"),'Full-time'!$S41))=FALSE,IF(ISERR(FIND(CONCATENATE(AQ$4,"++"),'Full-time'!$S41))=FALSE,IF(ISERR(FIND(CONCATENATE(AQ$4,"+++"),'Full-time'!$S41))=FALSE,"+++","++"),"+")," ")," ")</f>
        <v xml:space="preserve"> </v>
      </c>
      <c r="AR35" s="145" t="str">
        <f>IF(ISERR(FIND(AR$4,'Full-time'!$S41))=FALSE,IF(ISERR(FIND(CONCATENATE(AR$4,"+"),'Full-time'!$S41))=FALSE,IF(ISERR(FIND(CONCATENATE(AR$4,"++"),'Full-time'!$S41))=FALSE,IF(ISERR(FIND(CONCATENATE(AR$4,"+++"),'Full-time'!$S41))=FALSE,"+++","++"),"+")," ")," ")</f>
        <v xml:space="preserve"> </v>
      </c>
      <c r="AS35" s="145" t="str">
        <f>IF(ISERR(FIND(AS$4,'Full-time'!$S41))=FALSE,IF(ISERR(FIND(CONCATENATE(AS$4,"+"),'Full-time'!$S41))=FALSE,IF(ISERR(FIND(CONCATENATE(AS$4,"++"),'Full-time'!$S41))=FALSE,IF(ISERR(FIND(CONCATENATE(AS$4,"+++"),'Full-time'!$S41))=FALSE,"+++","++"),"+")," ")," ")</f>
        <v xml:space="preserve"> </v>
      </c>
      <c r="AT35" s="145" t="str">
        <f>IF(ISERR(FIND(AT$4,'Full-time'!$S41))=FALSE,IF(ISERR(FIND(CONCATENATE(AT$4,"+"),'Full-time'!$S41))=FALSE,IF(ISERR(FIND(CONCATENATE(AT$4,"++"),'Full-time'!$S41))=FALSE,IF(ISERR(FIND(CONCATENATE(AT$4,"+++"),'Full-time'!$S41))=FALSE,"+++","++"),"+")," ")," ")</f>
        <v xml:space="preserve"> </v>
      </c>
      <c r="AU35" s="145" t="str">
        <f>IF(ISERR(FIND(AU$4,'Full-time'!$S41))=FALSE,IF(ISERR(FIND(CONCATENATE(AU$4,"+"),'Full-time'!$S41))=FALSE,IF(ISERR(FIND(CONCATENATE(AU$4,"++"),'Full-time'!$S41))=FALSE,IF(ISERR(FIND(CONCATENATE(AU$4,"+++"),'Full-time'!$S41))=FALSE,"+++","++"),"+")," ")," ")</f>
        <v xml:space="preserve"> </v>
      </c>
      <c r="AV35" s="187" t="str">
        <f>'Full-time'!C40</f>
        <v>Semester 3: (Poznań University of Technology (PUT))</v>
      </c>
      <c r="AW35" s="145" t="str">
        <f>IF(ISERR(FIND(AW$4,'Full-time'!$T41))=FALSE,IF(ISERR(FIND(CONCATENATE(AW$4,"+"),'Full-time'!$T41))=FALSE,IF(ISERR(FIND(CONCATENATE(AW$4,"++"),'Full-time'!$T41))=FALSE,IF(ISERR(FIND(CONCATENATE(AW$4,"+++"),'Full-time'!$T41))=FALSE,"+++","++"),"+")," ")," ")</f>
        <v xml:space="preserve"> </v>
      </c>
      <c r="AX35" s="145" t="str">
        <f>IF(ISERR(FIND(AX$4,'Full-time'!$T41))=FALSE,IF(ISERR(FIND(CONCATENATE(AX$4,"+"),'Full-time'!$T41))=FALSE,IF(ISERR(FIND(CONCATENATE(AX$4,"++"),'Full-time'!$T41))=FALSE,IF(ISERR(FIND(CONCATENATE(AX$4,"+++"),'Full-time'!$T41))=FALSE,"+++","++"),"+")," ")," ")</f>
        <v xml:space="preserve"> </v>
      </c>
      <c r="AY35" s="145" t="str">
        <f>IF(ISERR(FIND(AY$4,'Full-time'!$T41))=FALSE,IF(ISERR(FIND(CONCATENATE(AY$4,"+"),'Full-time'!$T41))=FALSE,IF(ISERR(FIND(CONCATENATE(AY$4,"++"),'Full-time'!$T41))=FALSE,IF(ISERR(FIND(CONCATENATE(AY$4,"+++"),'Full-time'!$T41))=FALSE,"+++","++"),"+")," ")," ")</f>
        <v xml:space="preserve"> </v>
      </c>
      <c r="AZ35" s="145" t="str">
        <f>IF(ISERR(FIND(AZ$4,'Full-time'!$T41))=FALSE,IF(ISERR(FIND(CONCATENATE(AZ$4,"+"),'Full-time'!$T41))=FALSE,IF(ISERR(FIND(CONCATENATE(AZ$4,"++"),'Full-time'!$T41))=FALSE,IF(ISERR(FIND(CONCATENATE(AZ$4,"+++"),'Full-time'!$T41))=FALSE,"+++","++"),"+")," ")," ")</f>
        <v xml:space="preserve"> </v>
      </c>
      <c r="BA35" s="145" t="str">
        <f>IF(ISERR(FIND(BA$4,'Full-time'!$T41))=FALSE,IF(ISERR(FIND(CONCATENATE(BA$4,"+"),'Full-time'!$T41))=FALSE,IF(ISERR(FIND(CONCATENATE(BA$4,"++"),'Full-time'!$T41))=FALSE,IF(ISERR(FIND(CONCATENATE(BA$4,"+++"),'Full-time'!$T41))=FALSE,"+++","++"),"+")," ")," ")</f>
        <v xml:space="preserve"> </v>
      </c>
      <c r="BB35" s="145" t="str">
        <f>IF(ISERR(FIND(BB$4,'Full-time'!$T41))=FALSE,IF(ISERR(FIND(CONCATENATE(BB$4,"+"),'Full-time'!$T41))=FALSE,IF(ISERR(FIND(CONCATENATE(BB$4,"++"),'Full-time'!$T41))=FALSE,IF(ISERR(FIND(CONCATENATE(BB$4,"+++"),'Full-time'!$T41))=FALSE,"+++","++"),"+")," ")," ")</f>
        <v xml:space="preserve"> </v>
      </c>
    </row>
    <row r="36" spans="1:54">
      <c r="A36" s="94" t="str">
        <f>'Full-time'!C41</f>
        <v>Module</v>
      </c>
      <c r="B36" s="19" t="str">
        <f>IF(ISERR(FIND(B$4,'Full-time'!$R41))=FALSE,IF(ISERR(FIND(CONCATENATE(B$4,"+"),'Full-time'!$R41))=FALSE,IF(ISERR(FIND(CONCATENATE(B$4,"++"),'Full-time'!$R41))=FALSE,IF(ISERR(FIND(CONCATENATE(B$4,"+++"),'Full-time'!$R41))=FALSE,"+++","++"),"+")," ")," ")</f>
        <v xml:space="preserve"> </v>
      </c>
      <c r="C36" s="19" t="str">
        <f>IF(ISERR(FIND(C$4,'Full-time'!$R41))=FALSE,IF(ISERR(FIND(CONCATENATE(C$4,"+"),'Full-time'!$R41))=FALSE,IF(ISERR(FIND(CONCATENATE(C$4,"++"),'Full-time'!$R41))=FALSE,IF(ISERR(FIND(CONCATENATE(C$4,"+++"),'Full-time'!$R41))=FALSE,"+++","++"),"+")," ")," ")</f>
        <v xml:space="preserve"> </v>
      </c>
      <c r="D36" s="19" t="str">
        <f>IF(ISERR(FIND(D$4,'Full-time'!$R41))=FALSE,IF(ISERR(FIND(CONCATENATE(D$4,"+"),'Full-time'!$R41))=FALSE,IF(ISERR(FIND(CONCATENATE(D$4,"++"),'Full-time'!$R41))=FALSE,IF(ISERR(FIND(CONCATENATE(D$4,"+++"),'Full-time'!$R41))=FALSE,"+++","++"),"+")," ")," ")</f>
        <v xml:space="preserve"> </v>
      </c>
      <c r="E36" s="19" t="str">
        <f>IF(ISERR(FIND(E$4,'Full-time'!$R41))=FALSE,IF(ISERR(FIND(CONCATENATE(E$4,"+"),'Full-time'!$R41))=FALSE,IF(ISERR(FIND(CONCATENATE(E$4,"++"),'Full-time'!$R41))=FALSE,IF(ISERR(FIND(CONCATENATE(E$4,"+++"),'Full-time'!$R41))=FALSE,"+++","++"),"+")," ")," ")</f>
        <v xml:space="preserve"> </v>
      </c>
      <c r="F36" s="19" t="str">
        <f>IF(ISERR(FIND(F$4,'Full-time'!$R41))=FALSE,IF(ISERR(FIND(CONCATENATE(F$4,"+"),'Full-time'!$R41))=FALSE,IF(ISERR(FIND(CONCATENATE(F$4,"++"),'Full-time'!$R41))=FALSE,IF(ISERR(FIND(CONCATENATE(F$4,"+++"),'Full-time'!$R41))=FALSE,"+++","++"),"+")," ")," ")</f>
        <v xml:space="preserve"> </v>
      </c>
      <c r="G36" s="19" t="str">
        <f>IF(ISERR(FIND(G$4,'Full-time'!$R41))=FALSE,IF(ISERR(FIND(CONCATENATE(G$4,"+"),'Full-time'!$R41))=FALSE,IF(ISERR(FIND(CONCATENATE(G$4,"++"),'Full-time'!$R41))=FALSE,IF(ISERR(FIND(CONCATENATE(G$4,"+++"),'Full-time'!$R41))=FALSE,"+++","++"),"+")," ")," ")</f>
        <v xml:space="preserve"> </v>
      </c>
      <c r="H36" s="19" t="str">
        <f>IF(ISERR(FIND(H$4,'Full-time'!$R41))=FALSE,IF(ISERR(FIND(CONCATENATE(H$4,"+"),'Full-time'!$R41))=FALSE,IF(ISERR(FIND(CONCATENATE(H$4,"++"),'Full-time'!$R41))=FALSE,IF(ISERR(FIND(CONCATENATE(H$4,"+++"),'Full-time'!$R41))=FALSE,"+++","++"),"+")," ")," ")</f>
        <v xml:space="preserve"> </v>
      </c>
      <c r="I36" s="19" t="str">
        <f>IF(ISERR(FIND(I$4,'Full-time'!$R41))=FALSE,IF(ISERR(FIND(CONCATENATE(I$4,"+"),'Full-time'!$R41))=FALSE,IF(ISERR(FIND(CONCATENATE(I$4,"++"),'Full-time'!$R41))=FALSE,IF(ISERR(FIND(CONCATENATE(I$4,"+++"),'Full-time'!$R41))=FALSE,"+++","++"),"+")," ")," ")</f>
        <v xml:space="preserve"> </v>
      </c>
      <c r="J36" s="19" t="str">
        <f>IF(ISERR(FIND(J$4,'Full-time'!$R41))=FALSE,IF(ISERR(FIND(CONCATENATE(J$4,"+"),'Full-time'!$R41))=FALSE,IF(ISERR(FIND(CONCATENATE(J$4,"++"),'Full-time'!$R41))=FALSE,IF(ISERR(FIND(CONCATENATE(J$4,"+++"),'Full-time'!$R41))=FALSE,"+++","++"),"+")," ")," ")</f>
        <v xml:space="preserve"> </v>
      </c>
      <c r="K36" s="19" t="str">
        <f>IF(ISERR(FIND(K$4,'Full-time'!$R41))=FALSE,IF(ISERR(FIND(CONCATENATE(K$4,"+"),'Full-time'!$R41))=FALSE,IF(ISERR(FIND(CONCATENATE(K$4,"++"),'Full-time'!$R41))=FALSE,IF(ISERR(FIND(CONCATENATE(K$4,"+++"),'Full-time'!$R41))=FALSE,"+++","++"),"+")," ")," ")</f>
        <v xml:space="preserve"> </v>
      </c>
      <c r="L36" s="19" t="str">
        <f>IF(ISERR(FIND(L$4,'Full-time'!$R41))=FALSE,IF(ISERR(FIND(CONCATENATE(L$4,"+"),'Full-time'!$R41))=FALSE,IF(ISERR(FIND(CONCATENATE(L$4,"++"),'Full-time'!$R41))=FALSE,IF(ISERR(FIND(CONCATENATE(L$4,"+++"),'Full-time'!$R41))=FALSE,"+++","++"),"+")," ")," ")</f>
        <v xml:space="preserve"> </v>
      </c>
      <c r="M36" s="19" t="str">
        <f>IF(ISERR(FIND(M$4,'Full-time'!$R41))=FALSE,IF(ISERR(FIND(CONCATENATE(M$4,"+"),'Full-time'!$R41))=FALSE,IF(ISERR(FIND(CONCATENATE(M$4,"++"),'Full-time'!$R41))=FALSE,IF(ISERR(FIND(CONCATENATE(M$4,"+++"),'Full-time'!$R41))=FALSE,"+++","++"),"+")," ")," ")</f>
        <v xml:space="preserve"> </v>
      </c>
      <c r="N36" s="19" t="str">
        <f>IF(ISERR(FIND(N$4,'Full-time'!$R41))=FALSE,IF(ISERR(FIND(CONCATENATE(N$4,"+"),'Full-time'!$R41))=FALSE,IF(ISERR(FIND(CONCATENATE(N$4,"++"),'Full-time'!$R41))=FALSE,IF(ISERR(FIND(CONCATENATE(N$4,"+++"),'Full-time'!$R41))=FALSE,"+++","++"),"+")," ")," ")</f>
        <v xml:space="preserve"> </v>
      </c>
      <c r="O36" s="19" t="str">
        <f>IF(ISERR(FIND(O$4,'Full-time'!$R41))=FALSE,IF(ISERR(FIND(CONCATENATE(O$4,"+"),'Full-time'!$R41))=FALSE,IF(ISERR(FIND(CONCATENATE(O$4,"++"),'Full-time'!$R41))=FALSE,IF(ISERR(FIND(CONCATENATE(O$4,"+++"),'Full-time'!$R41))=FALSE,"+++","++"),"+")," ")," ")</f>
        <v xml:space="preserve"> </v>
      </c>
      <c r="P36" s="19" t="str">
        <f>IF(ISERR(FIND(P$4,'Full-time'!$R41))=FALSE,IF(ISERR(FIND(CONCATENATE(P$4,"+"),'Full-time'!$R41))=FALSE,IF(ISERR(FIND(CONCATENATE(P$4,"++"),'Full-time'!$R41))=FALSE,IF(ISERR(FIND(CONCATENATE(P$4,"+++"),'Full-time'!$R41))=FALSE,"+++","++"),"+")," ")," ")</f>
        <v xml:space="preserve"> </v>
      </c>
      <c r="Q36" s="19" t="str">
        <f>IF(ISERR(FIND(Q$4,'Full-time'!$R41))=FALSE,IF(ISERR(FIND(CONCATENATE(Q$4,"+"),'Full-time'!$R41))=FALSE,IF(ISERR(FIND(CONCATENATE(Q$4,"++"),'Full-time'!$R41))=FALSE,IF(ISERR(FIND(CONCATENATE(Q$4,"+++"),'Full-time'!$R41))=FALSE,"+++","++"),"+")," ")," ")</f>
        <v xml:space="preserve"> </v>
      </c>
      <c r="R36" s="19" t="str">
        <f>IF(ISERR(FIND(R$4,'Full-time'!$R41))=FALSE,IF(ISERR(FIND(CONCATENATE(R$4,"+"),'Full-time'!$R41))=FALSE,IF(ISERR(FIND(CONCATENATE(R$4,"++"),'Full-time'!$R41))=FALSE,IF(ISERR(FIND(CONCATENATE(R$4,"+++"),'Full-time'!$R41))=FALSE,"+++","++"),"+")," ")," ")</f>
        <v xml:space="preserve"> </v>
      </c>
      <c r="S36" s="19" t="str">
        <f>IF(ISERR(FIND(S$4,'Full-time'!$R41))=FALSE,IF(ISERR(FIND(CONCATENATE(S$4,"+"),'Full-time'!$R41))=FALSE,IF(ISERR(FIND(CONCATENATE(S$4,"++"),'Full-time'!$R41))=FALSE,IF(ISERR(FIND(CONCATENATE(S$4,"+++"),'Full-time'!$R41))=FALSE,"+++","++"),"+")," ")," ")</f>
        <v xml:space="preserve"> </v>
      </c>
      <c r="T36" s="150" t="str">
        <f>'Full-time'!C41</f>
        <v>Module</v>
      </c>
      <c r="U36" s="145" t="str">
        <f>IF(ISERR(FIND(U$4,'Full-time'!$S41))=FALSE,IF(ISERR(FIND(CONCATENATE(U$4,"+"),'Full-time'!$S41))=FALSE,IF(ISERR(FIND(CONCATENATE(U$4,"++"),'Full-time'!$S41))=FALSE,IF(ISERR(FIND(CONCATENATE(U$4,"+++"),'Full-time'!$S41))=FALSE,"+++","++"),"+")," ")," ")</f>
        <v xml:space="preserve"> </v>
      </c>
      <c r="V36" s="145" t="str">
        <f>IF(ISERR(FIND(V$4,'Full-time'!$S41))=FALSE,IF(ISERR(FIND(CONCATENATE(V$4,"+"),'Full-time'!$S41))=FALSE,IF(ISERR(FIND(CONCATENATE(V$4,"++"),'Full-time'!$S41))=FALSE,IF(ISERR(FIND(CONCATENATE(V$4,"+++"),'Full-time'!$S41))=FALSE,"+++","++"),"+")," ")," ")</f>
        <v xml:space="preserve"> </v>
      </c>
      <c r="W36" s="145" t="str">
        <f>IF(ISERR(FIND(W$4,'Full-time'!$S41))=FALSE,IF(ISERR(FIND(CONCATENATE(W$4,"+"),'Full-time'!$S41))=FALSE,IF(ISERR(FIND(CONCATENATE(W$4,"++"),'Full-time'!$S41))=FALSE,IF(ISERR(FIND(CONCATENATE(W$4,"+++"),'Full-time'!$S41))=FALSE,"+++","++"),"+")," ")," ")</f>
        <v xml:space="preserve"> </v>
      </c>
      <c r="X36" s="145" t="str">
        <f>IF(ISERR(FIND(X$4,'Full-time'!$S41))=FALSE,IF(ISERR(FIND(CONCATENATE(X$4,"+"),'Full-time'!$S41))=FALSE,IF(ISERR(FIND(CONCATENATE(X$4,"++"),'Full-time'!$S41))=FALSE,IF(ISERR(FIND(CONCATENATE(X$4,"+++"),'Full-time'!$S41))=FALSE,"+++","++"),"+")," ")," ")</f>
        <v xml:space="preserve"> </v>
      </c>
      <c r="Y36" s="145" t="str">
        <f>IF(ISERR(FIND(Y$4,'Full-time'!$S41))=FALSE,IF(ISERR(FIND(CONCATENATE(Y$4,"+"),'Full-time'!$S41))=FALSE,IF(ISERR(FIND(CONCATENATE(Y$4,"++"),'Full-time'!$S41))=FALSE,IF(ISERR(FIND(CONCATENATE(Y$4,"+++"),'Full-time'!$S41))=FALSE,"+++","++"),"+")," ")," ")</f>
        <v xml:space="preserve"> </v>
      </c>
      <c r="Z36" s="145" t="str">
        <f>IF(ISERR(FIND(Z$4,'Full-time'!$S41))=FALSE,IF(ISERR(FIND(CONCATENATE(Z$4,"+"),'Full-time'!$S41))=FALSE,IF(ISERR(FIND(CONCATENATE(Z$4,"++"),'Full-time'!$S41))=FALSE,IF(ISERR(FIND(CONCATENATE(Z$4,"+++"),'Full-time'!$S41))=FALSE,"+++","++"),"+")," ")," ")</f>
        <v xml:space="preserve"> </v>
      </c>
      <c r="AA36" s="145" t="str">
        <f>IF(ISERR(FIND(AA$4,'Full-time'!$S41))=FALSE,IF(ISERR(FIND(CONCATENATE(AA$4,"+"),'Full-time'!$S41))=FALSE,IF(ISERR(FIND(CONCATENATE(AA$4,"++"),'Full-time'!$S41))=FALSE,IF(ISERR(FIND(CONCATENATE(AA$4,"+++"),'Full-time'!$S41))=FALSE,"+++","++"),"+")," ")," ")</f>
        <v xml:space="preserve"> </v>
      </c>
      <c r="AB36" s="145" t="str">
        <f>IF(ISERR(FIND(AB$4,'Full-time'!$S41))=FALSE,IF(ISERR(FIND(CONCATENATE(AB$4,"+"),'Full-time'!$S41))=FALSE,IF(ISERR(FIND(CONCATENATE(AB$4,"++"),'Full-time'!$S41))=FALSE,IF(ISERR(FIND(CONCATENATE(AB$4,"+++"),'Full-time'!$S41))=FALSE,"+++","++"),"+")," ")," ")</f>
        <v xml:space="preserve"> </v>
      </c>
      <c r="AC36" s="145" t="str">
        <f>IF(ISERR(FIND(AC$4,'Full-time'!$S41))=FALSE,IF(ISERR(FIND(CONCATENATE(AC$4,"+"),'Full-time'!$S41))=FALSE,IF(ISERR(FIND(CONCATENATE(AC$4,"++"),'Full-time'!$S41))=FALSE,IF(ISERR(FIND(CONCATENATE(AC$4,"+++"),'Full-time'!$S41))=FALSE,"+++","++"),"+")," ")," ")</f>
        <v xml:space="preserve"> </v>
      </c>
      <c r="AD36" s="145" t="str">
        <f>IF(ISERR(FIND(AD$4,'Full-time'!$S41))=FALSE,IF(ISERR(FIND(CONCATENATE(AD$4,"+"),'Full-time'!$S41))=FALSE,IF(ISERR(FIND(CONCATENATE(AD$4,"++"),'Full-time'!$S41))=FALSE,IF(ISERR(FIND(CONCATENATE(AD$4,"+++"),'Full-time'!$S41))=FALSE,"+++","++"),"+")," ")," ")</f>
        <v xml:space="preserve"> </v>
      </c>
      <c r="AE36" s="145" t="str">
        <f>IF(ISERR(FIND(AE$4,'Full-time'!$S41))=FALSE,IF(ISERR(FIND(CONCATENATE(AE$4,"+"),'Full-time'!$S41))=FALSE,IF(ISERR(FIND(CONCATENATE(AE$4,"++"),'Full-time'!$S41))=FALSE,IF(ISERR(FIND(CONCATENATE(AE$4,"+++"),'Full-time'!$S41))=FALSE,"+++","++"),"+")," ")," ")</f>
        <v xml:space="preserve"> </v>
      </c>
      <c r="AF36" s="145" t="str">
        <f>IF(ISERR(FIND(AF$4,'Full-time'!$S41))=FALSE,IF(ISERR(FIND(CONCATENATE(AF$4,"+"),'Full-time'!$S41))=FALSE,IF(ISERR(FIND(CONCATENATE(AF$4,"++"),'Full-time'!$S41))=FALSE,IF(ISERR(FIND(CONCATENATE(AF$4,"+++"),'Full-time'!$S41))=FALSE,"+++","++"),"+")," ")," ")</f>
        <v xml:space="preserve"> </v>
      </c>
      <c r="AG36" s="145" t="str">
        <f>IF(ISERR(FIND(AG$4,'Full-time'!$S41))=FALSE,IF(ISERR(FIND(CONCATENATE(AG$4,"+"),'Full-time'!$S41))=FALSE,IF(ISERR(FIND(CONCATENATE(AG$4,"++"),'Full-time'!$S41))=FALSE,IF(ISERR(FIND(CONCATENATE(AG$4,"+++"),'Full-time'!$S41))=FALSE,"+++","++"),"+")," ")," ")</f>
        <v xml:space="preserve"> </v>
      </c>
      <c r="AH36" s="145" t="str">
        <f>IF(ISERR(FIND(AH$4,'Full-time'!$S41))=FALSE,IF(ISERR(FIND(CONCATENATE(AH$4,"+"),'Full-time'!$S41))=FALSE,IF(ISERR(FIND(CONCATENATE(AH$4,"++"),'Full-time'!$S41))=FALSE,IF(ISERR(FIND(CONCATENATE(AH$4,"+++"),'Full-time'!$S41))=FALSE,"+++","++"),"+")," ")," ")</f>
        <v xml:space="preserve"> </v>
      </c>
      <c r="AI36" s="145" t="str">
        <f>IF(ISERR(FIND(AI$4,'Full-time'!$S41))=FALSE,IF(ISERR(FIND(CONCATENATE(AI$4,"+"),'Full-time'!$S41))=FALSE,IF(ISERR(FIND(CONCATENATE(AI$4,"++"),'Full-time'!$S41))=FALSE,IF(ISERR(FIND(CONCATENATE(AI$4,"+++"),'Full-time'!$S41))=FALSE,"+++","++"),"+")," ")," ")</f>
        <v xml:space="preserve"> </v>
      </c>
      <c r="AJ36" s="145" t="str">
        <f>IF(ISERR(FIND(AJ$4,'Full-time'!$S41))=FALSE,IF(ISERR(FIND(CONCATENATE(AJ$4,"+"),'Full-time'!$S41))=FALSE,IF(ISERR(FIND(CONCATENATE(AJ$4,"++"),'Full-time'!$S41))=FALSE,IF(ISERR(FIND(CONCATENATE(AJ$4,"+++"),'Full-time'!$S41))=FALSE,"+++","++"),"+")," ")," ")</f>
        <v xml:space="preserve"> </v>
      </c>
      <c r="AK36" s="145" t="str">
        <f>IF(ISERR(FIND(AK$4,'Full-time'!$S41))=FALSE,IF(ISERR(FIND(CONCATENATE(AK$4,"+"),'Full-time'!$S41))=FALSE,IF(ISERR(FIND(CONCATENATE(AK$4,"++"),'Full-time'!$S41))=FALSE,IF(ISERR(FIND(CONCATENATE(AK$4,"+++"),'Full-time'!$S41))=FALSE,"+++","++"),"+")," ")," ")</f>
        <v xml:space="preserve"> </v>
      </c>
      <c r="AL36" s="145" t="str">
        <f>IF(ISERR(FIND(AL$4,'Full-time'!$S41))=FALSE,IF(ISERR(FIND(CONCATENATE(AL$4,"+"),'Full-time'!$S41))=FALSE,IF(ISERR(FIND(CONCATENATE(AL$4,"++"),'Full-time'!$S41))=FALSE,IF(ISERR(FIND(CONCATENATE(AL$4,"+++"),'Full-time'!$S41))=FALSE,"+++","++"),"+")," ")," ")</f>
        <v xml:space="preserve"> </v>
      </c>
      <c r="AM36" s="145" t="str">
        <f>IF(ISERR(FIND(AM$4,'Full-time'!$S41))=FALSE,IF(ISERR(FIND(CONCATENATE(AM$4,"+"),'Full-time'!$S41))=FALSE,IF(ISERR(FIND(CONCATENATE(AM$4,"++"),'Full-time'!$S41))=FALSE,IF(ISERR(FIND(CONCATENATE(AM$4,"+++"),'Full-time'!$S41))=FALSE,"+++","++"),"+")," ")," ")</f>
        <v xml:space="preserve"> </v>
      </c>
      <c r="AN36" s="145" t="str">
        <f>IF(ISERR(FIND(AN$4,'Full-time'!$S41))=FALSE,IF(ISERR(FIND(CONCATENATE(AN$4,"+"),'Full-time'!$S41))=FALSE,IF(ISERR(FIND(CONCATENATE(AN$4,"++"),'Full-time'!$S41))=FALSE,IF(ISERR(FIND(CONCATENATE(AN$4,"+++"),'Full-time'!$S41))=FALSE,"+++","++"),"+")," ")," ")</f>
        <v xml:space="preserve"> </v>
      </c>
      <c r="AO36" s="145" t="str">
        <f>IF(ISERR(FIND(AO$4,'Full-time'!$S41))=FALSE,IF(ISERR(FIND(CONCATENATE(AO$4,"+"),'Full-time'!$S41))=FALSE,IF(ISERR(FIND(CONCATENATE(AO$4,"++"),'Full-time'!$S41))=FALSE,IF(ISERR(FIND(CONCATENATE(AO$4,"+++"),'Full-time'!$S41))=FALSE,"+++","++"),"+")," ")," ")</f>
        <v xml:space="preserve"> </v>
      </c>
      <c r="AP36" s="145" t="str">
        <f>IF(ISERR(FIND(AP$4,'Full-time'!$S41))=FALSE,IF(ISERR(FIND(CONCATENATE(AP$4,"+"),'Full-time'!$S41))=FALSE,IF(ISERR(FIND(CONCATENATE(AP$4,"++"),'Full-time'!$S41))=FALSE,IF(ISERR(FIND(CONCATENATE(AP$4,"+++"),'Full-time'!$S41))=FALSE,"+++","++"),"+")," ")," ")</f>
        <v xml:space="preserve"> </v>
      </c>
      <c r="AQ36" s="145" t="str">
        <f>IF(ISERR(FIND(AQ$4,'Full-time'!$S41))=FALSE,IF(ISERR(FIND(CONCATENATE(AQ$4,"+"),'Full-time'!$S41))=FALSE,IF(ISERR(FIND(CONCATENATE(AQ$4,"++"),'Full-time'!$S41))=FALSE,IF(ISERR(FIND(CONCATENATE(AQ$4,"+++"),'Full-time'!$S41))=FALSE,"+++","++"),"+")," ")," ")</f>
        <v xml:space="preserve"> </v>
      </c>
      <c r="AR36" s="145" t="str">
        <f>IF(ISERR(FIND(AR$4,'Full-time'!$S41))=FALSE,IF(ISERR(FIND(CONCATENATE(AR$4,"+"),'Full-time'!$S41))=FALSE,IF(ISERR(FIND(CONCATENATE(AR$4,"++"),'Full-time'!$S41))=FALSE,IF(ISERR(FIND(CONCATENATE(AR$4,"+++"),'Full-time'!$S41))=FALSE,"+++","++"),"+")," ")," ")</f>
        <v xml:space="preserve"> </v>
      </c>
      <c r="AS36" s="145" t="str">
        <f>IF(ISERR(FIND(AS$4,'Full-time'!$S41))=FALSE,IF(ISERR(FIND(CONCATENATE(AS$4,"+"),'Full-time'!$S41))=FALSE,IF(ISERR(FIND(CONCATENATE(AS$4,"++"),'Full-time'!$S41))=FALSE,IF(ISERR(FIND(CONCATENATE(AS$4,"+++"),'Full-time'!$S41))=FALSE,"+++","++"),"+")," ")," ")</f>
        <v xml:space="preserve"> </v>
      </c>
      <c r="AT36" s="145" t="str">
        <f>IF(ISERR(FIND(AT$4,'Full-time'!$S41))=FALSE,IF(ISERR(FIND(CONCATENATE(AT$4,"+"),'Full-time'!$S41))=FALSE,IF(ISERR(FIND(CONCATENATE(AT$4,"++"),'Full-time'!$S41))=FALSE,IF(ISERR(FIND(CONCATENATE(AT$4,"+++"),'Full-time'!$S41))=FALSE,"+++","++"),"+")," ")," ")</f>
        <v xml:space="preserve"> </v>
      </c>
      <c r="AU36" s="145" t="str">
        <f>IF(ISERR(FIND(AU$4,'Full-time'!$S41))=FALSE,IF(ISERR(FIND(CONCATENATE(AU$4,"+"),'Full-time'!$S41))=FALSE,IF(ISERR(FIND(CONCATENATE(AU$4,"++"),'Full-time'!$S41))=FALSE,IF(ISERR(FIND(CONCATENATE(AU$4,"+++"),'Full-time'!$S41))=FALSE,"+++","++"),"+")," ")," ")</f>
        <v xml:space="preserve"> </v>
      </c>
      <c r="AV36" s="150" t="str">
        <f>'Full-time'!C41</f>
        <v>Module</v>
      </c>
      <c r="AW36" s="145" t="str">
        <f>IF(ISERR(FIND(AW$4,'Full-time'!$T41))=FALSE,IF(ISERR(FIND(CONCATENATE(AW$4,"+"),'Full-time'!$T41))=FALSE,IF(ISERR(FIND(CONCATENATE(AW$4,"++"),'Full-time'!$T41))=FALSE,IF(ISERR(FIND(CONCATENATE(AW$4,"+++"),'Full-time'!$T41))=FALSE,"+++","++"),"+")," ")," ")</f>
        <v xml:space="preserve"> </v>
      </c>
      <c r="AX36" s="145" t="str">
        <f>IF(ISERR(FIND(AX$4,'Full-time'!$T41))=FALSE,IF(ISERR(FIND(CONCATENATE(AX$4,"+"),'Full-time'!$T41))=FALSE,IF(ISERR(FIND(CONCATENATE(AX$4,"++"),'Full-time'!$T41))=FALSE,IF(ISERR(FIND(CONCATENATE(AX$4,"+++"),'Full-time'!$T41))=FALSE,"+++","++"),"+")," ")," ")</f>
        <v xml:space="preserve"> </v>
      </c>
      <c r="AY36" s="145" t="str">
        <f>IF(ISERR(FIND(AY$4,'Full-time'!$T41))=FALSE,IF(ISERR(FIND(CONCATENATE(AY$4,"+"),'Full-time'!$T41))=FALSE,IF(ISERR(FIND(CONCATENATE(AY$4,"++"),'Full-time'!$T41))=FALSE,IF(ISERR(FIND(CONCATENATE(AY$4,"+++"),'Full-time'!$T41))=FALSE,"+++","++"),"+")," ")," ")</f>
        <v xml:space="preserve"> </v>
      </c>
      <c r="AZ36" s="145" t="str">
        <f>IF(ISERR(FIND(AZ$4,'Full-time'!$T41))=FALSE,IF(ISERR(FIND(CONCATENATE(AZ$4,"+"),'Full-time'!$T41))=FALSE,IF(ISERR(FIND(CONCATENATE(AZ$4,"++"),'Full-time'!$T41))=FALSE,IF(ISERR(FIND(CONCATENATE(AZ$4,"+++"),'Full-time'!$T41))=FALSE,"+++","++"),"+")," ")," ")</f>
        <v xml:space="preserve"> </v>
      </c>
      <c r="BA36" s="145" t="str">
        <f>IF(ISERR(FIND(BA$4,'Full-time'!$T41))=FALSE,IF(ISERR(FIND(CONCATENATE(BA$4,"+"),'Full-time'!$T41))=FALSE,IF(ISERR(FIND(CONCATENATE(BA$4,"++"),'Full-time'!$T41))=FALSE,IF(ISERR(FIND(CONCATENATE(BA$4,"+++"),'Full-time'!$T41))=FALSE,"+++","++"),"+")," ")," ")</f>
        <v xml:space="preserve"> </v>
      </c>
      <c r="BB36" s="145" t="str">
        <f>IF(ISERR(FIND(BB$4,'Full-time'!$T41))=FALSE,IF(ISERR(FIND(CONCATENATE(BB$4,"+"),'Full-time'!$T41))=FALSE,IF(ISERR(FIND(CONCATENATE(BB$4,"++"),'Full-time'!$T41))=FALSE,IF(ISERR(FIND(CONCATENATE(BB$4,"+++"),'Full-time'!$T41))=FALSE,"+++","++"),"+")," ")," ")</f>
        <v xml:space="preserve"> </v>
      </c>
    </row>
    <row r="37" spans="1:54" ht="38.25">
      <c r="A37" s="94" t="str">
        <f>'Full-time'!C42</f>
        <v>Elective course 1: Design of multi-agent systems / Control of under-actuated systems</v>
      </c>
      <c r="B37" s="19" t="str">
        <f>IF(ISERR(FIND(B$4,'Full-time'!$R42))=FALSE,IF(ISERR(FIND(CONCATENATE(B$4,"+"),'Full-time'!$R42))=FALSE,IF(ISERR(FIND(CONCATENATE(B$4,"++"),'Full-time'!$R42))=FALSE,IF(ISERR(FIND(CONCATENATE(B$4,"+++"),'Full-time'!$R42))=FALSE,"+++","++"),"+")," ")," ")</f>
        <v xml:space="preserve"> </v>
      </c>
      <c r="C37" s="19" t="str">
        <f>IF(ISERR(FIND(C$4,'Full-time'!$R42))=FALSE,IF(ISERR(FIND(CONCATENATE(C$4,"+"),'Full-time'!$R42))=FALSE,IF(ISERR(FIND(CONCATENATE(C$4,"++"),'Full-time'!$R42))=FALSE,IF(ISERR(FIND(CONCATENATE(C$4,"+++"),'Full-time'!$R42))=FALSE,"+++","++"),"+")," ")," ")</f>
        <v xml:space="preserve"> </v>
      </c>
      <c r="D37" s="19" t="str">
        <f>IF(ISERR(FIND(D$4,'Full-time'!$R42))=FALSE,IF(ISERR(FIND(CONCATENATE(D$4,"+"),'Full-time'!$R42))=FALSE,IF(ISERR(FIND(CONCATENATE(D$4,"++"),'Full-time'!$R42))=FALSE,IF(ISERR(FIND(CONCATENATE(D$4,"+++"),'Full-time'!$R42))=FALSE,"+++","++"),"+")," ")," ")</f>
        <v>+</v>
      </c>
      <c r="E37" s="19" t="str">
        <f>IF(ISERR(FIND(E$4,'Full-time'!$R42))=FALSE,IF(ISERR(FIND(CONCATENATE(E$4,"+"),'Full-time'!$R42))=FALSE,IF(ISERR(FIND(CONCATENATE(E$4,"++"),'Full-time'!$R42))=FALSE,IF(ISERR(FIND(CONCATENATE(E$4,"+++"),'Full-time'!$R42))=FALSE,"+++","++"),"+")," ")," ")</f>
        <v xml:space="preserve"> </v>
      </c>
      <c r="F37" s="19" t="str">
        <f>IF(ISERR(FIND(F$4,'Full-time'!$R42))=FALSE,IF(ISERR(FIND(CONCATENATE(F$4,"+"),'Full-time'!$R42))=FALSE,IF(ISERR(FIND(CONCATENATE(F$4,"++"),'Full-time'!$R42))=FALSE,IF(ISERR(FIND(CONCATENATE(F$4,"+++"),'Full-time'!$R42))=FALSE,"+++","++"),"+")," ")," ")</f>
        <v>+</v>
      </c>
      <c r="G37" s="19" t="str">
        <f>IF(ISERR(FIND(G$4,'Full-time'!$R42))=FALSE,IF(ISERR(FIND(CONCATENATE(G$4,"+"),'Full-time'!$R42))=FALSE,IF(ISERR(FIND(CONCATENATE(G$4,"++"),'Full-time'!$R42))=FALSE,IF(ISERR(FIND(CONCATENATE(G$4,"+++"),'Full-time'!$R42))=FALSE,"+++","++"),"+")," ")," ")</f>
        <v xml:space="preserve"> </v>
      </c>
      <c r="H37" s="19" t="str">
        <f>IF(ISERR(FIND(H$4,'Full-time'!$R42))=FALSE,IF(ISERR(FIND(CONCATENATE(H$4,"+"),'Full-time'!$R42))=FALSE,IF(ISERR(FIND(CONCATENATE(H$4,"++"),'Full-time'!$R42))=FALSE,IF(ISERR(FIND(CONCATENATE(H$4,"+++"),'Full-time'!$R42))=FALSE,"+++","++"),"+")," ")," ")</f>
        <v>+</v>
      </c>
      <c r="I37" s="19" t="str">
        <f>IF(ISERR(FIND(I$4,'Full-time'!$R42))=FALSE,IF(ISERR(FIND(CONCATENATE(I$4,"+"),'Full-time'!$R42))=FALSE,IF(ISERR(FIND(CONCATENATE(I$4,"++"),'Full-time'!$R42))=FALSE,IF(ISERR(FIND(CONCATENATE(I$4,"+++"),'Full-time'!$R42))=FALSE,"+++","++"),"+")," ")," ")</f>
        <v xml:space="preserve"> </v>
      </c>
      <c r="J37" s="19" t="str">
        <f>IF(ISERR(FIND(J$4,'Full-time'!$R42))=FALSE,IF(ISERR(FIND(CONCATENATE(J$4,"+"),'Full-time'!$R42))=FALSE,IF(ISERR(FIND(CONCATENATE(J$4,"++"),'Full-time'!$R42))=FALSE,IF(ISERR(FIND(CONCATENATE(J$4,"+++"),'Full-time'!$R42))=FALSE,"+++","++"),"+")," ")," ")</f>
        <v xml:space="preserve"> </v>
      </c>
      <c r="K37" s="19" t="str">
        <f>IF(ISERR(FIND(K$4,'Full-time'!$R42))=FALSE,IF(ISERR(FIND(CONCATENATE(K$4,"+"),'Full-time'!$R42))=FALSE,IF(ISERR(FIND(CONCATENATE(K$4,"++"),'Full-time'!$R42))=FALSE,IF(ISERR(FIND(CONCATENATE(K$4,"+++"),'Full-time'!$R42))=FALSE,"+++","++"),"+")," ")," ")</f>
        <v>++</v>
      </c>
      <c r="L37" s="19" t="str">
        <f>IF(ISERR(FIND(L$4,'Full-time'!$R42))=FALSE,IF(ISERR(FIND(CONCATENATE(L$4,"+"),'Full-time'!$R42))=FALSE,IF(ISERR(FIND(CONCATENATE(L$4,"++"),'Full-time'!$R42))=FALSE,IF(ISERR(FIND(CONCATENATE(L$4,"+++"),'Full-time'!$R42))=FALSE,"+++","++"),"+")," ")," ")</f>
        <v xml:space="preserve"> </v>
      </c>
      <c r="M37" s="19" t="str">
        <f>IF(ISERR(FIND(M$4,'Full-time'!$R42))=FALSE,IF(ISERR(FIND(CONCATENATE(M$4,"+"),'Full-time'!$R42))=FALSE,IF(ISERR(FIND(CONCATENATE(M$4,"++"),'Full-time'!$R42))=FALSE,IF(ISERR(FIND(CONCATENATE(M$4,"+++"),'Full-time'!$R42))=FALSE,"+++","++"),"+")," ")," ")</f>
        <v xml:space="preserve"> </v>
      </c>
      <c r="N37" s="19" t="str">
        <f>IF(ISERR(FIND(N$4,'Full-time'!$R42))=FALSE,IF(ISERR(FIND(CONCATENATE(N$4,"+"),'Full-time'!$R42))=FALSE,IF(ISERR(FIND(CONCATENATE(N$4,"++"),'Full-time'!$R42))=FALSE,IF(ISERR(FIND(CONCATENATE(N$4,"+++"),'Full-time'!$R42))=FALSE,"+++","++"),"+")," ")," ")</f>
        <v xml:space="preserve"> </v>
      </c>
      <c r="O37" s="19" t="str">
        <f>IF(ISERR(FIND(O$4,'Full-time'!$R42))=FALSE,IF(ISERR(FIND(CONCATENATE(O$4,"+"),'Full-time'!$R42))=FALSE,IF(ISERR(FIND(CONCATENATE(O$4,"++"),'Full-time'!$R42))=FALSE,IF(ISERR(FIND(CONCATENATE(O$4,"+++"),'Full-time'!$R42))=FALSE,"+++","++"),"+")," ")," ")</f>
        <v xml:space="preserve"> </v>
      </c>
      <c r="P37" s="19" t="str">
        <f>IF(ISERR(FIND(P$4,'Full-time'!$R42))=FALSE,IF(ISERR(FIND(CONCATENATE(P$4,"+"),'Full-time'!$R42))=FALSE,IF(ISERR(FIND(CONCATENATE(P$4,"++"),'Full-time'!$R42))=FALSE,IF(ISERR(FIND(CONCATENATE(P$4,"+++"),'Full-time'!$R42))=FALSE,"+++","++"),"+")," ")," ")</f>
        <v xml:space="preserve"> </v>
      </c>
      <c r="Q37" s="19" t="str">
        <f>IF(ISERR(FIND(Q$4,'Full-time'!$R42))=FALSE,IF(ISERR(FIND(CONCATENATE(Q$4,"+"),'Full-time'!$R42))=FALSE,IF(ISERR(FIND(CONCATENATE(Q$4,"++"),'Full-time'!$R42))=FALSE,IF(ISERR(FIND(CONCATENATE(Q$4,"+++"),'Full-time'!$R42))=FALSE,"+++","++"),"+")," ")," ")</f>
        <v xml:space="preserve"> </v>
      </c>
      <c r="R37" s="19" t="str">
        <f>IF(ISERR(FIND(R$4,'Full-time'!$R42))=FALSE,IF(ISERR(FIND(CONCATENATE(R$4,"+"),'Full-time'!$R42))=FALSE,IF(ISERR(FIND(CONCATENATE(R$4,"++"),'Full-time'!$R42))=FALSE,IF(ISERR(FIND(CONCATENATE(R$4,"+++"),'Full-time'!$R42))=FALSE,"+++","++"),"+")," ")," ")</f>
        <v xml:space="preserve"> </v>
      </c>
      <c r="S37" s="19" t="str">
        <f>IF(ISERR(FIND(S$4,'Full-time'!$R42))=FALSE,IF(ISERR(FIND(CONCATENATE(S$4,"+"),'Full-time'!$R42))=FALSE,IF(ISERR(FIND(CONCATENATE(S$4,"++"),'Full-time'!$R42))=FALSE,IF(ISERR(FIND(CONCATENATE(S$4,"+++"),'Full-time'!$R42))=FALSE,"+++","++"),"+")," ")," ")</f>
        <v xml:space="preserve"> </v>
      </c>
      <c r="T37" s="150" t="str">
        <f>'Full-time'!C42</f>
        <v>Elective course 1: Design of multi-agent systems / Control of under-actuated systems</v>
      </c>
      <c r="U37" s="145" t="str">
        <f>IF(ISERR(FIND(U$4,'Full-time'!$S42))=FALSE,IF(ISERR(FIND(CONCATENATE(U$4,"+"),'Full-time'!$S42))=FALSE,IF(ISERR(FIND(CONCATENATE(U$4,"++"),'Full-time'!$S42))=FALSE,IF(ISERR(FIND(CONCATENATE(U$4,"+++"),'Full-time'!$S42))=FALSE,"+++","++"),"+")," ")," ")</f>
        <v xml:space="preserve"> </v>
      </c>
      <c r="V37" s="145" t="str">
        <f>IF(ISERR(FIND(V$4,'Full-time'!$S42))=FALSE,IF(ISERR(FIND(CONCATENATE(V$4,"+"),'Full-time'!$S42))=FALSE,IF(ISERR(FIND(CONCATENATE(V$4,"++"),'Full-time'!$S42))=FALSE,IF(ISERR(FIND(CONCATENATE(V$4,"+++"),'Full-time'!$S42))=FALSE,"+++","++"),"+")," ")," ")</f>
        <v xml:space="preserve"> </v>
      </c>
      <c r="W37" s="145" t="str">
        <f>IF(ISERR(FIND(W$4,'Full-time'!$S42))=FALSE,IF(ISERR(FIND(CONCATENATE(W$4,"+"),'Full-time'!$S42))=FALSE,IF(ISERR(FIND(CONCATENATE(W$4,"++"),'Full-time'!$S42))=FALSE,IF(ISERR(FIND(CONCATENATE(W$4,"+++"),'Full-time'!$S42))=FALSE,"+++","++"),"+")," ")," ")</f>
        <v xml:space="preserve"> </v>
      </c>
      <c r="X37" s="145" t="str">
        <f>IF(ISERR(FIND(X$4,'Full-time'!$S42))=FALSE,IF(ISERR(FIND(CONCATENATE(X$4,"+"),'Full-time'!$S42))=FALSE,IF(ISERR(FIND(CONCATENATE(X$4,"++"),'Full-time'!$S42))=FALSE,IF(ISERR(FIND(CONCATENATE(X$4,"+++"),'Full-time'!$S42))=FALSE,"+++","++"),"+")," ")," ")</f>
        <v xml:space="preserve"> </v>
      </c>
      <c r="Y37" s="145" t="str">
        <f>IF(ISERR(FIND(Y$4,'Full-time'!$S42))=FALSE,IF(ISERR(FIND(CONCATENATE(Y$4,"+"),'Full-time'!$S42))=FALSE,IF(ISERR(FIND(CONCATENATE(Y$4,"++"),'Full-time'!$S42))=FALSE,IF(ISERR(FIND(CONCATENATE(Y$4,"+++"),'Full-time'!$S42))=FALSE,"+++","++"),"+")," ")," ")</f>
        <v xml:space="preserve"> </v>
      </c>
      <c r="Z37" s="145" t="str">
        <f>IF(ISERR(FIND(Z$4,'Full-time'!$S42))=FALSE,IF(ISERR(FIND(CONCATENATE(Z$4,"+"),'Full-time'!$S42))=FALSE,IF(ISERR(FIND(CONCATENATE(Z$4,"++"),'Full-time'!$S42))=FALSE,IF(ISERR(FIND(CONCATENATE(Z$4,"+++"),'Full-time'!$S42))=FALSE,"+++","++"),"+")," ")," ")</f>
        <v xml:space="preserve"> </v>
      </c>
      <c r="AA37" s="145" t="str">
        <f>IF(ISERR(FIND(AA$4,'Full-time'!$S42))=FALSE,IF(ISERR(FIND(CONCATENATE(AA$4,"+"),'Full-time'!$S42))=FALSE,IF(ISERR(FIND(CONCATENATE(AA$4,"++"),'Full-time'!$S42))=FALSE,IF(ISERR(FIND(CONCATENATE(AA$4,"+++"),'Full-time'!$S42))=FALSE,"+++","++"),"+")," ")," ")</f>
        <v xml:space="preserve"> </v>
      </c>
      <c r="AB37" s="145" t="str">
        <f>IF(ISERR(FIND(AB$4,'Full-time'!$S42))=FALSE,IF(ISERR(FIND(CONCATENATE(AB$4,"+"),'Full-time'!$S42))=FALSE,IF(ISERR(FIND(CONCATENATE(AB$4,"++"),'Full-time'!$S42))=FALSE,IF(ISERR(FIND(CONCATENATE(AB$4,"+++"),'Full-time'!$S42))=FALSE,"+++","++"),"+")," ")," ")</f>
        <v xml:space="preserve"> </v>
      </c>
      <c r="AC37" s="145" t="str">
        <f>IF(ISERR(FIND(AC$4,'Full-time'!$S42))=FALSE,IF(ISERR(FIND(CONCATENATE(AC$4,"+"),'Full-time'!$S42))=FALSE,IF(ISERR(FIND(CONCATENATE(AC$4,"++"),'Full-time'!$S42))=FALSE,IF(ISERR(FIND(CONCATENATE(AC$4,"+++"),'Full-time'!$S42))=FALSE,"+++","++"),"+")," ")," ")</f>
        <v>++</v>
      </c>
      <c r="AD37" s="145" t="str">
        <f>IF(ISERR(FIND(AD$4,'Full-time'!$S42))=FALSE,IF(ISERR(FIND(CONCATENATE(AD$4,"+"),'Full-time'!$S42))=FALSE,IF(ISERR(FIND(CONCATENATE(AD$4,"++"),'Full-time'!$S42))=FALSE,IF(ISERR(FIND(CONCATENATE(AD$4,"+++"),'Full-time'!$S42))=FALSE,"+++","++"),"+")," ")," ")</f>
        <v>++</v>
      </c>
      <c r="AE37" s="145" t="str">
        <f>IF(ISERR(FIND(AE$4,'Full-time'!$S42))=FALSE,IF(ISERR(FIND(CONCATENATE(AE$4,"+"),'Full-time'!$S42))=FALSE,IF(ISERR(FIND(CONCATENATE(AE$4,"++"),'Full-time'!$S42))=FALSE,IF(ISERR(FIND(CONCATENATE(AE$4,"+++"),'Full-time'!$S42))=FALSE,"+++","++"),"+")," ")," ")</f>
        <v xml:space="preserve"> </v>
      </c>
      <c r="AF37" s="145" t="str">
        <f>IF(ISERR(FIND(AF$4,'Full-time'!$S42))=FALSE,IF(ISERR(FIND(CONCATENATE(AF$4,"+"),'Full-time'!$S42))=FALSE,IF(ISERR(FIND(CONCATENATE(AF$4,"++"),'Full-time'!$S42))=FALSE,IF(ISERR(FIND(CONCATENATE(AF$4,"+++"),'Full-time'!$S42))=FALSE,"+++","++"),"+")," ")," ")</f>
        <v>+</v>
      </c>
      <c r="AG37" s="145" t="str">
        <f>IF(ISERR(FIND(AG$4,'Full-time'!$S42))=FALSE,IF(ISERR(FIND(CONCATENATE(AG$4,"+"),'Full-time'!$S42))=FALSE,IF(ISERR(FIND(CONCATENATE(AG$4,"++"),'Full-time'!$S42))=FALSE,IF(ISERR(FIND(CONCATENATE(AG$4,"+++"),'Full-time'!$S42))=FALSE,"+++","++"),"+")," ")," ")</f>
        <v xml:space="preserve"> </v>
      </c>
      <c r="AH37" s="145" t="str">
        <f>IF(ISERR(FIND(AH$4,'Full-time'!$S42))=FALSE,IF(ISERR(FIND(CONCATENATE(AH$4,"+"),'Full-time'!$S42))=FALSE,IF(ISERR(FIND(CONCATENATE(AH$4,"++"),'Full-time'!$S42))=FALSE,IF(ISERR(FIND(CONCATENATE(AH$4,"+++"),'Full-time'!$S42))=FALSE,"+++","++"),"+")," ")," ")</f>
        <v>++</v>
      </c>
      <c r="AI37" s="145" t="str">
        <f>IF(ISERR(FIND(AI$4,'Full-time'!$S42))=FALSE,IF(ISERR(FIND(CONCATENATE(AI$4,"+"),'Full-time'!$S42))=FALSE,IF(ISERR(FIND(CONCATENATE(AI$4,"++"),'Full-time'!$S42))=FALSE,IF(ISERR(FIND(CONCATENATE(AI$4,"+++"),'Full-time'!$S42))=FALSE,"+++","++"),"+")," ")," ")</f>
        <v xml:space="preserve"> </v>
      </c>
      <c r="AJ37" s="145" t="str">
        <f>IF(ISERR(FIND(AJ$4,'Full-time'!$S42))=FALSE,IF(ISERR(FIND(CONCATENATE(AJ$4,"+"),'Full-time'!$S42))=FALSE,IF(ISERR(FIND(CONCATENATE(AJ$4,"++"),'Full-time'!$S42))=FALSE,IF(ISERR(FIND(CONCATENATE(AJ$4,"+++"),'Full-time'!$S42))=FALSE,"+++","++"),"+")," ")," ")</f>
        <v>+</v>
      </c>
      <c r="AK37" s="145" t="str">
        <f>IF(ISERR(FIND(AK$4,'Full-time'!$S42))=FALSE,IF(ISERR(FIND(CONCATENATE(AK$4,"+"),'Full-time'!$S42))=FALSE,IF(ISERR(FIND(CONCATENATE(AK$4,"++"),'Full-time'!$S42))=FALSE,IF(ISERR(FIND(CONCATENATE(AK$4,"+++"),'Full-time'!$S42))=FALSE,"+++","++"),"+")," ")," ")</f>
        <v xml:space="preserve"> </v>
      </c>
      <c r="AL37" s="145" t="str">
        <f>IF(ISERR(FIND(AL$4,'Full-time'!$S42))=FALSE,IF(ISERR(FIND(CONCATENATE(AL$4,"+"),'Full-time'!$S42))=FALSE,IF(ISERR(FIND(CONCATENATE(AL$4,"++"),'Full-time'!$S42))=FALSE,IF(ISERR(FIND(CONCATENATE(AL$4,"+++"),'Full-time'!$S42))=FALSE,"+++","++"),"+")," ")," ")</f>
        <v xml:space="preserve"> </v>
      </c>
      <c r="AM37" s="145" t="str">
        <f>IF(ISERR(FIND(AM$4,'Full-time'!$S42))=FALSE,IF(ISERR(FIND(CONCATENATE(AM$4,"+"),'Full-time'!$S42))=FALSE,IF(ISERR(FIND(CONCATENATE(AM$4,"++"),'Full-time'!$S42))=FALSE,IF(ISERR(FIND(CONCATENATE(AM$4,"+++"),'Full-time'!$S42))=FALSE,"+++","++"),"+")," ")," ")</f>
        <v xml:space="preserve"> </v>
      </c>
      <c r="AN37" s="145" t="str">
        <f>IF(ISERR(FIND(AN$4,'Full-time'!$S42))=FALSE,IF(ISERR(FIND(CONCATENATE(AN$4,"+"),'Full-time'!$S42))=FALSE,IF(ISERR(FIND(CONCATENATE(AN$4,"++"),'Full-time'!$S42))=FALSE,IF(ISERR(FIND(CONCATENATE(AN$4,"+++"),'Full-time'!$S42))=FALSE,"+++","++"),"+")," ")," ")</f>
        <v xml:space="preserve"> </v>
      </c>
      <c r="AO37" s="145" t="str">
        <f>IF(ISERR(FIND(AO$4,'Full-time'!$S42))=FALSE,IF(ISERR(FIND(CONCATENATE(AO$4,"+"),'Full-time'!$S42))=FALSE,IF(ISERR(FIND(CONCATENATE(AO$4,"++"),'Full-time'!$S42))=FALSE,IF(ISERR(FIND(CONCATENATE(AO$4,"+++"),'Full-time'!$S42))=FALSE,"+++","++"),"+")," ")," ")</f>
        <v xml:space="preserve"> </v>
      </c>
      <c r="AP37" s="145" t="str">
        <f>IF(ISERR(FIND(AP$4,'Full-time'!$S42))=FALSE,IF(ISERR(FIND(CONCATENATE(AP$4,"+"),'Full-time'!$S42))=FALSE,IF(ISERR(FIND(CONCATENATE(AP$4,"++"),'Full-time'!$S42))=FALSE,IF(ISERR(FIND(CONCATENATE(AP$4,"+++"),'Full-time'!$S42))=FALSE,"+++","++"),"+")," ")," ")</f>
        <v xml:space="preserve"> </v>
      </c>
      <c r="AQ37" s="145" t="str">
        <f>IF(ISERR(FIND(AQ$4,'Full-time'!$S42))=FALSE,IF(ISERR(FIND(CONCATENATE(AQ$4,"+"),'Full-time'!$S42))=FALSE,IF(ISERR(FIND(CONCATENATE(AQ$4,"++"),'Full-time'!$S42))=FALSE,IF(ISERR(FIND(CONCATENATE(AQ$4,"+++"),'Full-time'!$S42))=FALSE,"+++","++"),"+")," ")," ")</f>
        <v>++</v>
      </c>
      <c r="AR37" s="145" t="str">
        <f>IF(ISERR(FIND(AR$4,'Full-time'!$S42))=FALSE,IF(ISERR(FIND(CONCATENATE(AR$4,"+"),'Full-time'!$S42))=FALSE,IF(ISERR(FIND(CONCATENATE(AR$4,"++"),'Full-time'!$S42))=FALSE,IF(ISERR(FIND(CONCATENATE(AR$4,"+++"),'Full-time'!$S42))=FALSE,"+++","++"),"+")," ")," ")</f>
        <v xml:space="preserve"> </v>
      </c>
      <c r="AS37" s="145" t="str">
        <f>IF(ISERR(FIND(AS$4,'Full-time'!$S42))=FALSE,IF(ISERR(FIND(CONCATENATE(AS$4,"+"),'Full-time'!$S42))=FALSE,IF(ISERR(FIND(CONCATENATE(AS$4,"++"),'Full-time'!$S42))=FALSE,IF(ISERR(FIND(CONCATENATE(AS$4,"+++"),'Full-time'!$S42))=FALSE,"+++","++"),"+")," ")," ")</f>
        <v xml:space="preserve"> </v>
      </c>
      <c r="AT37" s="145" t="str">
        <f>IF(ISERR(FIND(AT$4,'Full-time'!$S42))=FALSE,IF(ISERR(FIND(CONCATENATE(AT$4,"+"),'Full-time'!$S42))=FALSE,IF(ISERR(FIND(CONCATENATE(AT$4,"++"),'Full-time'!$S42))=FALSE,IF(ISERR(FIND(CONCATENATE(AT$4,"+++"),'Full-time'!$S42))=FALSE,"+++","++"),"+")," ")," ")</f>
        <v xml:space="preserve"> </v>
      </c>
      <c r="AU37" s="145" t="str">
        <f>IF(ISERR(FIND(AU$4,'Full-time'!$S42))=FALSE,IF(ISERR(FIND(CONCATENATE(AU$4,"+"),'Full-time'!$S42))=FALSE,IF(ISERR(FIND(CONCATENATE(AU$4,"++"),'Full-time'!$S42))=FALSE,IF(ISERR(FIND(CONCATENATE(AU$4,"+++"),'Full-time'!$S42))=FALSE,"+++","++"),"+")," ")," ")</f>
        <v>++</v>
      </c>
      <c r="AV37" s="150" t="str">
        <f>'Full-time'!C42</f>
        <v>Elective course 1: Design of multi-agent systems / Control of under-actuated systems</v>
      </c>
      <c r="AW37" s="145" t="str">
        <f>IF(ISERR(FIND(AW$4,'Full-time'!$T42))=FALSE,IF(ISERR(FIND(CONCATENATE(AW$4,"+"),'Full-time'!$T42))=FALSE,IF(ISERR(FIND(CONCATENATE(AW$4,"++"),'Full-time'!$T42))=FALSE,IF(ISERR(FIND(CONCATENATE(AW$4,"+++"),'Full-time'!$T42))=FALSE,"+++","++"),"+")," ")," ")</f>
        <v xml:space="preserve"> </v>
      </c>
      <c r="AX37" s="145" t="str">
        <f>IF(ISERR(FIND(AX$4,'Full-time'!$T42))=FALSE,IF(ISERR(FIND(CONCATENATE(AX$4,"+"),'Full-time'!$T42))=FALSE,IF(ISERR(FIND(CONCATENATE(AX$4,"++"),'Full-time'!$T42))=FALSE,IF(ISERR(FIND(CONCATENATE(AX$4,"+++"),'Full-time'!$T42))=FALSE,"+++","++"),"+")," ")," ")</f>
        <v xml:space="preserve"> </v>
      </c>
      <c r="AY37" s="145" t="str">
        <f>IF(ISERR(FIND(AY$4,'Full-time'!$T42))=FALSE,IF(ISERR(FIND(CONCATENATE(AY$4,"+"),'Full-time'!$T42))=FALSE,IF(ISERR(FIND(CONCATENATE(AY$4,"++"),'Full-time'!$T42))=FALSE,IF(ISERR(FIND(CONCATENATE(AY$4,"+++"),'Full-time'!$T42))=FALSE,"+++","++"),"+")," ")," ")</f>
        <v>++</v>
      </c>
      <c r="AZ37" s="145" t="str">
        <f>IF(ISERR(FIND(AZ$4,'Full-time'!$T42))=FALSE,IF(ISERR(FIND(CONCATENATE(AZ$4,"+"),'Full-time'!$T42))=FALSE,IF(ISERR(FIND(CONCATENATE(AZ$4,"++"),'Full-time'!$T42))=FALSE,IF(ISERR(FIND(CONCATENATE(AZ$4,"+++"),'Full-time'!$T42))=FALSE,"+++","++"),"+")," ")," ")</f>
        <v>++</v>
      </c>
      <c r="BA37" s="145" t="str">
        <f>IF(ISERR(FIND(BA$4,'Full-time'!$T42))=FALSE,IF(ISERR(FIND(CONCATENATE(BA$4,"+"),'Full-time'!$T42))=FALSE,IF(ISERR(FIND(CONCATENATE(BA$4,"++"),'Full-time'!$T42))=FALSE,IF(ISERR(FIND(CONCATENATE(BA$4,"+++"),'Full-time'!$T42))=FALSE,"+++","++"),"+")," ")," ")</f>
        <v xml:space="preserve"> </v>
      </c>
      <c r="BB37" s="145" t="str">
        <f>IF(ISERR(FIND(BB$4,'Full-time'!$T42))=FALSE,IF(ISERR(FIND(CONCATENATE(BB$4,"+"),'Full-time'!$T42))=FALSE,IF(ISERR(FIND(CONCATENATE(BB$4,"++"),'Full-time'!$T42))=FALSE,IF(ISERR(FIND(CONCATENATE(BB$4,"+++"),'Full-time'!$T42))=FALSE,"+++","++"),"+")," ")," ")</f>
        <v xml:space="preserve"> </v>
      </c>
    </row>
    <row r="38" spans="1:54" ht="25.5">
      <c r="A38" s="94" t="str">
        <f>'Full-time'!C43</f>
        <v>Elective course 2: Vision based control / Design of control systems</v>
      </c>
      <c r="B38" s="19" t="str">
        <f>IF(ISERR(FIND(B$4,'Full-time'!$R43))=FALSE,IF(ISERR(FIND(CONCATENATE(B$4,"+"),'Full-time'!$R43))=FALSE,IF(ISERR(FIND(CONCATENATE(B$4,"++"),'Full-time'!$R43))=FALSE,IF(ISERR(FIND(CONCATENATE(B$4,"+++"),'Full-time'!$R43))=FALSE,"+++","++"),"+")," ")," ")</f>
        <v xml:space="preserve"> </v>
      </c>
      <c r="C38" s="19" t="str">
        <f>IF(ISERR(FIND(C$4,'Full-time'!$R43))=FALSE,IF(ISERR(FIND(CONCATENATE(C$4,"+"),'Full-time'!$R43))=FALSE,IF(ISERR(FIND(CONCATENATE(C$4,"++"),'Full-time'!$R43))=FALSE,IF(ISERR(FIND(CONCATENATE(C$4,"+++"),'Full-time'!$R43))=FALSE,"+++","++"),"+")," ")," ")</f>
        <v xml:space="preserve"> </v>
      </c>
      <c r="D38" s="19" t="str">
        <f>IF(ISERR(FIND(D$4,'Full-time'!$R43))=FALSE,IF(ISERR(FIND(CONCATENATE(D$4,"+"),'Full-time'!$R43))=FALSE,IF(ISERR(FIND(CONCATENATE(D$4,"++"),'Full-time'!$R43))=FALSE,IF(ISERR(FIND(CONCATENATE(D$4,"+++"),'Full-time'!$R43))=FALSE,"+++","++"),"+")," ")," ")</f>
        <v xml:space="preserve"> </v>
      </c>
      <c r="E38" s="19" t="str">
        <f>IF(ISERR(FIND(E$4,'Full-time'!$R43))=FALSE,IF(ISERR(FIND(CONCATENATE(E$4,"+"),'Full-time'!$R43))=FALSE,IF(ISERR(FIND(CONCATENATE(E$4,"++"),'Full-time'!$R43))=FALSE,IF(ISERR(FIND(CONCATENATE(E$4,"+++"),'Full-time'!$R43))=FALSE,"+++","++"),"+")," ")," ")</f>
        <v xml:space="preserve"> </v>
      </c>
      <c r="F38" s="19" t="str">
        <f>IF(ISERR(FIND(F$4,'Full-time'!$R43))=FALSE,IF(ISERR(FIND(CONCATENATE(F$4,"+"),'Full-time'!$R43))=FALSE,IF(ISERR(FIND(CONCATENATE(F$4,"++"),'Full-time'!$R43))=FALSE,IF(ISERR(FIND(CONCATENATE(F$4,"+++"),'Full-time'!$R43))=FALSE,"+++","++"),"+")," ")," ")</f>
        <v xml:space="preserve"> </v>
      </c>
      <c r="G38" s="19" t="str">
        <f>IF(ISERR(FIND(G$4,'Full-time'!$R43))=FALSE,IF(ISERR(FIND(CONCATENATE(G$4,"+"),'Full-time'!$R43))=FALSE,IF(ISERR(FIND(CONCATENATE(G$4,"++"),'Full-time'!$R43))=FALSE,IF(ISERR(FIND(CONCATENATE(G$4,"+++"),'Full-time'!$R43))=FALSE,"+++","++"),"+")," ")," ")</f>
        <v>+</v>
      </c>
      <c r="H38" s="19" t="str">
        <f>IF(ISERR(FIND(H$4,'Full-time'!$R43))=FALSE,IF(ISERR(FIND(CONCATENATE(H$4,"+"),'Full-time'!$R43))=FALSE,IF(ISERR(FIND(CONCATENATE(H$4,"++"),'Full-time'!$R43))=FALSE,IF(ISERR(FIND(CONCATENATE(H$4,"+++"),'Full-time'!$R43))=FALSE,"+++","++"),"+")," ")," ")</f>
        <v xml:space="preserve"> </v>
      </c>
      <c r="I38" s="19" t="str">
        <f>IF(ISERR(FIND(I$4,'Full-time'!$R43))=FALSE,IF(ISERR(FIND(CONCATENATE(I$4,"+"),'Full-time'!$R43))=FALSE,IF(ISERR(FIND(CONCATENATE(I$4,"++"),'Full-time'!$R43))=FALSE,IF(ISERR(FIND(CONCATENATE(I$4,"+++"),'Full-time'!$R43))=FALSE,"+++","++"),"+")," ")," ")</f>
        <v xml:space="preserve"> </v>
      </c>
      <c r="J38" s="19" t="str">
        <f>IF(ISERR(FIND(J$4,'Full-time'!$R43))=FALSE,IF(ISERR(FIND(CONCATENATE(J$4,"+"),'Full-time'!$R43))=FALSE,IF(ISERR(FIND(CONCATENATE(J$4,"++"),'Full-time'!$R43))=FALSE,IF(ISERR(FIND(CONCATENATE(J$4,"+++"),'Full-time'!$R43))=FALSE,"+++","++"),"+")," ")," ")</f>
        <v xml:space="preserve"> </v>
      </c>
      <c r="K38" s="19" t="str">
        <f>IF(ISERR(FIND(K$4,'Full-time'!$R43))=FALSE,IF(ISERR(FIND(CONCATENATE(K$4,"+"),'Full-time'!$R43))=FALSE,IF(ISERR(FIND(CONCATENATE(K$4,"++"),'Full-time'!$R43))=FALSE,IF(ISERR(FIND(CONCATENATE(K$4,"+++"),'Full-time'!$R43))=FALSE,"+++","++"),"+")," ")," ")</f>
        <v xml:space="preserve"> </v>
      </c>
      <c r="L38" s="19" t="str">
        <f>IF(ISERR(FIND(L$4,'Full-time'!$R43))=FALSE,IF(ISERR(FIND(CONCATENATE(L$4,"+"),'Full-time'!$R43))=FALSE,IF(ISERR(FIND(CONCATENATE(L$4,"++"),'Full-time'!$R43))=FALSE,IF(ISERR(FIND(CONCATENATE(L$4,"+++"),'Full-time'!$R43))=FALSE,"+++","++"),"+")," ")," ")</f>
        <v>++</v>
      </c>
      <c r="M38" s="19" t="str">
        <f>IF(ISERR(FIND(M$4,'Full-time'!$R43))=FALSE,IF(ISERR(FIND(CONCATENATE(M$4,"+"),'Full-time'!$R43))=FALSE,IF(ISERR(FIND(CONCATENATE(M$4,"++"),'Full-time'!$R43))=FALSE,IF(ISERR(FIND(CONCATENATE(M$4,"+++"),'Full-time'!$R43))=FALSE,"+++","++"),"+")," ")," ")</f>
        <v>+</v>
      </c>
      <c r="N38" s="19" t="str">
        <f>IF(ISERR(FIND(N$4,'Full-time'!$R43))=FALSE,IF(ISERR(FIND(CONCATENATE(N$4,"+"),'Full-time'!$R43))=FALSE,IF(ISERR(FIND(CONCATENATE(N$4,"++"),'Full-time'!$R43))=FALSE,IF(ISERR(FIND(CONCATENATE(N$4,"+++"),'Full-time'!$R43))=FALSE,"+++","++"),"+")," ")," ")</f>
        <v xml:space="preserve"> </v>
      </c>
      <c r="O38" s="19" t="str">
        <f>IF(ISERR(FIND(O$4,'Full-time'!$R43))=FALSE,IF(ISERR(FIND(CONCATENATE(O$4,"+"),'Full-time'!$R43))=FALSE,IF(ISERR(FIND(CONCATENATE(O$4,"++"),'Full-time'!$R43))=FALSE,IF(ISERR(FIND(CONCATENATE(O$4,"+++"),'Full-time'!$R43))=FALSE,"+++","++"),"+")," ")," ")</f>
        <v xml:space="preserve"> </v>
      </c>
      <c r="P38" s="19" t="str">
        <f>IF(ISERR(FIND(P$4,'Full-time'!$R43))=FALSE,IF(ISERR(FIND(CONCATENATE(P$4,"+"),'Full-time'!$R43))=FALSE,IF(ISERR(FIND(CONCATENATE(P$4,"++"),'Full-time'!$R43))=FALSE,IF(ISERR(FIND(CONCATENATE(P$4,"+++"),'Full-time'!$R43))=FALSE,"+++","++"),"+")," ")," ")</f>
        <v xml:space="preserve"> </v>
      </c>
      <c r="Q38" s="19" t="str">
        <f>IF(ISERR(FIND(Q$4,'Full-time'!$R43))=FALSE,IF(ISERR(FIND(CONCATENATE(Q$4,"+"),'Full-time'!$R43))=FALSE,IF(ISERR(FIND(CONCATENATE(Q$4,"++"),'Full-time'!$R43))=FALSE,IF(ISERR(FIND(CONCATENATE(Q$4,"+++"),'Full-time'!$R43))=FALSE,"+++","++"),"+")," ")," ")</f>
        <v xml:space="preserve"> </v>
      </c>
      <c r="R38" s="19" t="str">
        <f>IF(ISERR(FIND(R$4,'Full-time'!$R43))=FALSE,IF(ISERR(FIND(CONCATENATE(R$4,"+"),'Full-time'!$R43))=FALSE,IF(ISERR(FIND(CONCATENATE(R$4,"++"),'Full-time'!$R43))=FALSE,IF(ISERR(FIND(CONCATENATE(R$4,"+++"),'Full-time'!$R43))=FALSE,"+++","++"),"+")," ")," ")</f>
        <v xml:space="preserve"> </v>
      </c>
      <c r="S38" s="19" t="str">
        <f>IF(ISERR(FIND(S$4,'Full-time'!$R43))=FALSE,IF(ISERR(FIND(CONCATENATE(S$4,"+"),'Full-time'!$R43))=FALSE,IF(ISERR(FIND(CONCATENATE(S$4,"++"),'Full-time'!$R43))=FALSE,IF(ISERR(FIND(CONCATENATE(S$4,"+++"),'Full-time'!$R43))=FALSE,"+++","++"),"+")," ")," ")</f>
        <v xml:space="preserve"> </v>
      </c>
      <c r="T38" s="150" t="str">
        <f>'Full-time'!C43</f>
        <v>Elective course 2: Vision based control / Design of control systems</v>
      </c>
      <c r="U38" s="145" t="str">
        <f>IF(ISERR(FIND(U$4,'Full-time'!$S43))=FALSE,IF(ISERR(FIND(CONCATENATE(U$4,"+"),'Full-time'!$S43))=FALSE,IF(ISERR(FIND(CONCATENATE(U$4,"++"),'Full-time'!$S43))=FALSE,IF(ISERR(FIND(CONCATENATE(U$4,"+++"),'Full-time'!$S43))=FALSE,"+++","++"),"+")," ")," ")</f>
        <v xml:space="preserve"> </v>
      </c>
      <c r="V38" s="145" t="str">
        <f>IF(ISERR(FIND(V$4,'Full-time'!$S43))=FALSE,IF(ISERR(FIND(CONCATENATE(V$4,"+"),'Full-time'!$S43))=FALSE,IF(ISERR(FIND(CONCATENATE(V$4,"++"),'Full-time'!$S43))=FALSE,IF(ISERR(FIND(CONCATENATE(V$4,"+++"),'Full-time'!$S43))=FALSE,"+++","++"),"+")," ")," ")</f>
        <v xml:space="preserve"> </v>
      </c>
      <c r="W38" s="145" t="str">
        <f>IF(ISERR(FIND(W$4,'Full-time'!$S43))=FALSE,IF(ISERR(FIND(CONCATENATE(W$4,"+"),'Full-time'!$S43))=FALSE,IF(ISERR(FIND(CONCATENATE(W$4,"++"),'Full-time'!$S43))=FALSE,IF(ISERR(FIND(CONCATENATE(W$4,"+++"),'Full-time'!$S43))=FALSE,"+++","++"),"+")," ")," ")</f>
        <v xml:space="preserve"> </v>
      </c>
      <c r="X38" s="145" t="str">
        <f>IF(ISERR(FIND(X$4,'Full-time'!$S43))=FALSE,IF(ISERR(FIND(CONCATENATE(X$4,"+"),'Full-time'!$S43))=FALSE,IF(ISERR(FIND(CONCATENATE(X$4,"++"),'Full-time'!$S43))=FALSE,IF(ISERR(FIND(CONCATENATE(X$4,"+++"),'Full-time'!$S43))=FALSE,"+++","++"),"+")," ")," ")</f>
        <v xml:space="preserve"> </v>
      </c>
      <c r="Y38" s="145" t="str">
        <f>IF(ISERR(FIND(Y$4,'Full-time'!$S43))=FALSE,IF(ISERR(FIND(CONCATENATE(Y$4,"+"),'Full-time'!$S43))=FALSE,IF(ISERR(FIND(CONCATENATE(Y$4,"++"),'Full-time'!$S43))=FALSE,IF(ISERR(FIND(CONCATENATE(Y$4,"+++"),'Full-time'!$S43))=FALSE,"+++","++"),"+")," ")," ")</f>
        <v xml:space="preserve"> </v>
      </c>
      <c r="Z38" s="145" t="str">
        <f>IF(ISERR(FIND(Z$4,'Full-time'!$S43))=FALSE,IF(ISERR(FIND(CONCATENATE(Z$4,"+"),'Full-time'!$S43))=FALSE,IF(ISERR(FIND(CONCATENATE(Z$4,"++"),'Full-time'!$S43))=FALSE,IF(ISERR(FIND(CONCATENATE(Z$4,"+++"),'Full-time'!$S43))=FALSE,"+++","++"),"+")," ")," ")</f>
        <v xml:space="preserve"> </v>
      </c>
      <c r="AA38" s="145" t="str">
        <f>IF(ISERR(FIND(AA$4,'Full-time'!$S43))=FALSE,IF(ISERR(FIND(CONCATENATE(AA$4,"+"),'Full-time'!$S43))=FALSE,IF(ISERR(FIND(CONCATENATE(AA$4,"++"),'Full-time'!$S43))=FALSE,IF(ISERR(FIND(CONCATENATE(AA$4,"+++"),'Full-time'!$S43))=FALSE,"+++","++"),"+")," ")," ")</f>
        <v xml:space="preserve"> </v>
      </c>
      <c r="AB38" s="145" t="str">
        <f>IF(ISERR(FIND(AB$4,'Full-time'!$S43))=FALSE,IF(ISERR(FIND(CONCATENATE(AB$4,"+"),'Full-time'!$S43))=FALSE,IF(ISERR(FIND(CONCATENATE(AB$4,"++"),'Full-time'!$S43))=FALSE,IF(ISERR(FIND(CONCATENATE(AB$4,"+++"),'Full-time'!$S43))=FALSE,"+++","++"),"+")," ")," ")</f>
        <v xml:space="preserve"> </v>
      </c>
      <c r="AC38" s="145" t="str">
        <f>IF(ISERR(FIND(AC$4,'Full-time'!$S43))=FALSE,IF(ISERR(FIND(CONCATENATE(AC$4,"+"),'Full-time'!$S43))=FALSE,IF(ISERR(FIND(CONCATENATE(AC$4,"++"),'Full-time'!$S43))=FALSE,IF(ISERR(FIND(CONCATENATE(AC$4,"+++"),'Full-time'!$S43))=FALSE,"+++","++"),"+")," ")," ")</f>
        <v xml:space="preserve"> </v>
      </c>
      <c r="AD38" s="145" t="str">
        <f>IF(ISERR(FIND(AD$4,'Full-time'!$S43))=FALSE,IF(ISERR(FIND(CONCATENATE(AD$4,"+"),'Full-time'!$S43))=FALSE,IF(ISERR(FIND(CONCATENATE(AD$4,"++"),'Full-time'!$S43))=FALSE,IF(ISERR(FIND(CONCATENATE(AD$4,"+++"),'Full-time'!$S43))=FALSE,"+++","++"),"+")," ")," ")</f>
        <v xml:space="preserve"> </v>
      </c>
      <c r="AE38" s="145" t="str">
        <f>IF(ISERR(FIND(AE$4,'Full-time'!$S43))=FALSE,IF(ISERR(FIND(CONCATENATE(AE$4,"+"),'Full-time'!$S43))=FALSE,IF(ISERR(FIND(CONCATENATE(AE$4,"++"),'Full-time'!$S43))=FALSE,IF(ISERR(FIND(CONCATENATE(AE$4,"+++"),'Full-time'!$S43))=FALSE,"+++","++"),"+")," ")," ")</f>
        <v>+</v>
      </c>
      <c r="AF38" s="145" t="str">
        <f>IF(ISERR(FIND(AF$4,'Full-time'!$S43))=FALSE,IF(ISERR(FIND(CONCATENATE(AF$4,"+"),'Full-time'!$S43))=FALSE,IF(ISERR(FIND(CONCATENATE(AF$4,"++"),'Full-time'!$S43))=FALSE,IF(ISERR(FIND(CONCATENATE(AF$4,"+++"),'Full-time'!$S43))=FALSE,"+++","++"),"+")," ")," ")</f>
        <v xml:space="preserve"> </v>
      </c>
      <c r="AG38" s="145" t="str">
        <f>IF(ISERR(FIND(AG$4,'Full-time'!$S43))=FALSE,IF(ISERR(FIND(CONCATENATE(AG$4,"+"),'Full-time'!$S43))=FALSE,IF(ISERR(FIND(CONCATENATE(AG$4,"++"),'Full-time'!$S43))=FALSE,IF(ISERR(FIND(CONCATENATE(AG$4,"+++"),'Full-time'!$S43))=FALSE,"+++","++"),"+")," ")," ")</f>
        <v xml:space="preserve"> </v>
      </c>
      <c r="AH38" s="145" t="str">
        <f>IF(ISERR(FIND(AH$4,'Full-time'!$S43))=FALSE,IF(ISERR(FIND(CONCATENATE(AH$4,"+"),'Full-time'!$S43))=FALSE,IF(ISERR(FIND(CONCATENATE(AH$4,"++"),'Full-time'!$S43))=FALSE,IF(ISERR(FIND(CONCATENATE(AH$4,"+++"),'Full-time'!$S43))=FALSE,"+++","++"),"+")," ")," ")</f>
        <v xml:space="preserve"> </v>
      </c>
      <c r="AI38" s="145" t="str">
        <f>IF(ISERR(FIND(AI$4,'Full-time'!$S43))=FALSE,IF(ISERR(FIND(CONCATENATE(AI$4,"+"),'Full-time'!$S43))=FALSE,IF(ISERR(FIND(CONCATENATE(AI$4,"++"),'Full-time'!$S43))=FALSE,IF(ISERR(FIND(CONCATENATE(AI$4,"+++"),'Full-time'!$S43))=FALSE,"+++","++"),"+")," ")," ")</f>
        <v xml:space="preserve"> </v>
      </c>
      <c r="AJ38" s="145" t="str">
        <f>IF(ISERR(FIND(AJ$4,'Full-time'!$S43))=FALSE,IF(ISERR(FIND(CONCATENATE(AJ$4,"+"),'Full-time'!$S43))=FALSE,IF(ISERR(FIND(CONCATENATE(AJ$4,"++"),'Full-time'!$S43))=FALSE,IF(ISERR(FIND(CONCATENATE(AJ$4,"+++"),'Full-time'!$S43))=FALSE,"+++","++"),"+")," ")," ")</f>
        <v>+</v>
      </c>
      <c r="AK38" s="145" t="str">
        <f>IF(ISERR(FIND(AK$4,'Full-time'!$S43))=FALSE,IF(ISERR(FIND(CONCATENATE(AK$4,"+"),'Full-time'!$S43))=FALSE,IF(ISERR(FIND(CONCATENATE(AK$4,"++"),'Full-time'!$S43))=FALSE,IF(ISERR(FIND(CONCATENATE(AK$4,"+++"),'Full-time'!$S43))=FALSE,"+++","++"),"+")," ")," ")</f>
        <v xml:space="preserve"> </v>
      </c>
      <c r="AL38" s="145" t="str">
        <f>IF(ISERR(FIND(AL$4,'Full-time'!$S43))=FALSE,IF(ISERR(FIND(CONCATENATE(AL$4,"+"),'Full-time'!$S43))=FALSE,IF(ISERR(FIND(CONCATENATE(AL$4,"++"),'Full-time'!$S43))=FALSE,IF(ISERR(FIND(CONCATENATE(AL$4,"+++"),'Full-time'!$S43))=FALSE,"+++","++"),"+")," ")," ")</f>
        <v xml:space="preserve"> </v>
      </c>
      <c r="AM38" s="145" t="str">
        <f>IF(ISERR(FIND(AM$4,'Full-time'!$S43))=FALSE,IF(ISERR(FIND(CONCATENATE(AM$4,"+"),'Full-time'!$S43))=FALSE,IF(ISERR(FIND(CONCATENATE(AM$4,"++"),'Full-time'!$S43))=FALSE,IF(ISERR(FIND(CONCATENATE(AM$4,"+++"),'Full-time'!$S43))=FALSE,"+++","++"),"+")," ")," ")</f>
        <v xml:space="preserve"> </v>
      </c>
      <c r="AN38" s="145" t="str">
        <f>IF(ISERR(FIND(AN$4,'Full-time'!$S43))=FALSE,IF(ISERR(FIND(CONCATENATE(AN$4,"+"),'Full-time'!$S43))=FALSE,IF(ISERR(FIND(CONCATENATE(AN$4,"++"),'Full-time'!$S43))=FALSE,IF(ISERR(FIND(CONCATENATE(AN$4,"+++"),'Full-time'!$S43))=FALSE,"+++","++"),"+")," ")," ")</f>
        <v xml:space="preserve"> </v>
      </c>
      <c r="AO38" s="145" t="str">
        <f>IF(ISERR(FIND(AO$4,'Full-time'!$S43))=FALSE,IF(ISERR(FIND(CONCATENATE(AO$4,"+"),'Full-time'!$S43))=FALSE,IF(ISERR(FIND(CONCATENATE(AO$4,"++"),'Full-time'!$S43))=FALSE,IF(ISERR(FIND(CONCATENATE(AO$4,"+++"),'Full-time'!$S43))=FALSE,"+++","++"),"+")," ")," ")</f>
        <v xml:space="preserve"> </v>
      </c>
      <c r="AP38" s="145" t="str">
        <f>IF(ISERR(FIND(AP$4,'Full-time'!$S43))=FALSE,IF(ISERR(FIND(CONCATENATE(AP$4,"+"),'Full-time'!$S43))=FALSE,IF(ISERR(FIND(CONCATENATE(AP$4,"++"),'Full-time'!$S43))=FALSE,IF(ISERR(FIND(CONCATENATE(AP$4,"+++"),'Full-time'!$S43))=FALSE,"+++","++"),"+")," ")," ")</f>
        <v>+</v>
      </c>
      <c r="AQ38" s="145" t="str">
        <f>IF(ISERR(FIND(AQ$4,'Full-time'!$S43))=FALSE,IF(ISERR(FIND(CONCATENATE(AQ$4,"+"),'Full-time'!$S43))=FALSE,IF(ISERR(FIND(CONCATENATE(AQ$4,"++"),'Full-time'!$S43))=FALSE,IF(ISERR(FIND(CONCATENATE(AQ$4,"+++"),'Full-time'!$S43))=FALSE,"+++","++"),"+")," ")," ")</f>
        <v xml:space="preserve"> </v>
      </c>
      <c r="AR38" s="145" t="str">
        <f>IF(ISERR(FIND(AR$4,'Full-time'!$S43))=FALSE,IF(ISERR(FIND(CONCATENATE(AR$4,"+"),'Full-time'!$S43))=FALSE,IF(ISERR(FIND(CONCATENATE(AR$4,"++"),'Full-time'!$S43))=FALSE,IF(ISERR(FIND(CONCATENATE(AR$4,"+++"),'Full-time'!$S43))=FALSE,"+++","++"),"+")," ")," ")</f>
        <v xml:space="preserve"> </v>
      </c>
      <c r="AS38" s="145" t="str">
        <f>IF(ISERR(FIND(AS$4,'Full-time'!$S43))=FALSE,IF(ISERR(FIND(CONCATENATE(AS$4,"+"),'Full-time'!$S43))=FALSE,IF(ISERR(FIND(CONCATENATE(AS$4,"++"),'Full-time'!$S43))=FALSE,IF(ISERR(FIND(CONCATENATE(AS$4,"+++"),'Full-time'!$S43))=FALSE,"+++","++"),"+")," ")," ")</f>
        <v>++</v>
      </c>
      <c r="AT38" s="145" t="str">
        <f>IF(ISERR(FIND(AT$4,'Full-time'!$S43))=FALSE,IF(ISERR(FIND(CONCATENATE(AT$4,"+"),'Full-time'!$S43))=FALSE,IF(ISERR(FIND(CONCATENATE(AT$4,"++"),'Full-time'!$S43))=FALSE,IF(ISERR(FIND(CONCATENATE(AT$4,"+++"),'Full-time'!$S43))=FALSE,"+++","++"),"+")," ")," ")</f>
        <v xml:space="preserve"> </v>
      </c>
      <c r="AU38" s="145" t="str">
        <f>IF(ISERR(FIND(AU$4,'Full-time'!$S43))=FALSE,IF(ISERR(FIND(CONCATENATE(AU$4,"+"),'Full-time'!$S43))=FALSE,IF(ISERR(FIND(CONCATENATE(AU$4,"++"),'Full-time'!$S43))=FALSE,IF(ISERR(FIND(CONCATENATE(AU$4,"+++"),'Full-time'!$S43))=FALSE,"+++","++"),"+")," ")," ")</f>
        <v>++</v>
      </c>
      <c r="AV38" s="150" t="str">
        <f>'Full-time'!C43</f>
        <v>Elective course 2: Vision based control / Design of control systems</v>
      </c>
      <c r="AW38" s="145" t="str">
        <f>IF(ISERR(FIND(AW$4,'Full-time'!$T43))=FALSE,IF(ISERR(FIND(CONCATENATE(AW$4,"+"),'Full-time'!$T43))=FALSE,IF(ISERR(FIND(CONCATENATE(AW$4,"++"),'Full-time'!$T43))=FALSE,IF(ISERR(FIND(CONCATENATE(AW$4,"+++"),'Full-time'!$T43))=FALSE,"+++","++"),"+")," ")," ")</f>
        <v xml:space="preserve"> </v>
      </c>
      <c r="AX38" s="145" t="str">
        <f>IF(ISERR(FIND(AX$4,'Full-time'!$T43))=FALSE,IF(ISERR(FIND(CONCATENATE(AX$4,"+"),'Full-time'!$T43))=FALSE,IF(ISERR(FIND(CONCATENATE(AX$4,"++"),'Full-time'!$T43))=FALSE,IF(ISERR(FIND(CONCATENATE(AX$4,"+++"),'Full-time'!$T43))=FALSE,"+++","++"),"+")," ")," ")</f>
        <v xml:space="preserve"> </v>
      </c>
      <c r="AY38" s="145" t="str">
        <f>IF(ISERR(FIND(AY$4,'Full-time'!$T43))=FALSE,IF(ISERR(FIND(CONCATENATE(AY$4,"+"),'Full-time'!$T43))=FALSE,IF(ISERR(FIND(CONCATENATE(AY$4,"++"),'Full-time'!$T43))=FALSE,IF(ISERR(FIND(CONCATENATE(AY$4,"+++"),'Full-time'!$T43))=FALSE,"+++","++"),"+")," ")," ")</f>
        <v>+</v>
      </c>
      <c r="AZ38" s="145" t="str">
        <f>IF(ISERR(FIND(AZ$4,'Full-time'!$T43))=FALSE,IF(ISERR(FIND(CONCATENATE(AZ$4,"+"),'Full-time'!$T43))=FALSE,IF(ISERR(FIND(CONCATENATE(AZ$4,"++"),'Full-time'!$T43))=FALSE,IF(ISERR(FIND(CONCATENATE(AZ$4,"+++"),'Full-time'!$T43))=FALSE,"+++","++"),"+")," ")," ")</f>
        <v>+</v>
      </c>
      <c r="BA38" s="145" t="str">
        <f>IF(ISERR(FIND(BA$4,'Full-time'!$T43))=FALSE,IF(ISERR(FIND(CONCATENATE(BA$4,"+"),'Full-time'!$T43))=FALSE,IF(ISERR(FIND(CONCATENATE(BA$4,"++"),'Full-time'!$T43))=FALSE,IF(ISERR(FIND(CONCATENATE(BA$4,"+++"),'Full-time'!$T43))=FALSE,"+++","++"),"+")," ")," ")</f>
        <v xml:space="preserve"> </v>
      </c>
      <c r="BB38" s="145" t="str">
        <f>IF(ISERR(FIND(BB$4,'Full-time'!$T43))=FALSE,IF(ISERR(FIND(CONCATENATE(BB$4,"+"),'Full-time'!$T43))=FALSE,IF(ISERR(FIND(CONCATENATE(BB$4,"++"),'Full-time'!$T43))=FALSE,IF(ISERR(FIND(CONCATENATE(BB$4,"+++"),'Full-time'!$T43))=FALSE,"+++","++"),"+")," ")," ")</f>
        <v xml:space="preserve"> </v>
      </c>
    </row>
    <row r="39" spans="1:54">
      <c r="A39" s="94" t="str">
        <f>'Full-time'!C44</f>
        <v>Master's thesis</v>
      </c>
      <c r="B39" s="19" t="str">
        <f>IF(ISERR(FIND(B$4,'Full-time'!$R44))=FALSE,IF(ISERR(FIND(CONCATENATE(B$4,"+"),'Full-time'!$R44))=FALSE,IF(ISERR(FIND(CONCATENATE(B$4,"++"),'Full-time'!$R44))=FALSE,IF(ISERR(FIND(CONCATENATE(B$4,"+++"),'Full-time'!$R44))=FALSE,"+++","++"),"+")," ")," ")</f>
        <v xml:space="preserve"> </v>
      </c>
      <c r="C39" s="19" t="str">
        <f>IF(ISERR(FIND(C$4,'Full-time'!$R44))=FALSE,IF(ISERR(FIND(CONCATENATE(C$4,"+"),'Full-time'!$R44))=FALSE,IF(ISERR(FIND(CONCATENATE(C$4,"++"),'Full-time'!$R44))=FALSE,IF(ISERR(FIND(CONCATENATE(C$4,"+++"),'Full-time'!$R44))=FALSE,"+++","++"),"+")," ")," ")</f>
        <v xml:space="preserve"> </v>
      </c>
      <c r="D39" s="19" t="str">
        <f>IF(ISERR(FIND(D$4,'Full-time'!$R44))=FALSE,IF(ISERR(FIND(CONCATENATE(D$4,"+"),'Full-time'!$R44))=FALSE,IF(ISERR(FIND(CONCATENATE(D$4,"++"),'Full-time'!$R44))=FALSE,IF(ISERR(FIND(CONCATENATE(D$4,"+++"),'Full-time'!$R44))=FALSE,"+++","++"),"+")," ")," ")</f>
        <v xml:space="preserve"> </v>
      </c>
      <c r="E39" s="19" t="str">
        <f>IF(ISERR(FIND(E$4,'Full-time'!$R44))=FALSE,IF(ISERR(FIND(CONCATENATE(E$4,"+"),'Full-time'!$R44))=FALSE,IF(ISERR(FIND(CONCATENATE(E$4,"++"),'Full-time'!$R44))=FALSE,IF(ISERR(FIND(CONCATENATE(E$4,"+++"),'Full-time'!$R44))=FALSE,"+++","++"),"+")," ")," ")</f>
        <v xml:space="preserve"> </v>
      </c>
      <c r="F39" s="19" t="str">
        <f>IF(ISERR(FIND(F$4,'Full-time'!$R44))=FALSE,IF(ISERR(FIND(CONCATENATE(F$4,"+"),'Full-time'!$R44))=FALSE,IF(ISERR(FIND(CONCATENATE(F$4,"++"),'Full-time'!$R44))=FALSE,IF(ISERR(FIND(CONCATENATE(F$4,"+++"),'Full-time'!$R44))=FALSE,"+++","++"),"+")," ")," ")</f>
        <v xml:space="preserve"> </v>
      </c>
      <c r="G39" s="19" t="str">
        <f>IF(ISERR(FIND(G$4,'Full-time'!$R44))=FALSE,IF(ISERR(FIND(CONCATENATE(G$4,"+"),'Full-time'!$R44))=FALSE,IF(ISERR(FIND(CONCATENATE(G$4,"++"),'Full-time'!$R44))=FALSE,IF(ISERR(FIND(CONCATENATE(G$4,"+++"),'Full-time'!$R44))=FALSE,"+++","++"),"+")," ")," ")</f>
        <v xml:space="preserve"> </v>
      </c>
      <c r="H39" s="19" t="str">
        <f>IF(ISERR(FIND(H$4,'Full-time'!$R44))=FALSE,IF(ISERR(FIND(CONCATENATE(H$4,"+"),'Full-time'!$R44))=FALSE,IF(ISERR(FIND(CONCATENATE(H$4,"++"),'Full-time'!$R44))=FALSE,IF(ISERR(FIND(CONCATENATE(H$4,"+++"),'Full-time'!$R44))=FALSE,"+++","++"),"+")," ")," ")</f>
        <v xml:space="preserve"> </v>
      </c>
      <c r="I39" s="19" t="str">
        <f>IF(ISERR(FIND(I$4,'Full-time'!$R44))=FALSE,IF(ISERR(FIND(CONCATENATE(I$4,"+"),'Full-time'!$R44))=FALSE,IF(ISERR(FIND(CONCATENATE(I$4,"++"),'Full-time'!$R44))=FALSE,IF(ISERR(FIND(CONCATENATE(I$4,"+++"),'Full-time'!$R44))=FALSE,"+++","++"),"+")," ")," ")</f>
        <v xml:space="preserve"> </v>
      </c>
      <c r="J39" s="19" t="str">
        <f>IF(ISERR(FIND(J$4,'Full-time'!$R44))=FALSE,IF(ISERR(FIND(CONCATENATE(J$4,"+"),'Full-time'!$R44))=FALSE,IF(ISERR(FIND(CONCATENATE(J$4,"++"),'Full-time'!$R44))=FALSE,IF(ISERR(FIND(CONCATENATE(J$4,"+++"),'Full-time'!$R44))=FALSE,"+++","++"),"+")," ")," ")</f>
        <v xml:space="preserve"> </v>
      </c>
      <c r="K39" s="19" t="str">
        <f>IF(ISERR(FIND(K$4,'Full-time'!$R44))=FALSE,IF(ISERR(FIND(CONCATENATE(K$4,"+"),'Full-time'!$R44))=FALSE,IF(ISERR(FIND(CONCATENATE(K$4,"++"),'Full-time'!$R44))=FALSE,IF(ISERR(FIND(CONCATENATE(K$4,"+++"),'Full-time'!$R44))=FALSE,"+++","++"),"+")," ")," ")</f>
        <v>+</v>
      </c>
      <c r="L39" s="19" t="str">
        <f>IF(ISERR(FIND(L$4,'Full-time'!$R44))=FALSE,IF(ISERR(FIND(CONCATENATE(L$4,"+"),'Full-time'!$R44))=FALSE,IF(ISERR(FIND(CONCATENATE(L$4,"++"),'Full-time'!$R44))=FALSE,IF(ISERR(FIND(CONCATENATE(L$4,"+++"),'Full-time'!$R44))=FALSE,"+++","++"),"+")," ")," ")</f>
        <v xml:space="preserve"> </v>
      </c>
      <c r="M39" s="19" t="str">
        <f>IF(ISERR(FIND(M$4,'Full-time'!$R44))=FALSE,IF(ISERR(FIND(CONCATENATE(M$4,"+"),'Full-time'!$R44))=FALSE,IF(ISERR(FIND(CONCATENATE(M$4,"++"),'Full-time'!$R44))=FALSE,IF(ISERR(FIND(CONCATENATE(M$4,"+++"),'Full-time'!$R44))=FALSE,"+++","++"),"+")," ")," ")</f>
        <v>+++</v>
      </c>
      <c r="N39" s="19" t="str">
        <f>IF(ISERR(FIND(N$4,'Full-time'!$R44))=FALSE,IF(ISERR(FIND(CONCATENATE(N$4,"+"),'Full-time'!$R44))=FALSE,IF(ISERR(FIND(CONCATENATE(N$4,"++"),'Full-time'!$R44))=FALSE,IF(ISERR(FIND(CONCATENATE(N$4,"+++"),'Full-time'!$R44))=FALSE,"+++","++"),"+")," ")," ")</f>
        <v>++</v>
      </c>
      <c r="O39" s="19" t="str">
        <f>IF(ISERR(FIND(O$4,'Full-time'!$R44))=FALSE,IF(ISERR(FIND(CONCATENATE(O$4,"+"),'Full-time'!$R44))=FALSE,IF(ISERR(FIND(CONCATENATE(O$4,"++"),'Full-time'!$R44))=FALSE,IF(ISERR(FIND(CONCATENATE(O$4,"+++"),'Full-time'!$R44))=FALSE,"+++","++"),"+")," ")," ")</f>
        <v xml:space="preserve"> </v>
      </c>
      <c r="P39" s="19" t="str">
        <f>IF(ISERR(FIND(P$4,'Full-time'!$R44))=FALSE,IF(ISERR(FIND(CONCATENATE(P$4,"+"),'Full-time'!$R44))=FALSE,IF(ISERR(FIND(CONCATENATE(P$4,"++"),'Full-time'!$R44))=FALSE,IF(ISERR(FIND(CONCATENATE(P$4,"+++"),'Full-time'!$R44))=FALSE,"+++","++"),"+")," ")," ")</f>
        <v>+</v>
      </c>
      <c r="Q39" s="19" t="str">
        <f>IF(ISERR(FIND(Q$4,'Full-time'!$R44))=FALSE,IF(ISERR(FIND(CONCATENATE(Q$4,"+"),'Full-time'!$R44))=FALSE,IF(ISERR(FIND(CONCATENATE(Q$4,"++"),'Full-time'!$R44))=FALSE,IF(ISERR(FIND(CONCATENATE(Q$4,"+++"),'Full-time'!$R44))=FALSE,"+++","++"),"+")," ")," ")</f>
        <v>+++</v>
      </c>
      <c r="R39" s="19" t="str">
        <f>IF(ISERR(FIND(R$4,'Full-time'!$R44))=FALSE,IF(ISERR(FIND(CONCATENATE(R$4,"+"),'Full-time'!$R44))=FALSE,IF(ISERR(FIND(CONCATENATE(R$4,"++"),'Full-time'!$R44))=FALSE,IF(ISERR(FIND(CONCATENATE(R$4,"+++"),'Full-time'!$R44))=FALSE,"+++","++"),"+")," ")," ")</f>
        <v xml:space="preserve"> </v>
      </c>
      <c r="S39" s="19" t="str">
        <f>IF(ISERR(FIND(S$4,'Full-time'!$R44))=FALSE,IF(ISERR(FIND(CONCATENATE(S$4,"+"),'Full-time'!$R44))=FALSE,IF(ISERR(FIND(CONCATENATE(S$4,"++"),'Full-time'!$R44))=FALSE,IF(ISERR(FIND(CONCATENATE(S$4,"+++"),'Full-time'!$R44))=FALSE,"+++","++"),"+")," ")," ")</f>
        <v xml:space="preserve"> </v>
      </c>
      <c r="T39" s="150" t="str">
        <f>'Full-time'!C44</f>
        <v>Master's thesis</v>
      </c>
      <c r="U39" s="145" t="str">
        <f>IF(ISERR(FIND(U$4,'Full-time'!$S44))=FALSE,IF(ISERR(FIND(CONCATENATE(U$4,"+"),'Full-time'!$S44))=FALSE,IF(ISERR(FIND(CONCATENATE(U$4,"++"),'Full-time'!$S44))=FALSE,IF(ISERR(FIND(CONCATENATE(U$4,"+++"),'Full-time'!$S44))=FALSE,"+++","++"),"+")," ")," ")</f>
        <v>+++</v>
      </c>
      <c r="V39" s="145" t="str">
        <f>IF(ISERR(FIND(V$4,'Full-time'!$S44))=FALSE,IF(ISERR(FIND(CONCATENATE(V$4,"+"),'Full-time'!$S44))=FALSE,IF(ISERR(FIND(CONCATENATE(V$4,"++"),'Full-time'!$S44))=FALSE,IF(ISERR(FIND(CONCATENATE(V$4,"+++"),'Full-time'!$S44))=FALSE,"+++","++"),"+")," ")," ")</f>
        <v>+</v>
      </c>
      <c r="W39" s="145" t="str">
        <f>IF(ISERR(FIND(W$4,'Full-time'!$S44))=FALSE,IF(ISERR(FIND(CONCATENATE(W$4,"+"),'Full-time'!$S44))=FALSE,IF(ISERR(FIND(CONCATENATE(W$4,"++"),'Full-time'!$S44))=FALSE,IF(ISERR(FIND(CONCATENATE(W$4,"+++"),'Full-time'!$S44))=FALSE,"+++","++"),"+")," ")," ")</f>
        <v xml:space="preserve"> </v>
      </c>
      <c r="X39" s="145" t="str">
        <f>IF(ISERR(FIND(X$4,'Full-time'!$S44))=FALSE,IF(ISERR(FIND(CONCATENATE(X$4,"+"),'Full-time'!$S44))=FALSE,IF(ISERR(FIND(CONCATENATE(X$4,"++"),'Full-time'!$S44))=FALSE,IF(ISERR(FIND(CONCATENATE(X$4,"+++"),'Full-time'!$S44))=FALSE,"+++","++"),"+")," ")," ")</f>
        <v>++</v>
      </c>
      <c r="Y39" s="145" t="str">
        <f>IF(ISERR(FIND(Y$4,'Full-time'!$S44))=FALSE,IF(ISERR(FIND(CONCATENATE(Y$4,"+"),'Full-time'!$S44))=FALSE,IF(ISERR(FIND(CONCATENATE(Y$4,"++"),'Full-time'!$S44))=FALSE,IF(ISERR(FIND(CONCATENATE(Y$4,"+++"),'Full-time'!$S44))=FALSE,"+++","++"),"+")," ")," ")</f>
        <v xml:space="preserve"> </v>
      </c>
      <c r="Z39" s="145" t="str">
        <f>IF(ISERR(FIND(Z$4,'Full-time'!$S44))=FALSE,IF(ISERR(FIND(CONCATENATE(Z$4,"+"),'Full-time'!$S44))=FALSE,IF(ISERR(FIND(CONCATENATE(Z$4,"++"),'Full-time'!$S44))=FALSE,IF(ISERR(FIND(CONCATENATE(Z$4,"+++"),'Full-time'!$S44))=FALSE,"+++","++"),"+")," ")," ")</f>
        <v>+</v>
      </c>
      <c r="AA39" s="145" t="str">
        <f>IF(ISERR(FIND(AA$4,'Full-time'!$S44))=FALSE,IF(ISERR(FIND(CONCATENATE(AA$4,"+"),'Full-time'!$S44))=FALSE,IF(ISERR(FIND(CONCATENATE(AA$4,"++"),'Full-time'!$S44))=FALSE,IF(ISERR(FIND(CONCATENATE(AA$4,"+++"),'Full-time'!$S44))=FALSE,"+++","++"),"+")," ")," ")</f>
        <v xml:space="preserve"> </v>
      </c>
      <c r="AB39" s="145" t="str">
        <f>IF(ISERR(FIND(AB$4,'Full-time'!$S44))=FALSE,IF(ISERR(FIND(CONCATENATE(AB$4,"+"),'Full-time'!$S44))=FALSE,IF(ISERR(FIND(CONCATENATE(AB$4,"++"),'Full-time'!$S44))=FALSE,IF(ISERR(FIND(CONCATENATE(AB$4,"+++"),'Full-time'!$S44))=FALSE,"+++","++"),"+")," ")," ")</f>
        <v xml:space="preserve"> </v>
      </c>
      <c r="AC39" s="145" t="str">
        <f>IF(ISERR(FIND(AC$4,'Full-time'!$S44))=FALSE,IF(ISERR(FIND(CONCATENATE(AC$4,"+"),'Full-time'!$S44))=FALSE,IF(ISERR(FIND(CONCATENATE(AC$4,"++"),'Full-time'!$S44))=FALSE,IF(ISERR(FIND(CONCATENATE(AC$4,"+++"),'Full-time'!$S44))=FALSE,"+++","++"),"+")," ")," ")</f>
        <v>++</v>
      </c>
      <c r="AD39" s="145" t="str">
        <f>IF(ISERR(FIND(AD$4,'Full-time'!$S44))=FALSE,IF(ISERR(FIND(CONCATENATE(AD$4,"+"),'Full-time'!$S44))=FALSE,IF(ISERR(FIND(CONCATENATE(AD$4,"++"),'Full-time'!$S44))=FALSE,IF(ISERR(FIND(CONCATENATE(AD$4,"+++"),'Full-time'!$S44))=FALSE,"+++","++"),"+")," ")," ")</f>
        <v xml:space="preserve"> </v>
      </c>
      <c r="AE39" s="145" t="str">
        <f>IF(ISERR(FIND(AE$4,'Full-time'!$S44))=FALSE,IF(ISERR(FIND(CONCATENATE(AE$4,"+"),'Full-time'!$S44))=FALSE,IF(ISERR(FIND(CONCATENATE(AE$4,"++"),'Full-time'!$S44))=FALSE,IF(ISERR(FIND(CONCATENATE(AE$4,"+++"),'Full-time'!$S44))=FALSE,"+++","++"),"+")," ")," ")</f>
        <v xml:space="preserve"> </v>
      </c>
      <c r="AF39" s="145" t="str">
        <f>IF(ISERR(FIND(AF$4,'Full-time'!$S44))=FALSE,IF(ISERR(FIND(CONCATENATE(AF$4,"+"),'Full-time'!$S44))=FALSE,IF(ISERR(FIND(CONCATENATE(AF$4,"++"),'Full-time'!$S44))=FALSE,IF(ISERR(FIND(CONCATENATE(AF$4,"+++"),'Full-time'!$S44))=FALSE,"+++","++"),"+")," ")," ")</f>
        <v xml:space="preserve"> </v>
      </c>
      <c r="AG39" s="145" t="str">
        <f>IF(ISERR(FIND(AG$4,'Full-time'!$S44))=FALSE,IF(ISERR(FIND(CONCATENATE(AG$4,"+"),'Full-time'!$S44))=FALSE,IF(ISERR(FIND(CONCATENATE(AG$4,"++"),'Full-time'!$S44))=FALSE,IF(ISERR(FIND(CONCATENATE(AG$4,"+++"),'Full-time'!$S44))=FALSE,"+++","++"),"+")," ")," ")</f>
        <v xml:space="preserve"> </v>
      </c>
      <c r="AH39" s="145" t="str">
        <f>IF(ISERR(FIND(AH$4,'Full-time'!$S44))=FALSE,IF(ISERR(FIND(CONCATENATE(AH$4,"+"),'Full-time'!$S44))=FALSE,IF(ISERR(FIND(CONCATENATE(AH$4,"++"),'Full-time'!$S44))=FALSE,IF(ISERR(FIND(CONCATENATE(AH$4,"+++"),'Full-time'!$S44))=FALSE,"+++","++"),"+")," ")," ")</f>
        <v xml:space="preserve"> </v>
      </c>
      <c r="AI39" s="145" t="str">
        <f>IF(ISERR(FIND(AI$4,'Full-time'!$S44))=FALSE,IF(ISERR(FIND(CONCATENATE(AI$4,"+"),'Full-time'!$S44))=FALSE,IF(ISERR(FIND(CONCATENATE(AI$4,"++"),'Full-time'!$S44))=FALSE,IF(ISERR(FIND(CONCATENATE(AI$4,"+++"),'Full-time'!$S44))=FALSE,"+++","++"),"+")," ")," ")</f>
        <v>+++</v>
      </c>
      <c r="AJ39" s="145" t="str">
        <f>IF(ISERR(FIND(AJ$4,'Full-time'!$S44))=FALSE,IF(ISERR(FIND(CONCATENATE(AJ$4,"+"),'Full-time'!$S44))=FALSE,IF(ISERR(FIND(CONCATENATE(AJ$4,"++"),'Full-time'!$S44))=FALSE,IF(ISERR(FIND(CONCATENATE(AJ$4,"+++"),'Full-time'!$S44))=FALSE,"+++","++"),"+")," ")," ")</f>
        <v>+++</v>
      </c>
      <c r="AK39" s="145" t="str">
        <f>IF(ISERR(FIND(AK$4,'Full-time'!$S44))=FALSE,IF(ISERR(FIND(CONCATENATE(AK$4,"+"),'Full-time'!$S44))=FALSE,IF(ISERR(FIND(CONCATENATE(AK$4,"++"),'Full-time'!$S44))=FALSE,IF(ISERR(FIND(CONCATENATE(AK$4,"+++"),'Full-time'!$S44))=FALSE,"+++","++"),"+")," ")," ")</f>
        <v xml:space="preserve"> </v>
      </c>
      <c r="AL39" s="145" t="str">
        <f>IF(ISERR(FIND(AL$4,'Full-time'!$S44))=FALSE,IF(ISERR(FIND(CONCATENATE(AL$4,"+"),'Full-time'!$S44))=FALSE,IF(ISERR(FIND(CONCATENATE(AL$4,"++"),'Full-time'!$S44))=FALSE,IF(ISERR(FIND(CONCATENATE(AL$4,"+++"),'Full-time'!$S44))=FALSE,"+++","++"),"+")," ")," ")</f>
        <v xml:space="preserve"> </v>
      </c>
      <c r="AM39" s="145" t="str">
        <f>IF(ISERR(FIND(AM$4,'Full-time'!$S44))=FALSE,IF(ISERR(FIND(CONCATENATE(AM$4,"+"),'Full-time'!$S44))=FALSE,IF(ISERR(FIND(CONCATENATE(AM$4,"++"),'Full-time'!$S44))=FALSE,IF(ISERR(FIND(CONCATENATE(AM$4,"+++"),'Full-time'!$S44))=FALSE,"+++","++"),"+")," ")," ")</f>
        <v xml:space="preserve"> </v>
      </c>
      <c r="AN39" s="145" t="str">
        <f>IF(ISERR(FIND(AN$4,'Full-time'!$S44))=FALSE,IF(ISERR(FIND(CONCATENATE(AN$4,"+"),'Full-time'!$S44))=FALSE,IF(ISERR(FIND(CONCATENATE(AN$4,"++"),'Full-time'!$S44))=FALSE,IF(ISERR(FIND(CONCATENATE(AN$4,"+++"),'Full-time'!$S44))=FALSE,"+++","++"),"+")," ")," ")</f>
        <v>+++</v>
      </c>
      <c r="AO39" s="145" t="str">
        <f>IF(ISERR(FIND(AO$4,'Full-time'!$S44))=FALSE,IF(ISERR(FIND(CONCATENATE(AO$4,"+"),'Full-time'!$S44))=FALSE,IF(ISERR(FIND(CONCATENATE(AO$4,"++"),'Full-time'!$S44))=FALSE,IF(ISERR(FIND(CONCATENATE(AO$4,"+++"),'Full-time'!$S44))=FALSE,"+++","++"),"+")," ")," ")</f>
        <v>+++</v>
      </c>
      <c r="AP39" s="145" t="str">
        <f>IF(ISERR(FIND(AP$4,'Full-time'!$S44))=FALSE,IF(ISERR(FIND(CONCATENATE(AP$4,"+"),'Full-time'!$S44))=FALSE,IF(ISERR(FIND(CONCATENATE(AP$4,"++"),'Full-time'!$S44))=FALSE,IF(ISERR(FIND(CONCATENATE(AP$4,"+++"),'Full-time'!$S44))=FALSE,"+++","++"),"+")," ")," ")</f>
        <v>++</v>
      </c>
      <c r="AQ39" s="145" t="str">
        <f>IF(ISERR(FIND(AQ$4,'Full-time'!$S44))=FALSE,IF(ISERR(FIND(CONCATENATE(AQ$4,"+"),'Full-time'!$S44))=FALSE,IF(ISERR(FIND(CONCATENATE(AQ$4,"++"),'Full-time'!$S44))=FALSE,IF(ISERR(FIND(CONCATENATE(AQ$4,"+++"),'Full-time'!$S44))=FALSE,"+++","++"),"+")," ")," ")</f>
        <v>++</v>
      </c>
      <c r="AR39" s="145" t="str">
        <f>IF(ISERR(FIND(AR$4,'Full-time'!$S44))=FALSE,IF(ISERR(FIND(CONCATENATE(AR$4,"+"),'Full-time'!$S44))=FALSE,IF(ISERR(FIND(CONCATENATE(AR$4,"++"),'Full-time'!$S44))=FALSE,IF(ISERR(FIND(CONCATENATE(AR$4,"+++"),'Full-time'!$S44))=FALSE,"+++","++"),"+")," ")," ")</f>
        <v>+</v>
      </c>
      <c r="AS39" s="145" t="str">
        <f>IF(ISERR(FIND(AS$4,'Full-time'!$S44))=FALSE,IF(ISERR(FIND(CONCATENATE(AS$4,"+"),'Full-time'!$S44))=FALSE,IF(ISERR(FIND(CONCATENATE(AS$4,"++"),'Full-time'!$S44))=FALSE,IF(ISERR(FIND(CONCATENATE(AS$4,"+++"),'Full-time'!$S44))=FALSE,"+++","++"),"+")," ")," ")</f>
        <v xml:space="preserve"> </v>
      </c>
      <c r="AT39" s="145" t="str">
        <f>IF(ISERR(FIND(AT$4,'Full-time'!$S44))=FALSE,IF(ISERR(FIND(CONCATENATE(AT$4,"+"),'Full-time'!$S44))=FALSE,IF(ISERR(FIND(CONCATENATE(AT$4,"++"),'Full-time'!$S44))=FALSE,IF(ISERR(FIND(CONCATENATE(AT$4,"+++"),'Full-time'!$S44))=FALSE,"+++","++"),"+")," ")," ")</f>
        <v xml:space="preserve"> </v>
      </c>
      <c r="AU39" s="145" t="str">
        <f>IF(ISERR(FIND(AU$4,'Full-time'!$S44))=FALSE,IF(ISERR(FIND(CONCATENATE(AU$4,"+"),'Full-time'!$S44))=FALSE,IF(ISERR(FIND(CONCATENATE(AU$4,"++"),'Full-time'!$S44))=FALSE,IF(ISERR(FIND(CONCATENATE(AU$4,"+++"),'Full-time'!$S44))=FALSE,"+++","++"),"+")," ")," ")</f>
        <v xml:space="preserve"> </v>
      </c>
      <c r="AV39" s="150" t="str">
        <f>'Full-time'!C44</f>
        <v>Master's thesis</v>
      </c>
      <c r="AW39" s="145" t="str">
        <f>IF(ISERR(FIND(AW$4,'Full-time'!$T44))=FALSE,IF(ISERR(FIND(CONCATENATE(AW$4,"+"),'Full-time'!$T44))=FALSE,IF(ISERR(FIND(CONCATENATE(AW$4,"++"),'Full-time'!$T44))=FALSE,IF(ISERR(FIND(CONCATENATE(AW$4,"+++"),'Full-time'!$T44))=FALSE,"+++","++"),"+")," ")," ")</f>
        <v>+</v>
      </c>
      <c r="AX39" s="145" t="str">
        <f>IF(ISERR(FIND(AX$4,'Full-time'!$T44))=FALSE,IF(ISERR(FIND(CONCATENATE(AX$4,"+"),'Full-time'!$T44))=FALSE,IF(ISERR(FIND(CONCATENATE(AX$4,"++"),'Full-time'!$T44))=FALSE,IF(ISERR(FIND(CONCATENATE(AX$4,"+++"),'Full-time'!$T44))=FALSE,"+++","++"),"+")," ")," ")</f>
        <v>+</v>
      </c>
      <c r="AY39" s="145" t="str">
        <f>IF(ISERR(FIND(AY$4,'Full-time'!$T44))=FALSE,IF(ISERR(FIND(CONCATENATE(AY$4,"+"),'Full-time'!$T44))=FALSE,IF(ISERR(FIND(CONCATENATE(AY$4,"++"),'Full-time'!$T44))=FALSE,IF(ISERR(FIND(CONCATENATE(AY$4,"+++"),'Full-time'!$T44))=FALSE,"+++","++"),"+")," ")," ")</f>
        <v xml:space="preserve"> </v>
      </c>
      <c r="AZ39" s="145" t="str">
        <f>IF(ISERR(FIND(AZ$4,'Full-time'!$T44))=FALSE,IF(ISERR(FIND(CONCATENATE(AZ$4,"+"),'Full-time'!$T44))=FALSE,IF(ISERR(FIND(CONCATENATE(AZ$4,"++"),'Full-time'!$T44))=FALSE,IF(ISERR(FIND(CONCATENATE(AZ$4,"+++"),'Full-time'!$T44))=FALSE,"+++","++"),"+")," ")," ")</f>
        <v>++</v>
      </c>
      <c r="BA39" s="145" t="str">
        <f>IF(ISERR(FIND(BA$4,'Full-time'!$T44))=FALSE,IF(ISERR(FIND(CONCATENATE(BA$4,"+"),'Full-time'!$T44))=FALSE,IF(ISERR(FIND(CONCATENATE(BA$4,"++"),'Full-time'!$T44))=FALSE,IF(ISERR(FIND(CONCATENATE(BA$4,"+++"),'Full-time'!$T44))=FALSE,"+++","++"),"+")," ")," ")</f>
        <v xml:space="preserve"> </v>
      </c>
      <c r="BB39" s="145" t="str">
        <f>IF(ISERR(FIND(BB$4,'Full-time'!$T44))=FALSE,IF(ISERR(FIND(CONCATENATE(BB$4,"+"),'Full-time'!$T44))=FALSE,IF(ISERR(FIND(CONCATENATE(BB$4,"++"),'Full-time'!$T44))=FALSE,IF(ISERR(FIND(CONCATENATE(BB$4,"+++"),'Full-time'!$T44))=FALSE,"+++","++"),"+")," ")," ")</f>
        <v>+</v>
      </c>
    </row>
    <row r="40" spans="1:54">
      <c r="A40" s="94" t="str">
        <f>'Full-time'!C45</f>
        <v>Diploma seminar</v>
      </c>
      <c r="B40" s="19" t="str">
        <f>IF(ISERR(FIND(B$4,'Full-time'!$R45))=FALSE,IF(ISERR(FIND(CONCATENATE(B$4,"+"),'Full-time'!$R45))=FALSE,IF(ISERR(FIND(CONCATENATE(B$4,"++"),'Full-time'!$R45))=FALSE,IF(ISERR(FIND(CONCATENATE(B$4,"+++"),'Full-time'!$R45))=FALSE,"+++","++"),"+")," ")," ")</f>
        <v xml:space="preserve"> </v>
      </c>
      <c r="C40" s="19" t="str">
        <f>IF(ISERR(FIND(C$4,'Full-time'!$R45))=FALSE,IF(ISERR(FIND(CONCATENATE(C$4,"+"),'Full-time'!$R45))=FALSE,IF(ISERR(FIND(CONCATENATE(C$4,"++"),'Full-time'!$R45))=FALSE,IF(ISERR(FIND(CONCATENATE(C$4,"+++"),'Full-time'!$R45))=FALSE,"+++","++"),"+")," ")," ")</f>
        <v xml:space="preserve"> </v>
      </c>
      <c r="D40" s="19" t="str">
        <f>IF(ISERR(FIND(D$4,'Full-time'!$R45))=FALSE,IF(ISERR(FIND(CONCATENATE(D$4,"+"),'Full-time'!$R45))=FALSE,IF(ISERR(FIND(CONCATENATE(D$4,"++"),'Full-time'!$R45))=FALSE,IF(ISERR(FIND(CONCATENATE(D$4,"+++"),'Full-time'!$R45))=FALSE,"+++","++"),"+")," ")," ")</f>
        <v xml:space="preserve"> </v>
      </c>
      <c r="E40" s="19" t="str">
        <f>IF(ISERR(FIND(E$4,'Full-time'!$R45))=FALSE,IF(ISERR(FIND(CONCATENATE(E$4,"+"),'Full-time'!$R45))=FALSE,IF(ISERR(FIND(CONCATENATE(E$4,"++"),'Full-time'!$R45))=FALSE,IF(ISERR(FIND(CONCATENATE(E$4,"+++"),'Full-time'!$R45))=FALSE,"+++","++"),"+")," ")," ")</f>
        <v xml:space="preserve"> </v>
      </c>
      <c r="F40" s="19" t="str">
        <f>IF(ISERR(FIND(F$4,'Full-time'!$R45))=FALSE,IF(ISERR(FIND(CONCATENATE(F$4,"+"),'Full-time'!$R45))=FALSE,IF(ISERR(FIND(CONCATENATE(F$4,"++"),'Full-time'!$R45))=FALSE,IF(ISERR(FIND(CONCATENATE(F$4,"+++"),'Full-time'!$R45))=FALSE,"+++","++"),"+")," ")," ")</f>
        <v xml:space="preserve"> </v>
      </c>
      <c r="G40" s="19" t="str">
        <f>IF(ISERR(FIND(G$4,'Full-time'!$R45))=FALSE,IF(ISERR(FIND(CONCATENATE(G$4,"+"),'Full-time'!$R45))=FALSE,IF(ISERR(FIND(CONCATENATE(G$4,"++"),'Full-time'!$R45))=FALSE,IF(ISERR(FIND(CONCATENATE(G$4,"+++"),'Full-time'!$R45))=FALSE,"+++","++"),"+")," ")," ")</f>
        <v xml:space="preserve"> </v>
      </c>
      <c r="H40" s="19" t="str">
        <f>IF(ISERR(FIND(H$4,'Full-time'!$R45))=FALSE,IF(ISERR(FIND(CONCATENATE(H$4,"+"),'Full-time'!$R45))=FALSE,IF(ISERR(FIND(CONCATENATE(H$4,"++"),'Full-time'!$R45))=FALSE,IF(ISERR(FIND(CONCATENATE(H$4,"+++"),'Full-time'!$R45))=FALSE,"+++","++"),"+")," ")," ")</f>
        <v xml:space="preserve"> </v>
      </c>
      <c r="I40" s="19" t="str">
        <f>IF(ISERR(FIND(I$4,'Full-time'!$R45))=FALSE,IF(ISERR(FIND(CONCATENATE(I$4,"+"),'Full-time'!$R45))=FALSE,IF(ISERR(FIND(CONCATENATE(I$4,"++"),'Full-time'!$R45))=FALSE,IF(ISERR(FIND(CONCATENATE(I$4,"+++"),'Full-time'!$R45))=FALSE,"+++","++"),"+")," ")," ")</f>
        <v xml:space="preserve"> </v>
      </c>
      <c r="J40" s="19" t="str">
        <f>IF(ISERR(FIND(J$4,'Full-time'!$R45))=FALSE,IF(ISERR(FIND(CONCATENATE(J$4,"+"),'Full-time'!$R45))=FALSE,IF(ISERR(FIND(CONCATENATE(J$4,"++"),'Full-time'!$R45))=FALSE,IF(ISERR(FIND(CONCATENATE(J$4,"+++"),'Full-time'!$R45))=FALSE,"+++","++"),"+")," ")," ")</f>
        <v xml:space="preserve"> </v>
      </c>
      <c r="K40" s="19" t="str">
        <f>IF(ISERR(FIND(K$4,'Full-time'!$R45))=FALSE,IF(ISERR(FIND(CONCATENATE(K$4,"+"),'Full-time'!$R45))=FALSE,IF(ISERR(FIND(CONCATENATE(K$4,"++"),'Full-time'!$R45))=FALSE,IF(ISERR(FIND(CONCATENATE(K$4,"+++"),'Full-time'!$R45))=FALSE,"+++","++"),"+")," ")," ")</f>
        <v>+</v>
      </c>
      <c r="L40" s="19" t="str">
        <f>IF(ISERR(FIND(L$4,'Full-time'!$R45))=FALSE,IF(ISERR(FIND(CONCATENATE(L$4,"+"),'Full-time'!$R45))=FALSE,IF(ISERR(FIND(CONCATENATE(L$4,"++"),'Full-time'!$R45))=FALSE,IF(ISERR(FIND(CONCATENATE(L$4,"+++"),'Full-time'!$R45))=FALSE,"+++","++"),"+")," ")," ")</f>
        <v xml:space="preserve"> </v>
      </c>
      <c r="M40" s="19" t="str">
        <f>IF(ISERR(FIND(M$4,'Full-time'!$R45))=FALSE,IF(ISERR(FIND(CONCATENATE(M$4,"+"),'Full-time'!$R45))=FALSE,IF(ISERR(FIND(CONCATENATE(M$4,"++"),'Full-time'!$R45))=FALSE,IF(ISERR(FIND(CONCATENATE(M$4,"+++"),'Full-time'!$R45))=FALSE,"+++","++"),"+")," ")," ")</f>
        <v>+</v>
      </c>
      <c r="N40" s="19" t="str">
        <f>IF(ISERR(FIND(N$4,'Full-time'!$R45))=FALSE,IF(ISERR(FIND(CONCATENATE(N$4,"+"),'Full-time'!$R45))=FALSE,IF(ISERR(FIND(CONCATENATE(N$4,"++"),'Full-time'!$R45))=FALSE,IF(ISERR(FIND(CONCATENATE(N$4,"+++"),'Full-time'!$R45))=FALSE,"+++","++"),"+")," ")," ")</f>
        <v>+</v>
      </c>
      <c r="O40" s="19" t="str">
        <f>IF(ISERR(FIND(O$4,'Full-time'!$R45))=FALSE,IF(ISERR(FIND(CONCATENATE(O$4,"+"),'Full-time'!$R45))=FALSE,IF(ISERR(FIND(CONCATENATE(O$4,"++"),'Full-time'!$R45))=FALSE,IF(ISERR(FIND(CONCATENATE(O$4,"+++"),'Full-time'!$R45))=FALSE,"+++","++"),"+")," ")," ")</f>
        <v xml:space="preserve"> </v>
      </c>
      <c r="P40" s="19" t="str">
        <f>IF(ISERR(FIND(P$4,'Full-time'!$R45))=FALSE,IF(ISERR(FIND(CONCATENATE(P$4,"+"),'Full-time'!$R45))=FALSE,IF(ISERR(FIND(CONCATENATE(P$4,"++"),'Full-time'!$R45))=FALSE,IF(ISERR(FIND(CONCATENATE(P$4,"+++"),'Full-time'!$R45))=FALSE,"+++","++"),"+")," ")," ")</f>
        <v xml:space="preserve"> </v>
      </c>
      <c r="Q40" s="19" t="str">
        <f>IF(ISERR(FIND(Q$4,'Full-time'!$R45))=FALSE,IF(ISERR(FIND(CONCATENATE(Q$4,"+"),'Full-time'!$R45))=FALSE,IF(ISERR(FIND(CONCATENATE(Q$4,"++"),'Full-time'!$R45))=FALSE,IF(ISERR(FIND(CONCATENATE(Q$4,"+++"),'Full-time'!$R45))=FALSE,"+++","++"),"+")," ")," ")</f>
        <v>+</v>
      </c>
      <c r="R40" s="19" t="str">
        <f>IF(ISERR(FIND(R$4,'Full-time'!$R45))=FALSE,IF(ISERR(FIND(CONCATENATE(R$4,"+"),'Full-time'!$R45))=FALSE,IF(ISERR(FIND(CONCATENATE(R$4,"++"),'Full-time'!$R45))=FALSE,IF(ISERR(FIND(CONCATENATE(R$4,"+++"),'Full-time'!$R45))=FALSE,"+++","++"),"+")," ")," ")</f>
        <v xml:space="preserve"> </v>
      </c>
      <c r="S40" s="19" t="str">
        <f>IF(ISERR(FIND(S$4,'Full-time'!$R45))=FALSE,IF(ISERR(FIND(CONCATENATE(S$4,"+"),'Full-time'!$R45))=FALSE,IF(ISERR(FIND(CONCATENATE(S$4,"++"),'Full-time'!$R45))=FALSE,IF(ISERR(FIND(CONCATENATE(S$4,"+++"),'Full-time'!$R45))=FALSE,"+++","++"),"+")," ")," ")</f>
        <v xml:space="preserve"> </v>
      </c>
      <c r="T40" s="150" t="str">
        <f>'Full-time'!C45</f>
        <v>Diploma seminar</v>
      </c>
      <c r="U40" s="145" t="str">
        <f>IF(ISERR(FIND(U$4,'Full-time'!$S45))=FALSE,IF(ISERR(FIND(CONCATENATE(U$4,"+"),'Full-time'!$S45))=FALSE,IF(ISERR(FIND(CONCATENATE(U$4,"++"),'Full-time'!$S45))=FALSE,IF(ISERR(FIND(CONCATENATE(U$4,"+++"),'Full-time'!$S45))=FALSE,"+++","++"),"+")," ")," ")</f>
        <v>+</v>
      </c>
      <c r="V40" s="145" t="str">
        <f>IF(ISERR(FIND(V$4,'Full-time'!$S45))=FALSE,IF(ISERR(FIND(CONCATENATE(V$4,"+"),'Full-time'!$S45))=FALSE,IF(ISERR(FIND(CONCATENATE(V$4,"++"),'Full-time'!$S45))=FALSE,IF(ISERR(FIND(CONCATENATE(V$4,"+++"),'Full-time'!$S45))=FALSE,"+++","++"),"+")," ")," ")</f>
        <v>++</v>
      </c>
      <c r="W40" s="145" t="str">
        <f>IF(ISERR(FIND(W$4,'Full-time'!$S45))=FALSE,IF(ISERR(FIND(CONCATENATE(W$4,"+"),'Full-time'!$S45))=FALSE,IF(ISERR(FIND(CONCATENATE(W$4,"++"),'Full-time'!$S45))=FALSE,IF(ISERR(FIND(CONCATENATE(W$4,"+++"),'Full-time'!$S45))=FALSE,"+++","++"),"+")," ")," ")</f>
        <v>+</v>
      </c>
      <c r="X40" s="145" t="str">
        <f>IF(ISERR(FIND(X$4,'Full-time'!$S45))=FALSE,IF(ISERR(FIND(CONCATENATE(X$4,"+"),'Full-time'!$S45))=FALSE,IF(ISERR(FIND(CONCATENATE(X$4,"++"),'Full-time'!$S45))=FALSE,IF(ISERR(FIND(CONCATENATE(X$4,"+++"),'Full-time'!$S45))=FALSE,"+++","++"),"+")," ")," ")</f>
        <v>+++</v>
      </c>
      <c r="Y40" s="145" t="str">
        <f>IF(ISERR(FIND(Y$4,'Full-time'!$S45))=FALSE,IF(ISERR(FIND(CONCATENATE(Y$4,"+"),'Full-time'!$S45))=FALSE,IF(ISERR(FIND(CONCATENATE(Y$4,"++"),'Full-time'!$S45))=FALSE,IF(ISERR(FIND(CONCATENATE(Y$4,"+++"),'Full-time'!$S45))=FALSE,"+++","++"),"+")," ")," ")</f>
        <v>+++</v>
      </c>
      <c r="Z40" s="145" t="str">
        <f>IF(ISERR(FIND(Z$4,'Full-time'!$S45))=FALSE,IF(ISERR(FIND(CONCATENATE(Z$4,"+"),'Full-time'!$S45))=FALSE,IF(ISERR(FIND(CONCATENATE(Z$4,"++"),'Full-time'!$S45))=FALSE,IF(ISERR(FIND(CONCATENATE(Z$4,"+++"),'Full-time'!$S45))=FALSE,"+++","++"),"+")," ")," ")</f>
        <v>+++</v>
      </c>
      <c r="AA40" s="145" t="str">
        <f>IF(ISERR(FIND(AA$4,'Full-time'!$S45))=FALSE,IF(ISERR(FIND(CONCATENATE(AA$4,"+"),'Full-time'!$S45))=FALSE,IF(ISERR(FIND(CONCATENATE(AA$4,"++"),'Full-time'!$S45))=FALSE,IF(ISERR(FIND(CONCATENATE(AA$4,"+++"),'Full-time'!$S45))=FALSE,"+++","++"),"+")," ")," ")</f>
        <v xml:space="preserve"> </v>
      </c>
      <c r="AB40" s="145" t="str">
        <f>IF(ISERR(FIND(AB$4,'Full-time'!$S45))=FALSE,IF(ISERR(FIND(CONCATENATE(AB$4,"+"),'Full-time'!$S45))=FALSE,IF(ISERR(FIND(CONCATENATE(AB$4,"++"),'Full-time'!$S45))=FALSE,IF(ISERR(FIND(CONCATENATE(AB$4,"+++"),'Full-time'!$S45))=FALSE,"+++","++"),"+")," ")," ")</f>
        <v>+</v>
      </c>
      <c r="AC40" s="145" t="str">
        <f>IF(ISERR(FIND(AC$4,'Full-time'!$S45))=FALSE,IF(ISERR(FIND(CONCATENATE(AC$4,"+"),'Full-time'!$S45))=FALSE,IF(ISERR(FIND(CONCATENATE(AC$4,"++"),'Full-time'!$S45))=FALSE,IF(ISERR(FIND(CONCATENATE(AC$4,"+++"),'Full-time'!$S45))=FALSE,"+++","++"),"+")," ")," ")</f>
        <v xml:space="preserve"> </v>
      </c>
      <c r="AD40" s="145" t="str">
        <f>IF(ISERR(FIND(AD$4,'Full-time'!$S45))=FALSE,IF(ISERR(FIND(CONCATENATE(AD$4,"+"),'Full-time'!$S45))=FALSE,IF(ISERR(FIND(CONCATENATE(AD$4,"++"),'Full-time'!$S45))=FALSE,IF(ISERR(FIND(CONCATENATE(AD$4,"+++"),'Full-time'!$S45))=FALSE,"+++","++"),"+")," ")," ")</f>
        <v xml:space="preserve"> </v>
      </c>
      <c r="AE40" s="145" t="str">
        <f>IF(ISERR(FIND(AE$4,'Full-time'!$S45))=FALSE,IF(ISERR(FIND(CONCATENATE(AE$4,"+"),'Full-time'!$S45))=FALSE,IF(ISERR(FIND(CONCATENATE(AE$4,"++"),'Full-time'!$S45))=FALSE,IF(ISERR(FIND(CONCATENATE(AE$4,"+++"),'Full-time'!$S45))=FALSE,"+++","++"),"+")," ")," ")</f>
        <v xml:space="preserve"> </v>
      </c>
      <c r="AF40" s="145" t="str">
        <f>IF(ISERR(FIND(AF$4,'Full-time'!$S45))=FALSE,IF(ISERR(FIND(CONCATENATE(AF$4,"+"),'Full-time'!$S45))=FALSE,IF(ISERR(FIND(CONCATENATE(AF$4,"++"),'Full-time'!$S45))=FALSE,IF(ISERR(FIND(CONCATENATE(AF$4,"+++"),'Full-time'!$S45))=FALSE,"+++","++"),"+")," ")," ")</f>
        <v xml:space="preserve"> </v>
      </c>
      <c r="AG40" s="145" t="str">
        <f>IF(ISERR(FIND(AG$4,'Full-time'!$S45))=FALSE,IF(ISERR(FIND(CONCATENATE(AG$4,"+"),'Full-time'!$S45))=FALSE,IF(ISERR(FIND(CONCATENATE(AG$4,"++"),'Full-time'!$S45))=FALSE,IF(ISERR(FIND(CONCATENATE(AG$4,"+++"),'Full-time'!$S45))=FALSE,"+++","++"),"+")," ")," ")</f>
        <v xml:space="preserve"> </v>
      </c>
      <c r="AH40" s="145" t="str">
        <f>IF(ISERR(FIND(AH$4,'Full-time'!$S45))=FALSE,IF(ISERR(FIND(CONCATENATE(AH$4,"+"),'Full-time'!$S45))=FALSE,IF(ISERR(FIND(CONCATENATE(AH$4,"++"),'Full-time'!$S45))=FALSE,IF(ISERR(FIND(CONCATENATE(AH$4,"+++"),'Full-time'!$S45))=FALSE,"+++","++"),"+")," ")," ")</f>
        <v xml:space="preserve"> </v>
      </c>
      <c r="AI40" s="145" t="str">
        <f>IF(ISERR(FIND(AI$4,'Full-time'!$S45))=FALSE,IF(ISERR(FIND(CONCATENATE(AI$4,"+"),'Full-time'!$S45))=FALSE,IF(ISERR(FIND(CONCATENATE(AI$4,"++"),'Full-time'!$S45))=FALSE,IF(ISERR(FIND(CONCATENATE(AI$4,"+++"),'Full-time'!$S45))=FALSE,"+++","++"),"+")," ")," ")</f>
        <v xml:space="preserve"> </v>
      </c>
      <c r="AJ40" s="145" t="str">
        <f>IF(ISERR(FIND(AJ$4,'Full-time'!$S45))=FALSE,IF(ISERR(FIND(CONCATENATE(AJ$4,"+"),'Full-time'!$S45))=FALSE,IF(ISERR(FIND(CONCATENATE(AJ$4,"++"),'Full-time'!$S45))=FALSE,IF(ISERR(FIND(CONCATENATE(AJ$4,"+++"),'Full-time'!$S45))=FALSE,"+++","++"),"+")," ")," ")</f>
        <v xml:space="preserve"> </v>
      </c>
      <c r="AK40" s="145" t="str">
        <f>IF(ISERR(FIND(AK$4,'Full-time'!$S45))=FALSE,IF(ISERR(FIND(CONCATENATE(AK$4,"+"),'Full-time'!$S45))=FALSE,IF(ISERR(FIND(CONCATENATE(AK$4,"++"),'Full-time'!$S45))=FALSE,IF(ISERR(FIND(CONCATENATE(AK$4,"+++"),'Full-time'!$S45))=FALSE,"+++","++"),"+")," ")," ")</f>
        <v xml:space="preserve"> </v>
      </c>
      <c r="AL40" s="145" t="str">
        <f>IF(ISERR(FIND(AL$4,'Full-time'!$S45))=FALSE,IF(ISERR(FIND(CONCATENATE(AL$4,"+"),'Full-time'!$S45))=FALSE,IF(ISERR(FIND(CONCATENATE(AL$4,"++"),'Full-time'!$S45))=FALSE,IF(ISERR(FIND(CONCATENATE(AL$4,"+++"),'Full-time'!$S45))=FALSE,"+++","++"),"+")," ")," ")</f>
        <v xml:space="preserve"> </v>
      </c>
      <c r="AM40" s="145" t="str">
        <f>IF(ISERR(FIND(AM$4,'Full-time'!$S45))=FALSE,IF(ISERR(FIND(CONCATENATE(AM$4,"+"),'Full-time'!$S45))=FALSE,IF(ISERR(FIND(CONCATENATE(AM$4,"++"),'Full-time'!$S45))=FALSE,IF(ISERR(FIND(CONCATENATE(AM$4,"+++"),'Full-time'!$S45))=FALSE,"+++","++"),"+")," ")," ")</f>
        <v xml:space="preserve"> </v>
      </c>
      <c r="AN40" s="145" t="str">
        <f>IF(ISERR(FIND(AN$4,'Full-time'!$S45))=FALSE,IF(ISERR(FIND(CONCATENATE(AN$4,"+"),'Full-time'!$S45))=FALSE,IF(ISERR(FIND(CONCATENATE(AN$4,"++"),'Full-time'!$S45))=FALSE,IF(ISERR(FIND(CONCATENATE(AN$4,"+++"),'Full-time'!$S45))=FALSE,"+++","++"),"+")," ")," ")</f>
        <v xml:space="preserve"> </v>
      </c>
      <c r="AO40" s="145" t="str">
        <f>IF(ISERR(FIND(AO$4,'Full-time'!$S45))=FALSE,IF(ISERR(FIND(CONCATENATE(AO$4,"+"),'Full-time'!$S45))=FALSE,IF(ISERR(FIND(CONCATENATE(AO$4,"++"),'Full-time'!$S45))=FALSE,IF(ISERR(FIND(CONCATENATE(AO$4,"+++"),'Full-time'!$S45))=FALSE,"+++","++"),"+")," ")," ")</f>
        <v xml:space="preserve"> </v>
      </c>
      <c r="AP40" s="145" t="str">
        <f>IF(ISERR(FIND(AP$4,'Full-time'!$S45))=FALSE,IF(ISERR(FIND(CONCATENATE(AP$4,"+"),'Full-time'!$S45))=FALSE,IF(ISERR(FIND(CONCATENATE(AP$4,"++"),'Full-time'!$S45))=FALSE,IF(ISERR(FIND(CONCATENATE(AP$4,"+++"),'Full-time'!$S45))=FALSE,"+++","++"),"+")," ")," ")</f>
        <v xml:space="preserve"> </v>
      </c>
      <c r="AQ40" s="145" t="str">
        <f>IF(ISERR(FIND(AQ$4,'Full-time'!$S45))=FALSE,IF(ISERR(FIND(CONCATENATE(AQ$4,"+"),'Full-time'!$S45))=FALSE,IF(ISERR(FIND(CONCATENATE(AQ$4,"++"),'Full-time'!$S45))=FALSE,IF(ISERR(FIND(CONCATENATE(AQ$4,"+++"),'Full-time'!$S45))=FALSE,"+++","++"),"+")," ")," ")</f>
        <v xml:space="preserve"> </v>
      </c>
      <c r="AR40" s="145" t="str">
        <f>IF(ISERR(FIND(AR$4,'Full-time'!$S45))=FALSE,IF(ISERR(FIND(CONCATENATE(AR$4,"+"),'Full-time'!$S45))=FALSE,IF(ISERR(FIND(CONCATENATE(AR$4,"++"),'Full-time'!$S45))=FALSE,IF(ISERR(FIND(CONCATENATE(AR$4,"+++"),'Full-time'!$S45))=FALSE,"+++","++"),"+")," ")," ")</f>
        <v xml:space="preserve"> </v>
      </c>
      <c r="AS40" s="145" t="str">
        <f>IF(ISERR(FIND(AS$4,'Full-time'!$S45))=FALSE,IF(ISERR(FIND(CONCATENATE(AS$4,"+"),'Full-time'!$S45))=FALSE,IF(ISERR(FIND(CONCATENATE(AS$4,"++"),'Full-time'!$S45))=FALSE,IF(ISERR(FIND(CONCATENATE(AS$4,"+++"),'Full-time'!$S45))=FALSE,"+++","++"),"+")," ")," ")</f>
        <v xml:space="preserve"> </v>
      </c>
      <c r="AT40" s="145" t="str">
        <f>IF(ISERR(FIND(AT$4,'Full-time'!$S45))=FALSE,IF(ISERR(FIND(CONCATENATE(AT$4,"+"),'Full-time'!$S45))=FALSE,IF(ISERR(FIND(CONCATENATE(AT$4,"++"),'Full-time'!$S45))=FALSE,IF(ISERR(FIND(CONCATENATE(AT$4,"+++"),'Full-time'!$S45))=FALSE,"+++","++"),"+")," ")," ")</f>
        <v xml:space="preserve"> </v>
      </c>
      <c r="AU40" s="145" t="str">
        <f>IF(ISERR(FIND(AU$4,'Full-time'!$S45))=FALSE,IF(ISERR(FIND(CONCATENATE(AU$4,"+"),'Full-time'!$S45))=FALSE,IF(ISERR(FIND(CONCATENATE(AU$4,"++"),'Full-time'!$S45))=FALSE,IF(ISERR(FIND(CONCATENATE(AU$4,"+++"),'Full-time'!$S45))=FALSE,"+++","++"),"+")," ")," ")</f>
        <v xml:space="preserve"> </v>
      </c>
      <c r="AV40" s="150" t="str">
        <f>'Full-time'!C45</f>
        <v>Diploma seminar</v>
      </c>
      <c r="AW40" s="145" t="str">
        <f>IF(ISERR(FIND(AW$4,'Full-time'!$T45))=FALSE,IF(ISERR(FIND(CONCATENATE(AW$4,"+"),'Full-time'!$T45))=FALSE,IF(ISERR(FIND(CONCATENATE(AW$4,"++"),'Full-time'!$T45))=FALSE,IF(ISERR(FIND(CONCATENATE(AW$4,"+++"),'Full-time'!$T45))=FALSE,"+++","++"),"+")," ")," ")</f>
        <v>+++</v>
      </c>
      <c r="AX40" s="145" t="str">
        <f>IF(ISERR(FIND(AX$4,'Full-time'!$T45))=FALSE,IF(ISERR(FIND(CONCATENATE(AX$4,"+"),'Full-time'!$T45))=FALSE,IF(ISERR(FIND(CONCATENATE(AX$4,"++"),'Full-time'!$T45))=FALSE,IF(ISERR(FIND(CONCATENATE(AX$4,"+++"),'Full-time'!$T45))=FALSE,"+++","++"),"+")," ")," ")</f>
        <v xml:space="preserve"> </v>
      </c>
      <c r="AY40" s="145" t="str">
        <f>IF(ISERR(FIND(AY$4,'Full-time'!$T45))=FALSE,IF(ISERR(FIND(CONCATENATE(AY$4,"+"),'Full-time'!$T45))=FALSE,IF(ISERR(FIND(CONCATENATE(AY$4,"++"),'Full-time'!$T45))=FALSE,IF(ISERR(FIND(CONCATENATE(AY$4,"+++"),'Full-time'!$T45))=FALSE,"+++","++"),"+")," ")," ")</f>
        <v xml:space="preserve"> </v>
      </c>
      <c r="AZ40" s="145" t="str">
        <f>IF(ISERR(FIND(AZ$4,'Full-time'!$T45))=FALSE,IF(ISERR(FIND(CONCATENATE(AZ$4,"+"),'Full-time'!$T45))=FALSE,IF(ISERR(FIND(CONCATENATE(AZ$4,"++"),'Full-time'!$T45))=FALSE,IF(ISERR(FIND(CONCATENATE(AZ$4,"+++"),'Full-time'!$T45))=FALSE,"+++","++"),"+")," ")," ")</f>
        <v>++</v>
      </c>
      <c r="BA40" s="145" t="str">
        <f>IF(ISERR(FIND(BA$4,'Full-time'!$T45))=FALSE,IF(ISERR(FIND(CONCATENATE(BA$4,"+"),'Full-time'!$T45))=FALSE,IF(ISERR(FIND(CONCATENATE(BA$4,"++"),'Full-time'!$T45))=FALSE,IF(ISERR(FIND(CONCATENATE(BA$4,"+++"),'Full-time'!$T45))=FALSE,"+++","++"),"+")," ")," ")</f>
        <v xml:space="preserve"> </v>
      </c>
      <c r="BB40" s="145" t="str">
        <f>IF(ISERR(FIND(BB$4,'Full-time'!$T45))=FALSE,IF(ISERR(FIND(CONCATENATE(BB$4,"+"),'Full-time'!$T45))=FALSE,IF(ISERR(FIND(CONCATENATE(BB$4,"++"),'Full-time'!$T45))=FALSE,IF(ISERR(FIND(CONCATENATE(BB$4,"+++"),'Full-time'!$T45))=FALSE,"+++","++"),"+")," ")," ")</f>
        <v>+++</v>
      </c>
    </row>
    <row r="41" spans="1:54">
      <c r="A41" s="94" t="str">
        <f>'Full-time'!C46</f>
        <v>Flight communication</v>
      </c>
      <c r="B41" s="19" t="str">
        <f>IF(ISERR(FIND(B$4,'Full-time'!$R46))=FALSE,IF(ISERR(FIND(CONCATENATE(B$4,"+"),'Full-time'!$R46))=FALSE,IF(ISERR(FIND(CONCATENATE(B$4,"++"),'Full-time'!$R46))=FALSE,IF(ISERR(FIND(CONCATENATE(B$4,"+++"),'Full-time'!$R46))=FALSE,"+++","++"),"+")," ")," ")</f>
        <v>+++</v>
      </c>
      <c r="C41" s="19" t="str">
        <f>IF(ISERR(FIND(C$4,'Full-time'!$R46))=FALSE,IF(ISERR(FIND(CONCATENATE(C$4,"+"),'Full-time'!$R46))=FALSE,IF(ISERR(FIND(CONCATENATE(C$4,"++"),'Full-time'!$R46))=FALSE,IF(ISERR(FIND(CONCATENATE(C$4,"+++"),'Full-time'!$R46))=FALSE,"+++","++"),"+")," ")," ")</f>
        <v xml:space="preserve"> </v>
      </c>
      <c r="D41" s="19" t="str">
        <f>IF(ISERR(FIND(D$4,'Full-time'!$R46))=FALSE,IF(ISERR(FIND(CONCATENATE(D$4,"+"),'Full-time'!$R46))=FALSE,IF(ISERR(FIND(CONCATENATE(D$4,"++"),'Full-time'!$R46))=FALSE,IF(ISERR(FIND(CONCATENATE(D$4,"+++"),'Full-time'!$R46))=FALSE,"+++","++"),"+")," ")," ")</f>
        <v xml:space="preserve"> </v>
      </c>
      <c r="E41" s="19" t="str">
        <f>IF(ISERR(FIND(E$4,'Full-time'!$R46))=FALSE,IF(ISERR(FIND(CONCATENATE(E$4,"+"),'Full-time'!$R46))=FALSE,IF(ISERR(FIND(CONCATENATE(E$4,"++"),'Full-time'!$R46))=FALSE,IF(ISERR(FIND(CONCATENATE(E$4,"+++"),'Full-time'!$R46))=FALSE,"+++","++"),"+")," ")," ")</f>
        <v xml:space="preserve"> </v>
      </c>
      <c r="F41" s="19" t="str">
        <f>IF(ISERR(FIND(F$4,'Full-time'!$R46))=FALSE,IF(ISERR(FIND(CONCATENATE(F$4,"+"),'Full-time'!$R46))=FALSE,IF(ISERR(FIND(CONCATENATE(F$4,"++"),'Full-time'!$R46))=FALSE,IF(ISERR(FIND(CONCATENATE(F$4,"+++"),'Full-time'!$R46))=FALSE,"+++","++"),"+")," ")," ")</f>
        <v xml:space="preserve"> </v>
      </c>
      <c r="G41" s="19" t="str">
        <f>IF(ISERR(FIND(G$4,'Full-time'!$R46))=FALSE,IF(ISERR(FIND(CONCATENATE(G$4,"+"),'Full-time'!$R46))=FALSE,IF(ISERR(FIND(CONCATENATE(G$4,"++"),'Full-time'!$R46))=FALSE,IF(ISERR(FIND(CONCATENATE(G$4,"+++"),'Full-time'!$R46))=FALSE,"+++","++"),"+")," ")," ")</f>
        <v xml:space="preserve"> </v>
      </c>
      <c r="H41" s="19" t="str">
        <f>IF(ISERR(FIND(H$4,'Full-time'!$R46))=FALSE,IF(ISERR(FIND(CONCATENATE(H$4,"+"),'Full-time'!$R46))=FALSE,IF(ISERR(FIND(CONCATENATE(H$4,"++"),'Full-time'!$R46))=FALSE,IF(ISERR(FIND(CONCATENATE(H$4,"+++"),'Full-time'!$R46))=FALSE,"+++","++"),"+")," ")," ")</f>
        <v>+++</v>
      </c>
      <c r="I41" s="19" t="str">
        <f>IF(ISERR(FIND(I$4,'Full-time'!$R46))=FALSE,IF(ISERR(FIND(CONCATENATE(I$4,"+"),'Full-time'!$R46))=FALSE,IF(ISERR(FIND(CONCATENATE(I$4,"++"),'Full-time'!$R46))=FALSE,IF(ISERR(FIND(CONCATENATE(I$4,"+++"),'Full-time'!$R46))=FALSE,"+++","++"),"+")," ")," ")</f>
        <v xml:space="preserve"> </v>
      </c>
      <c r="J41" s="19" t="str">
        <f>IF(ISERR(FIND(J$4,'Full-time'!$R46))=FALSE,IF(ISERR(FIND(CONCATENATE(J$4,"+"),'Full-time'!$R46))=FALSE,IF(ISERR(FIND(CONCATENATE(J$4,"++"),'Full-time'!$R46))=FALSE,IF(ISERR(FIND(CONCATENATE(J$4,"+++"),'Full-time'!$R46))=FALSE,"+++","++"),"+")," ")," ")</f>
        <v xml:space="preserve"> </v>
      </c>
      <c r="K41" s="19" t="str">
        <f>IF(ISERR(FIND(K$4,'Full-time'!$R46))=FALSE,IF(ISERR(FIND(CONCATENATE(K$4,"+"),'Full-time'!$R46))=FALSE,IF(ISERR(FIND(CONCATENATE(K$4,"++"),'Full-time'!$R46))=FALSE,IF(ISERR(FIND(CONCATENATE(K$4,"+++"),'Full-time'!$R46))=FALSE,"+++","++"),"+")," ")," ")</f>
        <v xml:space="preserve"> </v>
      </c>
      <c r="L41" s="19" t="str">
        <f>IF(ISERR(FIND(L$4,'Full-time'!$R46))=FALSE,IF(ISERR(FIND(CONCATENATE(L$4,"+"),'Full-time'!$R46))=FALSE,IF(ISERR(FIND(CONCATENATE(L$4,"++"),'Full-time'!$R46))=FALSE,IF(ISERR(FIND(CONCATENATE(L$4,"+++"),'Full-time'!$R46))=FALSE,"+++","++"),"+")," ")," ")</f>
        <v>+++</v>
      </c>
      <c r="M41" s="19" t="str">
        <f>IF(ISERR(FIND(M$4,'Full-time'!$R46))=FALSE,IF(ISERR(FIND(CONCATENATE(M$4,"+"),'Full-time'!$R46))=FALSE,IF(ISERR(FIND(CONCATENATE(M$4,"++"),'Full-time'!$R46))=FALSE,IF(ISERR(FIND(CONCATENATE(M$4,"+++"),'Full-time'!$R46))=FALSE,"+++","++"),"+")," ")," ")</f>
        <v>+++</v>
      </c>
      <c r="N41" s="19" t="str">
        <f>IF(ISERR(FIND(N$4,'Full-time'!$R46))=FALSE,IF(ISERR(FIND(CONCATENATE(N$4,"+"),'Full-time'!$R46))=FALSE,IF(ISERR(FIND(CONCATENATE(N$4,"++"),'Full-time'!$R46))=FALSE,IF(ISERR(FIND(CONCATENATE(N$4,"+++"),'Full-time'!$R46))=FALSE,"+++","++"),"+")," ")," ")</f>
        <v xml:space="preserve"> </v>
      </c>
      <c r="O41" s="19" t="str">
        <f>IF(ISERR(FIND(O$4,'Full-time'!$R46))=FALSE,IF(ISERR(FIND(CONCATENATE(O$4,"+"),'Full-time'!$R46))=FALSE,IF(ISERR(FIND(CONCATENATE(O$4,"++"),'Full-time'!$R46))=FALSE,IF(ISERR(FIND(CONCATENATE(O$4,"+++"),'Full-time'!$R46))=FALSE,"+++","++"),"+")," ")," ")</f>
        <v xml:space="preserve"> </v>
      </c>
      <c r="P41" s="19" t="str">
        <f>IF(ISERR(FIND(P$4,'Full-time'!$R46))=FALSE,IF(ISERR(FIND(CONCATENATE(P$4,"+"),'Full-time'!$R46))=FALSE,IF(ISERR(FIND(CONCATENATE(P$4,"++"),'Full-time'!$R46))=FALSE,IF(ISERR(FIND(CONCATENATE(P$4,"+++"),'Full-time'!$R46))=FALSE,"+++","++"),"+")," ")," ")</f>
        <v xml:space="preserve"> </v>
      </c>
      <c r="Q41" s="19" t="str">
        <f>IF(ISERR(FIND(Q$4,'Full-time'!$R46))=FALSE,IF(ISERR(FIND(CONCATENATE(Q$4,"+"),'Full-time'!$R46))=FALSE,IF(ISERR(FIND(CONCATENATE(Q$4,"++"),'Full-time'!$R46))=FALSE,IF(ISERR(FIND(CONCATENATE(Q$4,"+++"),'Full-time'!$R46))=FALSE,"+++","++"),"+")," ")," ")</f>
        <v xml:space="preserve"> </v>
      </c>
      <c r="R41" s="19" t="str">
        <f>IF(ISERR(FIND(R$4,'Full-time'!$R46))=FALSE,IF(ISERR(FIND(CONCATENATE(R$4,"+"),'Full-time'!$R46))=FALSE,IF(ISERR(FIND(CONCATENATE(R$4,"++"),'Full-time'!$R46))=FALSE,IF(ISERR(FIND(CONCATENATE(R$4,"+++"),'Full-time'!$R46))=FALSE,"+++","++"),"+")," ")," ")</f>
        <v xml:space="preserve"> </v>
      </c>
      <c r="S41" s="19" t="str">
        <f>IF(ISERR(FIND(S$4,'Full-time'!$R46))=FALSE,IF(ISERR(FIND(CONCATENATE(S$4,"+"),'Full-time'!$R46))=FALSE,IF(ISERR(FIND(CONCATENATE(S$4,"++"),'Full-time'!$R46))=FALSE,IF(ISERR(FIND(CONCATENATE(S$4,"+++"),'Full-time'!$R46))=FALSE,"+++","++"),"+")," ")," ")</f>
        <v xml:space="preserve"> </v>
      </c>
      <c r="T41" s="150" t="str">
        <f>'Full-time'!C46</f>
        <v>Flight communication</v>
      </c>
      <c r="U41" s="145" t="str">
        <f>IF(ISERR(FIND(U$4,'Full-time'!$S46))=FALSE,IF(ISERR(FIND(CONCATENATE(U$4,"+"),'Full-time'!$S46))=FALSE,IF(ISERR(FIND(CONCATENATE(U$4,"++"),'Full-time'!$S46))=FALSE,IF(ISERR(FIND(CONCATENATE(U$4,"+++"),'Full-time'!$S46))=FALSE,"+++","++"),"+")," ")," ")</f>
        <v>+</v>
      </c>
      <c r="V41" s="145" t="str">
        <f>IF(ISERR(FIND(V$4,'Full-time'!$S46))=FALSE,IF(ISERR(FIND(CONCATENATE(V$4,"+"),'Full-time'!$S46))=FALSE,IF(ISERR(FIND(CONCATENATE(V$4,"++"),'Full-time'!$S46))=FALSE,IF(ISERR(FIND(CONCATENATE(V$4,"+++"),'Full-time'!$S46))=FALSE,"+++","++"),"+")," ")," ")</f>
        <v xml:space="preserve"> </v>
      </c>
      <c r="W41" s="145" t="str">
        <f>IF(ISERR(FIND(W$4,'Full-time'!$S46))=FALSE,IF(ISERR(FIND(CONCATENATE(W$4,"+"),'Full-time'!$S46))=FALSE,IF(ISERR(FIND(CONCATENATE(W$4,"++"),'Full-time'!$S46))=FALSE,IF(ISERR(FIND(CONCATENATE(W$4,"+++"),'Full-time'!$S46))=FALSE,"+++","++"),"+")," ")," ")</f>
        <v xml:space="preserve"> </v>
      </c>
      <c r="X41" s="145" t="str">
        <f>IF(ISERR(FIND(X$4,'Full-time'!$S46))=FALSE,IF(ISERR(FIND(CONCATENATE(X$4,"+"),'Full-time'!$S46))=FALSE,IF(ISERR(FIND(CONCATENATE(X$4,"++"),'Full-time'!$S46))=FALSE,IF(ISERR(FIND(CONCATENATE(X$4,"+++"),'Full-time'!$S46))=FALSE,"+++","++"),"+")," ")," ")</f>
        <v xml:space="preserve"> </v>
      </c>
      <c r="Y41" s="145" t="str">
        <f>IF(ISERR(FIND(Y$4,'Full-time'!$S46))=FALSE,IF(ISERR(FIND(CONCATENATE(Y$4,"+"),'Full-time'!$S46))=FALSE,IF(ISERR(FIND(CONCATENATE(Y$4,"++"),'Full-time'!$S46))=FALSE,IF(ISERR(FIND(CONCATENATE(Y$4,"+++"),'Full-time'!$S46))=FALSE,"+++","++"),"+")," ")," ")</f>
        <v xml:space="preserve"> </v>
      </c>
      <c r="Z41" s="145" t="str">
        <f>IF(ISERR(FIND(Z$4,'Full-time'!$S46))=FALSE,IF(ISERR(FIND(CONCATENATE(Z$4,"+"),'Full-time'!$S46))=FALSE,IF(ISERR(FIND(CONCATENATE(Z$4,"++"),'Full-time'!$S46))=FALSE,IF(ISERR(FIND(CONCATENATE(Z$4,"+++"),'Full-time'!$S46))=FALSE,"+++","++"),"+")," ")," ")</f>
        <v xml:space="preserve"> </v>
      </c>
      <c r="AA41" s="145" t="str">
        <f>IF(ISERR(FIND(AA$4,'Full-time'!$S46))=FALSE,IF(ISERR(FIND(CONCATENATE(AA$4,"+"),'Full-time'!$S46))=FALSE,IF(ISERR(FIND(CONCATENATE(AA$4,"++"),'Full-time'!$S46))=FALSE,IF(ISERR(FIND(CONCATENATE(AA$4,"+++"),'Full-time'!$S46))=FALSE,"+++","++"),"+")," ")," ")</f>
        <v xml:space="preserve"> </v>
      </c>
      <c r="AB41" s="145" t="str">
        <f>IF(ISERR(FIND(AB$4,'Full-time'!$S46))=FALSE,IF(ISERR(FIND(CONCATENATE(AB$4,"+"),'Full-time'!$S46))=FALSE,IF(ISERR(FIND(CONCATENATE(AB$4,"++"),'Full-time'!$S46))=FALSE,IF(ISERR(FIND(CONCATENATE(AB$4,"+++"),'Full-time'!$S46))=FALSE,"+++","++"),"+")," ")," ")</f>
        <v xml:space="preserve"> </v>
      </c>
      <c r="AC41" s="145" t="str">
        <f>IF(ISERR(FIND(AC$4,'Full-time'!$S46))=FALSE,IF(ISERR(FIND(CONCATENATE(AC$4,"+"),'Full-time'!$S46))=FALSE,IF(ISERR(FIND(CONCATENATE(AC$4,"++"),'Full-time'!$S46))=FALSE,IF(ISERR(FIND(CONCATENATE(AC$4,"+++"),'Full-time'!$S46))=FALSE,"+++","++"),"+")," ")," ")</f>
        <v>++</v>
      </c>
      <c r="AD41" s="145" t="str">
        <f>IF(ISERR(FIND(AD$4,'Full-time'!$S46))=FALSE,IF(ISERR(FIND(CONCATENATE(AD$4,"+"),'Full-time'!$S46))=FALSE,IF(ISERR(FIND(CONCATENATE(AD$4,"++"),'Full-time'!$S46))=FALSE,IF(ISERR(FIND(CONCATENATE(AD$4,"+++"),'Full-time'!$S46))=FALSE,"+++","++"),"+")," ")," ")</f>
        <v>++</v>
      </c>
      <c r="AE41" s="145" t="str">
        <f>IF(ISERR(FIND(AE$4,'Full-time'!$S46))=FALSE,IF(ISERR(FIND(CONCATENATE(AE$4,"+"),'Full-time'!$S46))=FALSE,IF(ISERR(FIND(CONCATENATE(AE$4,"++"),'Full-time'!$S46))=FALSE,IF(ISERR(FIND(CONCATENATE(AE$4,"+++"),'Full-time'!$S46))=FALSE,"+++","++"),"+")," ")," ")</f>
        <v xml:space="preserve"> </v>
      </c>
      <c r="AF41" s="145" t="str">
        <f>IF(ISERR(FIND(AF$4,'Full-time'!$S46))=FALSE,IF(ISERR(FIND(CONCATENATE(AF$4,"+"),'Full-time'!$S46))=FALSE,IF(ISERR(FIND(CONCATENATE(AF$4,"++"),'Full-time'!$S46))=FALSE,IF(ISERR(FIND(CONCATENATE(AF$4,"+++"),'Full-time'!$S46))=FALSE,"+++","++"),"+")," ")," ")</f>
        <v xml:space="preserve"> </v>
      </c>
      <c r="AG41" s="145" t="str">
        <f>IF(ISERR(FIND(AG$4,'Full-time'!$S46))=FALSE,IF(ISERR(FIND(CONCATENATE(AG$4,"+"),'Full-time'!$S46))=FALSE,IF(ISERR(FIND(CONCATENATE(AG$4,"++"),'Full-time'!$S46))=FALSE,IF(ISERR(FIND(CONCATENATE(AG$4,"+++"),'Full-time'!$S46))=FALSE,"+++","++"),"+")," ")," ")</f>
        <v xml:space="preserve"> </v>
      </c>
      <c r="AH41" s="145" t="str">
        <f>IF(ISERR(FIND(AH$4,'Full-time'!$S46))=FALSE,IF(ISERR(FIND(CONCATENATE(AH$4,"+"),'Full-time'!$S46))=FALSE,IF(ISERR(FIND(CONCATENATE(AH$4,"++"),'Full-time'!$S46))=FALSE,IF(ISERR(FIND(CONCATENATE(AH$4,"+++"),'Full-time'!$S46))=FALSE,"+++","++"),"+")," ")," ")</f>
        <v xml:space="preserve"> </v>
      </c>
      <c r="AI41" s="145" t="str">
        <f>IF(ISERR(FIND(AI$4,'Full-time'!$S46))=FALSE,IF(ISERR(FIND(CONCATENATE(AI$4,"+"),'Full-time'!$S46))=FALSE,IF(ISERR(FIND(CONCATENATE(AI$4,"++"),'Full-time'!$S46))=FALSE,IF(ISERR(FIND(CONCATENATE(AI$4,"+++"),'Full-time'!$S46))=FALSE,"+++","++"),"+")," ")," ")</f>
        <v>++</v>
      </c>
      <c r="AJ41" s="145" t="str">
        <f>IF(ISERR(FIND(AJ$4,'Full-time'!$S46))=FALSE,IF(ISERR(FIND(CONCATENATE(AJ$4,"+"),'Full-time'!$S46))=FALSE,IF(ISERR(FIND(CONCATENATE(AJ$4,"++"),'Full-time'!$S46))=FALSE,IF(ISERR(FIND(CONCATENATE(AJ$4,"+++"),'Full-time'!$S46))=FALSE,"+++","++"),"+")," ")," ")</f>
        <v xml:space="preserve"> </v>
      </c>
      <c r="AK41" s="145" t="str">
        <f>IF(ISERR(FIND(AK$4,'Full-time'!$S46))=FALSE,IF(ISERR(FIND(CONCATENATE(AK$4,"+"),'Full-time'!$S46))=FALSE,IF(ISERR(FIND(CONCATENATE(AK$4,"++"),'Full-time'!$S46))=FALSE,IF(ISERR(FIND(CONCATENATE(AK$4,"+++"),'Full-time'!$S46))=FALSE,"+++","++"),"+")," ")," ")</f>
        <v xml:space="preserve"> </v>
      </c>
      <c r="AL41" s="145" t="str">
        <f>IF(ISERR(FIND(AL$4,'Full-time'!$S46))=FALSE,IF(ISERR(FIND(CONCATENATE(AL$4,"+"),'Full-time'!$S46))=FALSE,IF(ISERR(FIND(CONCATENATE(AL$4,"++"),'Full-time'!$S46))=FALSE,IF(ISERR(FIND(CONCATENATE(AL$4,"+++"),'Full-time'!$S46))=FALSE,"+++","++"),"+")," ")," ")</f>
        <v xml:space="preserve"> </v>
      </c>
      <c r="AM41" s="145" t="str">
        <f>IF(ISERR(FIND(AM$4,'Full-time'!$S46))=FALSE,IF(ISERR(FIND(CONCATENATE(AM$4,"+"),'Full-time'!$S46))=FALSE,IF(ISERR(FIND(CONCATENATE(AM$4,"++"),'Full-time'!$S46))=FALSE,IF(ISERR(FIND(CONCATENATE(AM$4,"+++"),'Full-time'!$S46))=FALSE,"+++","++"),"+")," ")," ")</f>
        <v>+</v>
      </c>
      <c r="AN41" s="145" t="str">
        <f>IF(ISERR(FIND(AN$4,'Full-time'!$S46))=FALSE,IF(ISERR(FIND(CONCATENATE(AN$4,"+"),'Full-time'!$S46))=FALSE,IF(ISERR(FIND(CONCATENATE(AN$4,"++"),'Full-time'!$S46))=FALSE,IF(ISERR(FIND(CONCATENATE(AN$4,"+++"),'Full-time'!$S46))=FALSE,"+++","++"),"+")," ")," ")</f>
        <v xml:space="preserve"> </v>
      </c>
      <c r="AO41" s="145" t="str">
        <f>IF(ISERR(FIND(AO$4,'Full-time'!$S46))=FALSE,IF(ISERR(FIND(CONCATENATE(AO$4,"+"),'Full-time'!$S46))=FALSE,IF(ISERR(FIND(CONCATENATE(AO$4,"++"),'Full-time'!$S46))=FALSE,IF(ISERR(FIND(CONCATENATE(AO$4,"+++"),'Full-time'!$S46))=FALSE,"+++","++"),"+")," ")," ")</f>
        <v xml:space="preserve"> </v>
      </c>
      <c r="AP41" s="145" t="str">
        <f>IF(ISERR(FIND(AP$4,'Full-time'!$S46))=FALSE,IF(ISERR(FIND(CONCATENATE(AP$4,"+"),'Full-time'!$S46))=FALSE,IF(ISERR(FIND(CONCATENATE(AP$4,"++"),'Full-time'!$S46))=FALSE,IF(ISERR(FIND(CONCATENATE(AP$4,"+++"),'Full-time'!$S46))=FALSE,"+++","++"),"+")," ")," ")</f>
        <v>++</v>
      </c>
      <c r="AQ41" s="145" t="str">
        <f>IF(ISERR(FIND(AQ$4,'Full-time'!$S46))=FALSE,IF(ISERR(FIND(CONCATENATE(AQ$4,"+"),'Full-time'!$S46))=FALSE,IF(ISERR(FIND(CONCATENATE(AQ$4,"++"),'Full-time'!$S46))=FALSE,IF(ISERR(FIND(CONCATENATE(AQ$4,"+++"),'Full-time'!$S46))=FALSE,"+++","++"),"+")," ")," ")</f>
        <v xml:space="preserve"> </v>
      </c>
      <c r="AR41" s="145" t="str">
        <f>IF(ISERR(FIND(AR$4,'Full-time'!$S46))=FALSE,IF(ISERR(FIND(CONCATENATE(AR$4,"+"),'Full-time'!$S46))=FALSE,IF(ISERR(FIND(CONCATENATE(AR$4,"++"),'Full-time'!$S46))=FALSE,IF(ISERR(FIND(CONCATENATE(AR$4,"+++"),'Full-time'!$S46))=FALSE,"+++","++"),"+")," ")," ")</f>
        <v xml:space="preserve"> </v>
      </c>
      <c r="AS41" s="145" t="str">
        <f>IF(ISERR(FIND(AS$4,'Full-time'!$S46))=FALSE,IF(ISERR(FIND(CONCATENATE(AS$4,"+"),'Full-time'!$S46))=FALSE,IF(ISERR(FIND(CONCATENATE(AS$4,"++"),'Full-time'!$S46))=FALSE,IF(ISERR(FIND(CONCATENATE(AS$4,"+++"),'Full-time'!$S46))=FALSE,"+++","++"),"+")," ")," ")</f>
        <v xml:space="preserve"> </v>
      </c>
      <c r="AT41" s="145" t="str">
        <f>IF(ISERR(FIND(AT$4,'Full-time'!$S46))=FALSE,IF(ISERR(FIND(CONCATENATE(AT$4,"+"),'Full-time'!$S46))=FALSE,IF(ISERR(FIND(CONCATENATE(AT$4,"++"),'Full-time'!$S46))=FALSE,IF(ISERR(FIND(CONCATENATE(AT$4,"+++"),'Full-time'!$S46))=FALSE,"+++","++"),"+")," ")," ")</f>
        <v xml:space="preserve"> </v>
      </c>
      <c r="AU41" s="145" t="str">
        <f>IF(ISERR(FIND(AU$4,'Full-time'!$S46))=FALSE,IF(ISERR(FIND(CONCATENATE(AU$4,"+"),'Full-time'!$S46))=FALSE,IF(ISERR(FIND(CONCATENATE(AU$4,"++"),'Full-time'!$S46))=FALSE,IF(ISERR(FIND(CONCATENATE(AU$4,"+++"),'Full-time'!$S46))=FALSE,"+++","++"),"+")," ")," ")</f>
        <v xml:space="preserve"> </v>
      </c>
      <c r="AV41" s="150" t="str">
        <f>'Full-time'!C46</f>
        <v>Flight communication</v>
      </c>
      <c r="AW41" s="145" t="str">
        <f>IF(ISERR(FIND(AW$4,'Full-time'!$T46))=FALSE,IF(ISERR(FIND(CONCATENATE(AW$4,"+"),'Full-time'!$T46))=FALSE,IF(ISERR(FIND(CONCATENATE(AW$4,"++"),'Full-time'!$T46))=FALSE,IF(ISERR(FIND(CONCATENATE(AW$4,"+++"),'Full-time'!$T46))=FALSE,"+++","++"),"+")," ")," ")</f>
        <v xml:space="preserve"> </v>
      </c>
      <c r="AX41" s="145" t="str">
        <f>IF(ISERR(FIND(AX$4,'Full-time'!$T46))=FALSE,IF(ISERR(FIND(CONCATENATE(AX$4,"+"),'Full-time'!$T46))=FALSE,IF(ISERR(FIND(CONCATENATE(AX$4,"++"),'Full-time'!$T46))=FALSE,IF(ISERR(FIND(CONCATENATE(AX$4,"+++"),'Full-time'!$T46))=FALSE,"+++","++"),"+")," ")," ")</f>
        <v xml:space="preserve"> </v>
      </c>
      <c r="AY41" s="145" t="str">
        <f>IF(ISERR(FIND(AY$4,'Full-time'!$T46))=FALSE,IF(ISERR(FIND(CONCATENATE(AY$4,"+"),'Full-time'!$T46))=FALSE,IF(ISERR(FIND(CONCATENATE(AY$4,"++"),'Full-time'!$T46))=FALSE,IF(ISERR(FIND(CONCATENATE(AY$4,"+++"),'Full-time'!$T46))=FALSE,"+++","++"),"+")," ")," ")</f>
        <v>+</v>
      </c>
      <c r="AZ41" s="145" t="str">
        <f>IF(ISERR(FIND(AZ$4,'Full-time'!$T46))=FALSE,IF(ISERR(FIND(CONCATENATE(AZ$4,"+"),'Full-time'!$T46))=FALSE,IF(ISERR(FIND(CONCATENATE(AZ$4,"++"),'Full-time'!$T46))=FALSE,IF(ISERR(FIND(CONCATENATE(AZ$4,"+++"),'Full-time'!$T46))=FALSE,"+++","++"),"+")," ")," ")</f>
        <v>+</v>
      </c>
      <c r="BA41" s="145" t="str">
        <f>IF(ISERR(FIND(BA$4,'Full-time'!$T46))=FALSE,IF(ISERR(FIND(CONCATENATE(BA$4,"+"),'Full-time'!$T46))=FALSE,IF(ISERR(FIND(CONCATENATE(BA$4,"++"),'Full-time'!$T46))=FALSE,IF(ISERR(FIND(CONCATENATE(BA$4,"+++"),'Full-time'!$T46))=FALSE,"+++","++"),"+")," ")," ")</f>
        <v xml:space="preserve"> </v>
      </c>
      <c r="BB41" s="145" t="str">
        <f>IF(ISERR(FIND(BB$4,'Full-time'!$T46))=FALSE,IF(ISERR(FIND(CONCATENATE(BB$4,"+"),'Full-time'!$T46))=FALSE,IF(ISERR(FIND(CONCATENATE(BB$4,"++"),'Full-time'!$T46))=FALSE,IF(ISERR(FIND(CONCATENATE(BB$4,"+++"),'Full-time'!$T46))=FALSE,"+++","++"),"+")," ")," ")</f>
        <v xml:space="preserve"> </v>
      </c>
    </row>
    <row r="42" spans="1:54" hidden="1">
      <c r="A42" s="94">
        <f>'Full-time'!C47</f>
        <v>0</v>
      </c>
      <c r="B42" s="19" t="str">
        <f>IF(ISERR(FIND(B$4,'Full-time'!$R47))=FALSE,IF(ISERR(FIND(CONCATENATE(B$4,"+"),'Full-time'!$R47))=FALSE,IF(ISERR(FIND(CONCATENATE(B$4,"++"),'Full-time'!$R47))=FALSE,IF(ISERR(FIND(CONCATENATE(B$4,"+++"),'Full-time'!$R47))=FALSE,"+++","++"),"+")," ")," ")</f>
        <v xml:space="preserve"> </v>
      </c>
      <c r="C42" s="19" t="str">
        <f>IF(ISERR(FIND(C$4,'Full-time'!$R47))=FALSE,IF(ISERR(FIND(CONCATENATE(C$4,"+"),'Full-time'!$R47))=FALSE,IF(ISERR(FIND(CONCATENATE(C$4,"++"),'Full-time'!$R47))=FALSE,IF(ISERR(FIND(CONCATENATE(C$4,"+++"),'Full-time'!$R47))=FALSE,"+++","++"),"+")," ")," ")</f>
        <v xml:space="preserve"> </v>
      </c>
      <c r="D42" s="19" t="str">
        <f>IF(ISERR(FIND(D$4,'Full-time'!$R47))=FALSE,IF(ISERR(FIND(CONCATENATE(D$4,"+"),'Full-time'!$R47))=FALSE,IF(ISERR(FIND(CONCATENATE(D$4,"++"),'Full-time'!$R47))=FALSE,IF(ISERR(FIND(CONCATENATE(D$4,"+++"),'Full-time'!$R47))=FALSE,"+++","++"),"+")," ")," ")</f>
        <v xml:space="preserve"> </v>
      </c>
      <c r="E42" s="19" t="str">
        <f>IF(ISERR(FIND(E$4,'Full-time'!$R47))=FALSE,IF(ISERR(FIND(CONCATENATE(E$4,"+"),'Full-time'!$R47))=FALSE,IF(ISERR(FIND(CONCATENATE(E$4,"++"),'Full-time'!$R47))=FALSE,IF(ISERR(FIND(CONCATENATE(E$4,"+++"),'Full-time'!$R47))=FALSE,"+++","++"),"+")," ")," ")</f>
        <v xml:space="preserve"> </v>
      </c>
      <c r="F42" s="19" t="str">
        <f>IF(ISERR(FIND(F$4,'Full-time'!$R47))=FALSE,IF(ISERR(FIND(CONCATENATE(F$4,"+"),'Full-time'!$R47))=FALSE,IF(ISERR(FIND(CONCATENATE(F$4,"++"),'Full-time'!$R47))=FALSE,IF(ISERR(FIND(CONCATENATE(F$4,"+++"),'Full-time'!$R47))=FALSE,"+++","++"),"+")," ")," ")</f>
        <v xml:space="preserve"> </v>
      </c>
      <c r="G42" s="19" t="str">
        <f>IF(ISERR(FIND(G$4,'Full-time'!$R47))=FALSE,IF(ISERR(FIND(CONCATENATE(G$4,"+"),'Full-time'!$R47))=FALSE,IF(ISERR(FIND(CONCATENATE(G$4,"++"),'Full-time'!$R47))=FALSE,IF(ISERR(FIND(CONCATENATE(G$4,"+++"),'Full-time'!$R47))=FALSE,"+++","++"),"+")," ")," ")</f>
        <v xml:space="preserve"> </v>
      </c>
      <c r="H42" s="19" t="str">
        <f>IF(ISERR(FIND(H$4,'Full-time'!$R47))=FALSE,IF(ISERR(FIND(CONCATENATE(H$4,"+"),'Full-time'!$R47))=FALSE,IF(ISERR(FIND(CONCATENATE(H$4,"++"),'Full-time'!$R47))=FALSE,IF(ISERR(FIND(CONCATENATE(H$4,"+++"),'Full-time'!$R47))=FALSE,"+++","++"),"+")," ")," ")</f>
        <v xml:space="preserve"> </v>
      </c>
      <c r="I42" s="19" t="str">
        <f>IF(ISERR(FIND(I$4,'Full-time'!$R47))=FALSE,IF(ISERR(FIND(CONCATENATE(I$4,"+"),'Full-time'!$R47))=FALSE,IF(ISERR(FIND(CONCATENATE(I$4,"++"),'Full-time'!$R47))=FALSE,IF(ISERR(FIND(CONCATENATE(I$4,"+++"),'Full-time'!$R47))=FALSE,"+++","++"),"+")," ")," ")</f>
        <v xml:space="preserve"> </v>
      </c>
      <c r="J42" s="19" t="str">
        <f>IF(ISERR(FIND(J$4,'Full-time'!$R47))=FALSE,IF(ISERR(FIND(CONCATENATE(J$4,"+"),'Full-time'!$R47))=FALSE,IF(ISERR(FIND(CONCATENATE(J$4,"++"),'Full-time'!$R47))=FALSE,IF(ISERR(FIND(CONCATENATE(J$4,"+++"),'Full-time'!$R47))=FALSE,"+++","++"),"+")," ")," ")</f>
        <v xml:space="preserve"> </v>
      </c>
      <c r="K42" s="19" t="str">
        <f>IF(ISERR(FIND(K$4,'Full-time'!$R47))=FALSE,IF(ISERR(FIND(CONCATENATE(K$4,"+"),'Full-time'!$R47))=FALSE,IF(ISERR(FIND(CONCATENATE(K$4,"++"),'Full-time'!$R47))=FALSE,IF(ISERR(FIND(CONCATENATE(K$4,"+++"),'Full-time'!$R47))=FALSE,"+++","++"),"+")," ")," ")</f>
        <v xml:space="preserve"> </v>
      </c>
      <c r="L42" s="19" t="str">
        <f>IF(ISERR(FIND(L$4,'Full-time'!$R47))=FALSE,IF(ISERR(FIND(CONCATENATE(L$4,"+"),'Full-time'!$R47))=FALSE,IF(ISERR(FIND(CONCATENATE(L$4,"++"),'Full-time'!$R47))=FALSE,IF(ISERR(FIND(CONCATENATE(L$4,"+++"),'Full-time'!$R47))=FALSE,"+++","++"),"+")," ")," ")</f>
        <v xml:space="preserve"> </v>
      </c>
      <c r="M42" s="19" t="str">
        <f>IF(ISERR(FIND(M$4,'Full-time'!$R47))=FALSE,IF(ISERR(FIND(CONCATENATE(M$4,"+"),'Full-time'!$R47))=FALSE,IF(ISERR(FIND(CONCATENATE(M$4,"++"),'Full-time'!$R47))=FALSE,IF(ISERR(FIND(CONCATENATE(M$4,"+++"),'Full-time'!$R47))=FALSE,"+++","++"),"+")," ")," ")</f>
        <v xml:space="preserve"> </v>
      </c>
      <c r="N42" s="19" t="str">
        <f>IF(ISERR(FIND(N$4,'Full-time'!$R47))=FALSE,IF(ISERR(FIND(CONCATENATE(N$4,"+"),'Full-time'!$R47))=FALSE,IF(ISERR(FIND(CONCATENATE(N$4,"++"),'Full-time'!$R47))=FALSE,IF(ISERR(FIND(CONCATENATE(N$4,"+++"),'Full-time'!$R47))=FALSE,"+++","++"),"+")," ")," ")</f>
        <v xml:space="preserve"> </v>
      </c>
      <c r="O42" s="19" t="str">
        <f>IF(ISERR(FIND(O$4,'Full-time'!$R47))=FALSE,IF(ISERR(FIND(CONCATENATE(O$4,"+"),'Full-time'!$R47))=FALSE,IF(ISERR(FIND(CONCATENATE(O$4,"++"),'Full-time'!$R47))=FALSE,IF(ISERR(FIND(CONCATENATE(O$4,"+++"),'Full-time'!$R47))=FALSE,"+++","++"),"+")," ")," ")</f>
        <v xml:space="preserve"> </v>
      </c>
      <c r="P42" s="19" t="str">
        <f>IF(ISERR(FIND(P$4,'Full-time'!$R47))=FALSE,IF(ISERR(FIND(CONCATENATE(P$4,"+"),'Full-time'!$R47))=FALSE,IF(ISERR(FIND(CONCATENATE(P$4,"++"),'Full-time'!$R47))=FALSE,IF(ISERR(FIND(CONCATENATE(P$4,"+++"),'Full-time'!$R47))=FALSE,"+++","++"),"+")," ")," ")</f>
        <v xml:space="preserve"> </v>
      </c>
      <c r="Q42" s="19" t="str">
        <f>IF(ISERR(FIND(Q$4,'Full-time'!$R47))=FALSE,IF(ISERR(FIND(CONCATENATE(Q$4,"+"),'Full-time'!$R47))=FALSE,IF(ISERR(FIND(CONCATENATE(Q$4,"++"),'Full-time'!$R47))=FALSE,IF(ISERR(FIND(CONCATENATE(Q$4,"+++"),'Full-time'!$R47))=FALSE,"+++","++"),"+")," ")," ")</f>
        <v xml:space="preserve"> </v>
      </c>
      <c r="R42" s="19" t="str">
        <f>IF(ISERR(FIND(R$4,'Full-time'!$R47))=FALSE,IF(ISERR(FIND(CONCATENATE(R$4,"+"),'Full-time'!$R47))=FALSE,IF(ISERR(FIND(CONCATENATE(R$4,"++"),'Full-time'!$R47))=FALSE,IF(ISERR(FIND(CONCATENATE(R$4,"+++"),'Full-time'!$R47))=FALSE,"+++","++"),"+")," ")," ")</f>
        <v xml:space="preserve"> </v>
      </c>
      <c r="S42" s="19" t="str">
        <f>IF(ISERR(FIND(S$4,'Full-time'!$R47))=FALSE,IF(ISERR(FIND(CONCATENATE(S$4,"+"),'Full-time'!$R47))=FALSE,IF(ISERR(FIND(CONCATENATE(S$4,"++"),'Full-time'!$R47))=FALSE,IF(ISERR(FIND(CONCATENATE(S$4,"+++"),'Full-time'!$R47))=FALSE,"+++","++"),"+")," ")," ")</f>
        <v xml:space="preserve"> </v>
      </c>
      <c r="T42" s="145"/>
      <c r="U42" s="145" t="str">
        <f>IF(ISERR(FIND(U$4,'Full-time'!$S47))=FALSE,IF(ISERR(FIND(CONCATENATE(U$4,"+"),'Full-time'!$S47))=FALSE,IF(ISERR(FIND(CONCATENATE(U$4,"++"),'Full-time'!$S47))=FALSE,IF(ISERR(FIND(CONCATENATE(U$4,"+++"),'Full-time'!$S47))=FALSE,"+++","++"),"+"),"-"),"-")</f>
        <v>-</v>
      </c>
      <c r="V42" s="145" t="str">
        <f>IF(ISERR(FIND(V$4,'Full-time'!$S47))=FALSE,IF(ISERR(FIND(CONCATENATE(V$4,"+"),'Full-time'!$S47))=FALSE,IF(ISERR(FIND(CONCATENATE(V$4,"++"),'Full-time'!$S47))=FALSE,IF(ISERR(FIND(CONCATENATE(V$4,"+++"),'Full-time'!$S47))=FALSE,"+++","++"),"+"),"-"),"-")</f>
        <v>-</v>
      </c>
      <c r="W42" s="145" t="str">
        <f>IF(ISERR(FIND(W$4,'Full-time'!$S47))=FALSE,IF(ISERR(FIND(CONCATENATE(W$4,"+"),'Full-time'!$S47))=FALSE,IF(ISERR(FIND(CONCATENATE(W$4,"++"),'Full-time'!$S47))=FALSE,IF(ISERR(FIND(CONCATENATE(W$4,"+++"),'Full-time'!$S47))=FALSE,"+++","++"),"+"),"-"),"-")</f>
        <v>-</v>
      </c>
      <c r="X42" s="145" t="str">
        <f>IF(ISERR(FIND(X$4,'Full-time'!$S47))=FALSE,IF(ISERR(FIND(CONCATENATE(X$4,"+"),'Full-time'!$S47))=FALSE,IF(ISERR(FIND(CONCATENATE(X$4,"++"),'Full-time'!$S47))=FALSE,IF(ISERR(FIND(CONCATENATE(X$4,"+++"),'Full-time'!$S47))=FALSE,"+++","++"),"+"),"-"),"-")</f>
        <v>-</v>
      </c>
      <c r="Y42" s="145" t="str">
        <f>IF(ISERR(FIND(Y$4,'Full-time'!$S47))=FALSE,IF(ISERR(FIND(CONCATENATE(Y$4,"+"),'Full-time'!$S47))=FALSE,IF(ISERR(FIND(CONCATENATE(Y$4,"++"),'Full-time'!$S47))=FALSE,IF(ISERR(FIND(CONCATENATE(Y$4,"+++"),'Full-time'!$S47))=FALSE,"+++","++"),"+"),"-"),"-")</f>
        <v>-</v>
      </c>
      <c r="Z42" s="145" t="str">
        <f>IF(ISERR(FIND(Z$4,'Full-time'!$S47))=FALSE,IF(ISERR(FIND(CONCATENATE(Z$4,"+"),'Full-time'!$S47))=FALSE,IF(ISERR(FIND(CONCATENATE(Z$4,"++"),'Full-time'!$S47))=FALSE,IF(ISERR(FIND(CONCATENATE(Z$4,"+++"),'Full-time'!$S47))=FALSE,"+++","++"),"+"),"-"),"-")</f>
        <v>-</v>
      </c>
      <c r="AA42" s="145" t="str">
        <f>IF(ISERR(FIND(AA$4,'Full-time'!$S47))=FALSE,IF(ISERR(FIND(CONCATENATE(AA$4,"+"),'Full-time'!$S47))=FALSE,IF(ISERR(FIND(CONCATENATE(AA$4,"++"),'Full-time'!$S47))=FALSE,IF(ISERR(FIND(CONCATENATE(AA$4,"+++"),'Full-time'!$S47))=FALSE,"+++","++"),"+"),"-"),"-")</f>
        <v>-</v>
      </c>
      <c r="AB42" s="145" t="str">
        <f>IF(ISERR(FIND(AB$4,'Full-time'!$S47))=FALSE,IF(ISERR(FIND(CONCATENATE(AB$4,"+"),'Full-time'!$S47))=FALSE,IF(ISERR(FIND(CONCATENATE(AB$4,"++"),'Full-time'!$S47))=FALSE,IF(ISERR(FIND(CONCATENATE(AB$4,"+++"),'Full-time'!$S47))=FALSE,"+++","++"),"+"),"-"),"-")</f>
        <v>-</v>
      </c>
      <c r="AC42" s="145" t="str">
        <f>IF(ISERR(FIND(AC$4,'Full-time'!$S47))=FALSE,IF(ISERR(FIND(CONCATENATE(AC$4,"+"),'Full-time'!$S47))=FALSE,IF(ISERR(FIND(CONCATENATE(AC$4,"++"),'Full-time'!$S47))=FALSE,IF(ISERR(FIND(CONCATENATE(AC$4,"+++"),'Full-time'!$S47))=FALSE,"+++","++"),"+"),"-"),"-")</f>
        <v>-</v>
      </c>
      <c r="AD42" s="145" t="str">
        <f>IF(ISERR(FIND(AD$4,'Full-time'!$S47))=FALSE,IF(ISERR(FIND(CONCATENATE(AD$4,"+"),'Full-time'!$S47))=FALSE,IF(ISERR(FIND(CONCATENATE(AD$4,"++"),'Full-time'!$S47))=FALSE,IF(ISERR(FIND(CONCATENATE(AD$4,"+++"),'Full-time'!$S47))=FALSE,"+++","++"),"+"),"-"),"-")</f>
        <v>-</v>
      </c>
      <c r="AE42" s="145" t="str">
        <f>IF(ISERR(FIND(AE$4,'Full-time'!$S47))=FALSE,IF(ISERR(FIND(CONCATENATE(AE$4,"+"),'Full-time'!$S47))=FALSE,IF(ISERR(FIND(CONCATENATE(AE$4,"++"),'Full-time'!$S47))=FALSE,IF(ISERR(FIND(CONCATENATE(AE$4,"+++"),'Full-time'!$S47))=FALSE,"+++","++"),"+"),"-"),"-")</f>
        <v>-</v>
      </c>
      <c r="AF42" s="145" t="str">
        <f>IF(ISERR(FIND(AF$4,'Full-time'!$S47))=FALSE,IF(ISERR(FIND(CONCATENATE(AF$4,"+"),'Full-time'!$S47))=FALSE,IF(ISERR(FIND(CONCATENATE(AF$4,"++"),'Full-time'!$S47))=FALSE,IF(ISERR(FIND(CONCATENATE(AF$4,"+++"),'Full-time'!$S47))=FALSE,"+++","++"),"+"),"-"),"-")</f>
        <v>-</v>
      </c>
      <c r="AG42" s="145" t="str">
        <f>IF(ISERR(FIND(AG$4,'Full-time'!$S47))=FALSE,IF(ISERR(FIND(CONCATENATE(AG$4,"+"),'Full-time'!$S47))=FALSE,IF(ISERR(FIND(CONCATENATE(AG$4,"++"),'Full-time'!$S47))=FALSE,IF(ISERR(FIND(CONCATENATE(AG$4,"+++"),'Full-time'!$S47))=FALSE,"+++","++"),"+"),"-"),"-")</f>
        <v>-</v>
      </c>
      <c r="AH42" s="145" t="str">
        <f>IF(ISERR(FIND(AH$4,'Full-time'!$S47))=FALSE,IF(ISERR(FIND(CONCATENATE(AH$4,"+"),'Full-time'!$S47))=FALSE,IF(ISERR(FIND(CONCATENATE(AH$4,"++"),'Full-time'!$S47))=FALSE,IF(ISERR(FIND(CONCATENATE(AH$4,"+++"),'Full-time'!$S47))=FALSE,"+++","++"),"+"),"-"),"-")</f>
        <v>-</v>
      </c>
      <c r="AI42" s="145" t="str">
        <f>IF(ISERR(FIND(AI$4,'Full-time'!$S47))=FALSE,IF(ISERR(FIND(CONCATENATE(AI$4,"+"),'Full-time'!$S47))=FALSE,IF(ISERR(FIND(CONCATENATE(AI$4,"++"),'Full-time'!$S47))=FALSE,IF(ISERR(FIND(CONCATENATE(AI$4,"+++"),'Full-time'!$S47))=FALSE,"+++","++"),"+"),"-"),"-")</f>
        <v>-</v>
      </c>
      <c r="AJ42" s="145" t="str">
        <f>IF(ISERR(FIND(AJ$4,'Full-time'!$S47))=FALSE,IF(ISERR(FIND(CONCATENATE(AJ$4,"+"),'Full-time'!$S47))=FALSE,IF(ISERR(FIND(CONCATENATE(AJ$4,"++"),'Full-time'!$S47))=FALSE,IF(ISERR(FIND(CONCATENATE(AJ$4,"+++"),'Full-time'!$S47))=FALSE,"+++","++"),"+"),"-"),"-")</f>
        <v>-</v>
      </c>
      <c r="AK42" s="145" t="str">
        <f>IF(ISERR(FIND(AK$4,'Full-time'!$S47))=FALSE,IF(ISERR(FIND(CONCATENATE(AK$4,"+"),'Full-time'!$S47))=FALSE,IF(ISERR(FIND(CONCATENATE(AK$4,"++"),'Full-time'!$S47))=FALSE,IF(ISERR(FIND(CONCATENATE(AK$4,"+++"),'Full-time'!$S47))=FALSE,"+++","++"),"+"),"-"),"-")</f>
        <v>-</v>
      </c>
      <c r="AL42" s="145" t="str">
        <f>IF(ISERR(FIND(AL$4,'Full-time'!$S47))=FALSE,IF(ISERR(FIND(CONCATENATE(AL$4,"+"),'Full-time'!$S47))=FALSE,IF(ISERR(FIND(CONCATENATE(AL$4,"++"),'Full-time'!$S47))=FALSE,IF(ISERR(FIND(CONCATENATE(AL$4,"+++"),'Full-time'!$S47))=FALSE,"+++","++"),"+"),"-"),"-")</f>
        <v>-</v>
      </c>
      <c r="AM42" s="145" t="str">
        <f>IF(ISERR(FIND(AM$4,'Full-time'!$S47))=FALSE,IF(ISERR(FIND(CONCATENATE(AM$4,"+"),'Full-time'!$S47))=FALSE,IF(ISERR(FIND(CONCATENATE(AM$4,"++"),'Full-time'!$S47))=FALSE,IF(ISERR(FIND(CONCATENATE(AM$4,"+++"),'Full-time'!$S47))=FALSE,"+++","++"),"+"),"-"),"-")</f>
        <v>-</v>
      </c>
      <c r="AN42" s="145" t="str">
        <f>IF(ISERR(FIND(AN$4,'Full-time'!$S47))=FALSE,IF(ISERR(FIND(CONCATENATE(AN$4,"+"),'Full-time'!$S47))=FALSE,IF(ISERR(FIND(CONCATENATE(AN$4,"++"),'Full-time'!$S47))=FALSE,IF(ISERR(FIND(CONCATENATE(AN$4,"+++"),'Full-time'!$S47))=FALSE,"+++","++"),"+"),"-"),"-")</f>
        <v>-</v>
      </c>
      <c r="AO42" s="145" t="str">
        <f>IF(ISERR(FIND(AO$4,'Full-time'!$S47))=FALSE,IF(ISERR(FIND(CONCATENATE(AO$4,"+"),'Full-time'!$S47))=FALSE,IF(ISERR(FIND(CONCATENATE(AO$4,"++"),'Full-time'!$S47))=FALSE,IF(ISERR(FIND(CONCATENATE(AO$4,"+++"),'Full-time'!$S47))=FALSE,"+++","++"),"+"),"-"),"-")</f>
        <v>-</v>
      </c>
      <c r="AP42" s="145" t="str">
        <f>IF(ISERR(FIND(AP$4,'Full-time'!$S47))=FALSE,IF(ISERR(FIND(CONCATENATE(AP$4,"+"),'Full-time'!$S47))=FALSE,IF(ISERR(FIND(CONCATENATE(AP$4,"++"),'Full-time'!$S47))=FALSE,IF(ISERR(FIND(CONCATENATE(AP$4,"+++"),'Full-time'!$S47))=FALSE,"+++","++"),"+"),"-"),"-")</f>
        <v>-</v>
      </c>
      <c r="AQ42" s="145" t="str">
        <f>IF(ISERR(FIND(AQ$4,'Full-time'!$S47))=FALSE,IF(ISERR(FIND(CONCATENATE(AQ$4,"+"),'Full-time'!$S47))=FALSE,IF(ISERR(FIND(CONCATENATE(AQ$4,"++"),'Full-time'!$S47))=FALSE,IF(ISERR(FIND(CONCATENATE(AQ$4,"+++"),'Full-time'!$S47))=FALSE,"+++","++"),"+"),"-"),"-")</f>
        <v>-</v>
      </c>
      <c r="AR42" s="145" t="str">
        <f>IF(ISERR(FIND(AR$4,'Full-time'!$S47))=FALSE,IF(ISERR(FIND(CONCATENATE(AR$4,"+"),'Full-time'!$S47))=FALSE,IF(ISERR(FIND(CONCATENATE(AR$4,"++"),'Full-time'!$S47))=FALSE,IF(ISERR(FIND(CONCATENATE(AR$4,"+++"),'Full-time'!$S47))=FALSE,"+++","++"),"+"),"-"),"-")</f>
        <v>-</v>
      </c>
      <c r="AS42" s="145" t="str">
        <f>IF(ISERR(FIND(AS$4,'Full-time'!$S47))=FALSE,IF(ISERR(FIND(CONCATENATE(AS$4,"+"),'Full-time'!$S47))=FALSE,IF(ISERR(FIND(CONCATENATE(AS$4,"++"),'Full-time'!$S47))=FALSE,IF(ISERR(FIND(CONCATENATE(AS$4,"+++"),'Full-time'!$S47))=FALSE,"+++","++"),"+"),"-"),"-")</f>
        <v>-</v>
      </c>
      <c r="AT42" s="145" t="str">
        <f>IF(ISERR(FIND(AT$4,'Full-time'!$S47))=FALSE,IF(ISERR(FIND(CONCATENATE(AT$4,"+"),'Full-time'!$S47))=FALSE,IF(ISERR(FIND(CONCATENATE(AT$4,"++"),'Full-time'!$S47))=FALSE,IF(ISERR(FIND(CONCATENATE(AT$4,"+++"),'Full-time'!$S47))=FALSE,"+++","++"),"+"),"-"),"-")</f>
        <v>-</v>
      </c>
      <c r="AU42" s="145" t="str">
        <f>IF(ISERR(FIND(AU$4,'Full-time'!$S47))=FALSE,IF(ISERR(FIND(CONCATENATE(AU$4,"+"),'Full-time'!$S47))=FALSE,IF(ISERR(FIND(CONCATENATE(AU$4,"++"),'Full-time'!$S47))=FALSE,IF(ISERR(FIND(CONCATENATE(AU$4,"+++"),'Full-time'!$S47))=FALSE,"+++","++"),"+"),"-"),"-")</f>
        <v>-</v>
      </c>
      <c r="AV42" s="145"/>
      <c r="AW42" s="145" t="str">
        <f>IF(ISERR(FIND(AW$4,'Full-time'!$T47))=FALSE,IF(ISERR(FIND(CONCATENATE(AW$4,"+"),'Full-time'!$T47))=FALSE,IF(ISERR(FIND(CONCATENATE(AW$4,"++"),'Full-time'!$T47))=FALSE,IF(ISERR(FIND(CONCATENATE(AW$4,"+++"),'Full-time'!$T47))=FALSE,"+++","++"),"+"),"-"),"-")</f>
        <v>-</v>
      </c>
      <c r="AX42" s="145" t="str">
        <f>IF(ISERR(FIND(AX$4,'Full-time'!$T47))=FALSE,IF(ISERR(FIND(CONCATENATE(AX$4,"+"),'Full-time'!$T47))=FALSE,IF(ISERR(FIND(CONCATENATE(AX$4,"++"),'Full-time'!$T47))=FALSE,IF(ISERR(FIND(CONCATENATE(AX$4,"+++"),'Full-time'!$T47))=FALSE,"+++","++"),"+"),"-"),"-")</f>
        <v>-</v>
      </c>
      <c r="AY42" s="145" t="str">
        <f>IF(ISERR(FIND(AY$4,'Full-time'!$T47))=FALSE,IF(ISERR(FIND(CONCATENATE(AY$4,"+"),'Full-time'!$T47))=FALSE,IF(ISERR(FIND(CONCATENATE(AY$4,"++"),'Full-time'!$T47))=FALSE,IF(ISERR(FIND(CONCATENATE(AY$4,"+++"),'Full-time'!$T47))=FALSE,"+++","++"),"+"),"-"),"-")</f>
        <v>-</v>
      </c>
      <c r="AZ42" s="145" t="str">
        <f>IF(ISERR(FIND(AZ$4,'Full-time'!$T47))=FALSE,IF(ISERR(FIND(CONCATENATE(AZ$4,"+"),'Full-time'!$T47))=FALSE,IF(ISERR(FIND(CONCATENATE(AZ$4,"++"),'Full-time'!$T47))=FALSE,IF(ISERR(FIND(CONCATENATE(AZ$4,"+++"),'Full-time'!$T47))=FALSE,"+++","++"),"+"),"-"),"-")</f>
        <v>-</v>
      </c>
      <c r="BA42" s="145" t="str">
        <f>IF(ISERR(FIND(BA$4,'Full-time'!$T47))=FALSE,IF(ISERR(FIND(CONCATENATE(BA$4,"+"),'Full-time'!$T47))=FALSE,IF(ISERR(FIND(CONCATENATE(BA$4,"++"),'Full-time'!$T47))=FALSE,IF(ISERR(FIND(CONCATENATE(BA$4,"+++"),'Full-time'!$T47))=FALSE,"+++","++"),"+"),"-"),"-")</f>
        <v>-</v>
      </c>
      <c r="BB42" s="145" t="str">
        <f>IF(ISERR(FIND(BB$4,'Full-time'!$T47))=FALSE,IF(ISERR(FIND(CONCATENATE(BB$4,"+"),'Full-time'!$T47))=FALSE,IF(ISERR(FIND(CONCATENATE(BB$4,"++"),'Full-time'!$T47))=FALSE,IF(ISERR(FIND(CONCATENATE(BB$4,"+++"),'Full-time'!$T47))=FALSE,"+++","++"),"+"),"-"),"-")</f>
        <v>-</v>
      </c>
    </row>
    <row r="43" spans="1:54" s="14" customFormat="1" ht="39" hidden="1" customHeight="1">
      <c r="A43" s="142"/>
      <c r="B43" s="19" t="str">
        <f>IF(ISERR(FIND(B$4,'Full-time'!$R48))=FALSE,IF(ISERR(FIND(CONCATENATE(B$4,"+"),'Full-time'!$R48))=FALSE,IF(ISERR(FIND(CONCATENATE(B$4,"++"),'Full-time'!$R48))=FALSE,IF(ISERR(FIND(CONCATENATE(B$4,"+++"),'Full-time'!$R48))=FALSE,"+++","++"),"+")," ")," ")</f>
        <v xml:space="preserve"> </v>
      </c>
      <c r="C43" s="19" t="str">
        <f>IF(ISERR(FIND(C$4,'Full-time'!$R48))=FALSE,IF(ISERR(FIND(CONCATENATE(C$4,"+"),'Full-time'!$R48))=FALSE,IF(ISERR(FIND(CONCATENATE(C$4,"++"),'Full-time'!$R48))=FALSE,IF(ISERR(FIND(CONCATENATE(C$4,"+++"),'Full-time'!$R48))=FALSE,"+++","++"),"+")," ")," ")</f>
        <v xml:space="preserve"> </v>
      </c>
      <c r="D43" s="19" t="str">
        <f>IF(ISERR(FIND(D$4,'Full-time'!$R48))=FALSE,IF(ISERR(FIND(CONCATENATE(D$4,"+"),'Full-time'!$R48))=FALSE,IF(ISERR(FIND(CONCATENATE(D$4,"++"),'Full-time'!$R48))=FALSE,IF(ISERR(FIND(CONCATENATE(D$4,"+++"),'Full-time'!$R48))=FALSE,"+++","++"),"+")," ")," ")</f>
        <v xml:space="preserve"> </v>
      </c>
      <c r="E43" s="19" t="str">
        <f>IF(ISERR(FIND(E$4,'Full-time'!$R48))=FALSE,IF(ISERR(FIND(CONCATENATE(E$4,"+"),'Full-time'!$R48))=FALSE,IF(ISERR(FIND(CONCATENATE(E$4,"++"),'Full-time'!$R48))=FALSE,IF(ISERR(FIND(CONCATENATE(E$4,"+++"),'Full-time'!$R48))=FALSE,"+++","++"),"+")," ")," ")</f>
        <v xml:space="preserve"> </v>
      </c>
      <c r="F43" s="19" t="str">
        <f>IF(ISERR(FIND(F$4,'Full-time'!$R48))=FALSE,IF(ISERR(FIND(CONCATENATE(F$4,"+"),'Full-time'!$R48))=FALSE,IF(ISERR(FIND(CONCATENATE(F$4,"++"),'Full-time'!$R48))=FALSE,IF(ISERR(FIND(CONCATENATE(F$4,"+++"),'Full-time'!$R48))=FALSE,"+++","++"),"+")," ")," ")</f>
        <v xml:space="preserve"> </v>
      </c>
      <c r="G43" s="19" t="str">
        <f>IF(ISERR(FIND(G$4,'Full-time'!$R48))=FALSE,IF(ISERR(FIND(CONCATENATE(G$4,"+"),'Full-time'!$R48))=FALSE,IF(ISERR(FIND(CONCATENATE(G$4,"++"),'Full-time'!$R48))=FALSE,IF(ISERR(FIND(CONCATENATE(G$4,"+++"),'Full-time'!$R48))=FALSE,"+++","++"),"+")," ")," ")</f>
        <v xml:space="preserve"> </v>
      </c>
      <c r="H43" s="19" t="str">
        <f>IF(ISERR(FIND(H$4,'Full-time'!$R48))=FALSE,IF(ISERR(FIND(CONCATENATE(H$4,"+"),'Full-time'!$R48))=FALSE,IF(ISERR(FIND(CONCATENATE(H$4,"++"),'Full-time'!$R48))=FALSE,IF(ISERR(FIND(CONCATENATE(H$4,"+++"),'Full-time'!$R48))=FALSE,"+++","++"),"+")," ")," ")</f>
        <v xml:space="preserve"> </v>
      </c>
      <c r="I43" s="19" t="str">
        <f>IF(ISERR(FIND(I$4,'Full-time'!$R48))=FALSE,IF(ISERR(FIND(CONCATENATE(I$4,"+"),'Full-time'!$R48))=FALSE,IF(ISERR(FIND(CONCATENATE(I$4,"++"),'Full-time'!$R48))=FALSE,IF(ISERR(FIND(CONCATENATE(I$4,"+++"),'Full-time'!$R48))=FALSE,"+++","++"),"+")," ")," ")</f>
        <v xml:space="preserve"> </v>
      </c>
      <c r="J43" s="19" t="str">
        <f>IF(ISERR(FIND(J$4,'Full-time'!$R48))=FALSE,IF(ISERR(FIND(CONCATENATE(J$4,"+"),'Full-time'!$R48))=FALSE,IF(ISERR(FIND(CONCATENATE(J$4,"++"),'Full-time'!$R48))=FALSE,IF(ISERR(FIND(CONCATENATE(J$4,"+++"),'Full-time'!$R48))=FALSE,"+++","++"),"+")," ")," ")</f>
        <v xml:space="preserve"> </v>
      </c>
      <c r="K43" s="19" t="str">
        <f>IF(ISERR(FIND(K$4,'Full-time'!$R48))=FALSE,IF(ISERR(FIND(CONCATENATE(K$4,"+"),'Full-time'!$R48))=FALSE,IF(ISERR(FIND(CONCATENATE(K$4,"++"),'Full-time'!$R48))=FALSE,IF(ISERR(FIND(CONCATENATE(K$4,"+++"),'Full-time'!$R48))=FALSE,"+++","++"),"+")," ")," ")</f>
        <v xml:space="preserve"> </v>
      </c>
      <c r="L43" s="19" t="str">
        <f>IF(ISERR(FIND(L$4,'Full-time'!$R48))=FALSE,IF(ISERR(FIND(CONCATENATE(L$4,"+"),'Full-time'!$R48))=FALSE,IF(ISERR(FIND(CONCATENATE(L$4,"++"),'Full-time'!$R48))=FALSE,IF(ISERR(FIND(CONCATENATE(L$4,"+++"),'Full-time'!$R48))=FALSE,"+++","++"),"+")," ")," ")</f>
        <v xml:space="preserve"> </v>
      </c>
      <c r="M43" s="19" t="str">
        <f>IF(ISERR(FIND(M$4,'Full-time'!$R48))=FALSE,IF(ISERR(FIND(CONCATENATE(M$4,"+"),'Full-time'!$R48))=FALSE,IF(ISERR(FIND(CONCATENATE(M$4,"++"),'Full-time'!$R48))=FALSE,IF(ISERR(FIND(CONCATENATE(M$4,"+++"),'Full-time'!$R48))=FALSE,"+++","++"),"+")," ")," ")</f>
        <v xml:space="preserve"> </v>
      </c>
      <c r="N43" s="19" t="str">
        <f>IF(ISERR(FIND(N$4,'Full-time'!$R48))=FALSE,IF(ISERR(FIND(CONCATENATE(N$4,"+"),'Full-time'!$R48))=FALSE,IF(ISERR(FIND(CONCATENATE(N$4,"++"),'Full-time'!$R48))=FALSE,IF(ISERR(FIND(CONCATENATE(N$4,"+++"),'Full-time'!$R48))=FALSE,"+++","++"),"+")," ")," ")</f>
        <v xml:space="preserve"> </v>
      </c>
      <c r="O43" s="19" t="str">
        <f>IF(ISERR(FIND(O$4,'Full-time'!$R48))=FALSE,IF(ISERR(FIND(CONCATENATE(O$4,"+"),'Full-time'!$R48))=FALSE,IF(ISERR(FIND(CONCATENATE(O$4,"++"),'Full-time'!$R48))=FALSE,IF(ISERR(FIND(CONCATENATE(O$4,"+++"),'Full-time'!$R48))=FALSE,"+++","++"),"+")," ")," ")</f>
        <v xml:space="preserve"> </v>
      </c>
      <c r="P43" s="19" t="str">
        <f>IF(ISERR(FIND(P$4,'Full-time'!$R48))=FALSE,IF(ISERR(FIND(CONCATENATE(P$4,"+"),'Full-time'!$R48))=FALSE,IF(ISERR(FIND(CONCATENATE(P$4,"++"),'Full-time'!$R48))=FALSE,IF(ISERR(FIND(CONCATENATE(P$4,"+++"),'Full-time'!$R48))=FALSE,"+++","++"),"+")," ")," ")</f>
        <v xml:space="preserve"> </v>
      </c>
      <c r="Q43" s="19" t="str">
        <f>IF(ISERR(FIND(Q$4,'Full-time'!$R48))=FALSE,IF(ISERR(FIND(CONCATENATE(Q$4,"+"),'Full-time'!$R48))=FALSE,IF(ISERR(FIND(CONCATENATE(Q$4,"++"),'Full-time'!$R48))=FALSE,IF(ISERR(FIND(CONCATENATE(Q$4,"+++"),'Full-time'!$R48))=FALSE,"+++","++"),"+")," ")," ")</f>
        <v xml:space="preserve"> </v>
      </c>
      <c r="R43" s="19" t="str">
        <f>IF(ISERR(FIND(R$4,'Full-time'!$R48))=FALSE,IF(ISERR(FIND(CONCATENATE(R$4,"+"),'Full-time'!$R48))=FALSE,IF(ISERR(FIND(CONCATENATE(R$4,"++"),'Full-time'!$R48))=FALSE,IF(ISERR(FIND(CONCATENATE(R$4,"+++"),'Full-time'!$R48))=FALSE,"+++","++"),"+")," ")," ")</f>
        <v xml:space="preserve"> </v>
      </c>
      <c r="S43" s="19" t="str">
        <f>IF(ISERR(FIND(S$4,'Full-time'!$R48))=FALSE,IF(ISERR(FIND(CONCATENATE(S$4,"+"),'Full-time'!$R48))=FALSE,IF(ISERR(FIND(CONCATENATE(S$4,"++"),'Full-time'!$R48))=FALSE,IF(ISERR(FIND(CONCATENATE(S$4,"+++"),'Full-time'!$R48))=FALSE,"+++","++"),"+")," ")," ")</f>
        <v xml:space="preserve"> </v>
      </c>
      <c r="T43" s="143"/>
      <c r="U43" s="143" t="e">
        <f>CONCATENATE(IF(#REF!&lt;&gt;"-",#REF!,""),
IF(U7&lt;&gt;"-",U7,""),
IF(U8&lt;&gt;"-",U8,""),
IF(U9&lt;&gt;"-",U9,""),
IF(U10&lt;&gt;"-",U10,""),
IF(U11&lt;&gt;"-",U11,""),
IF(U12&lt;&gt;"-",U12,""),
IF(U13&lt;&gt;"-",U13,""),
IF(U14&lt;&gt;"-",U14,""),
IF(U15&lt;&gt;"-",U15,""),
IF(U16&lt;&gt;"-",U16,""),
IF(U17&lt;&gt;"-",U17,""),
IF(U18&lt;&gt;"-",U18,""),
IF(U21&lt;&gt;"-",U21,""),
IF(U22&lt;&gt;"-",U22,""),
IF(U23&lt;&gt;"-",U23,""),
IF(U24&lt;&gt;"-",U24,""),
IF(U25&lt;&gt;"-",U25,""),
IF(U26&lt;&gt;"-",U26,""),
IF(U27&lt;&gt;"-",U27,""),
IF(U30&lt;&gt;"-",U30,""),
IF(U36&lt;&gt;"-",U36,""),
IF(U37&lt;&gt;"-",U37,""),
IF(U38&lt;&gt;"-",U38,""),
IF(U39&lt;&gt;"-",U39,""),
IF(U40&lt;&gt;"-",U40,""),
IF(U41&lt;&gt;"-",U41,""),
IF(U42&lt;&gt;"-",U42,""))</f>
        <v>#REF!</v>
      </c>
      <c r="V43" s="143" t="e">
        <f>CONCATENATE(IF(#REF!&lt;&gt;"-",#REF!,""),
IF(V7&lt;&gt;"-",V7,""),
IF(V8&lt;&gt;"-",V8,""),
IF(V9&lt;&gt;"-",V9,""),
IF(V10&lt;&gt;"-",V10,""),
IF(V11&lt;&gt;"-",V11,""),
IF(V12&lt;&gt;"-",V12,""),
IF(V13&lt;&gt;"-",V13,""),
IF(V14&lt;&gt;"-",V14,""),
IF(V15&lt;&gt;"-",V15,""),
IF(V16&lt;&gt;"-",V16,""),
IF(V17&lt;&gt;"-",V17,""),
IF(V18&lt;&gt;"-",V18,""),
IF(V21&lt;&gt;"-",V21,""),
IF(V22&lt;&gt;"-",V22,""),
IF(V23&lt;&gt;"-",V23,""),
IF(V24&lt;&gt;"-",V24,""),
IF(V25&lt;&gt;"-",V25,""),
IF(V26&lt;&gt;"-",V26,""),
IF(V27&lt;&gt;"-",V27,""),
IF(V30&lt;&gt;"-",V30,""),
IF(V36&lt;&gt;"-",V36,""),
IF(V37&lt;&gt;"-",V37,""),
IF(V38&lt;&gt;"-",V38,""),
IF(V39&lt;&gt;"-",V39,""),
IF(V40&lt;&gt;"-",V40,""),
IF(V41&lt;&gt;"-",V41,""),
IF(V42&lt;&gt;"-",V42,""))</f>
        <v>#REF!</v>
      </c>
      <c r="W43" s="143" t="e">
        <f>CONCATENATE(IF(#REF!&lt;&gt;"-",#REF!,""),
IF(W7&lt;&gt;"-",W7,""),
IF(W8&lt;&gt;"-",W8,""),
IF(W9&lt;&gt;"-",W9,""),
IF(W10&lt;&gt;"-",W10,""),
IF(W11&lt;&gt;"-",W11,""),
IF(W12&lt;&gt;"-",W12,""),
IF(W13&lt;&gt;"-",W13,""),
IF(W14&lt;&gt;"-",W14,""),
IF(W15&lt;&gt;"-",W15,""),
IF(W16&lt;&gt;"-",W16,""),
IF(W17&lt;&gt;"-",W17,""),
IF(W18&lt;&gt;"-",W18,""),
IF(W21&lt;&gt;"-",W21,""),
IF(W22&lt;&gt;"-",W22,""),
IF(W23&lt;&gt;"-",W23,""),
IF(W24&lt;&gt;"-",W24,""),
IF(W25&lt;&gt;"-",W25,""),
IF(W26&lt;&gt;"-",W26,""),
IF(W27&lt;&gt;"-",W27,""),
IF(W30&lt;&gt;"-",W30,""),
IF(W36&lt;&gt;"-",W36,""),
IF(W37&lt;&gt;"-",W37,""),
IF(W38&lt;&gt;"-",W38,""),
IF(W39&lt;&gt;"-",W39,""),
IF(W40&lt;&gt;"-",W40,""),
IF(W41&lt;&gt;"-",W41,""),
IF(W42&lt;&gt;"-",W42,""))</f>
        <v>#REF!</v>
      </c>
      <c r="X43" s="143" t="e">
        <f>CONCATENATE(IF(#REF!&lt;&gt;"-",#REF!,""),
IF(X7&lt;&gt;"-",X7,""),
IF(X8&lt;&gt;"-",X8,""),
IF(X9&lt;&gt;"-",X9,""),
IF(X10&lt;&gt;"-",X10,""),
IF(X11&lt;&gt;"-",X11,""),
IF(X12&lt;&gt;"-",X12,""),
IF(X13&lt;&gt;"-",X13,""),
IF(X14&lt;&gt;"-",X14,""),
IF(X15&lt;&gt;"-",X15,""),
IF(X16&lt;&gt;"-",X16,""),
IF(X17&lt;&gt;"-",X17,""),
IF(X18&lt;&gt;"-",X18,""),
IF(X21&lt;&gt;"-",X21,""),
IF(X22&lt;&gt;"-",X22,""),
IF(X23&lt;&gt;"-",X23,""),
IF(X24&lt;&gt;"-",X24,""),
IF(X25&lt;&gt;"-",X25,""),
IF(X26&lt;&gt;"-",X26,""),
IF(X27&lt;&gt;"-",X27,""),
IF(X30&lt;&gt;"-",X30,""),
IF(X36&lt;&gt;"-",X36,""),
IF(X37&lt;&gt;"-",X37,""),
IF(X38&lt;&gt;"-",X38,""),
IF(X39&lt;&gt;"-",X39,""),
IF(X40&lt;&gt;"-",X40,""),
IF(X41&lt;&gt;"-",X41,""),
IF(X42&lt;&gt;"-",X42,""))</f>
        <v>#REF!</v>
      </c>
      <c r="Y43" s="143" t="e">
        <f>CONCATENATE(IF(#REF!&lt;&gt;"-",#REF!,""),
IF(Y7&lt;&gt;"-",Y7,""),
IF(Y8&lt;&gt;"-",Y8,""),
IF(Y9&lt;&gt;"-",Y9,""),
IF(Y10&lt;&gt;"-",Y10,""),
IF(Y11&lt;&gt;"-",Y11,""),
IF(Y12&lt;&gt;"-",Y12,""),
IF(Y13&lt;&gt;"-",Y13,""),
IF(Y14&lt;&gt;"-",Y14,""),
IF(Y15&lt;&gt;"-",Y15,""),
IF(Y16&lt;&gt;"-",Y16,""),
IF(Y17&lt;&gt;"-",Y17,""),
IF(Y18&lt;&gt;"-",Y18,""),
IF(Y21&lt;&gt;"-",Y21,""),
IF(Y22&lt;&gt;"-",Y22,""),
IF(Y23&lt;&gt;"-",Y23,""),
IF(Y24&lt;&gt;"-",Y24,""),
IF(Y25&lt;&gt;"-",Y25,""),
IF(Y26&lt;&gt;"-",Y26,""),
IF(Y27&lt;&gt;"-",Y27,""),
IF(Y30&lt;&gt;"-",Y30,""),
IF(Y36&lt;&gt;"-",Y36,""),
IF(Y37&lt;&gt;"-",Y37,""),
IF(Y38&lt;&gt;"-",Y38,""),
IF(Y39&lt;&gt;"-",Y39,""),
IF(Y40&lt;&gt;"-",Y40,""),
IF(Y41&lt;&gt;"-",Y41,""),
IF(Y42&lt;&gt;"-",Y42,""))</f>
        <v>#REF!</v>
      </c>
      <c r="Z43" s="143" t="e">
        <f>CONCATENATE(IF(#REF!&lt;&gt;"-",#REF!,""),
IF(Z7&lt;&gt;"-",Z7,""),
IF(Z8&lt;&gt;"-",Z8,""),
IF(Z9&lt;&gt;"-",Z9,""),
IF(Z10&lt;&gt;"-",Z10,""),
IF(Z11&lt;&gt;"-",Z11,""),
IF(Z12&lt;&gt;"-",Z12,""),
IF(Z13&lt;&gt;"-",Z13,""),
IF(Z14&lt;&gt;"-",Z14,""),
IF(Z15&lt;&gt;"-",Z15,""),
IF(Z16&lt;&gt;"-",Z16,""),
IF(Z17&lt;&gt;"-",Z17,""),
IF(Z18&lt;&gt;"-",Z18,""),
IF(Z21&lt;&gt;"-",Z21,""),
IF(Z22&lt;&gt;"-",Z22,""),
IF(Z23&lt;&gt;"-",Z23,""),
IF(Z24&lt;&gt;"-",Z24,""),
IF(Z25&lt;&gt;"-",Z25,""),
IF(Z26&lt;&gt;"-",Z26,""),
IF(Z27&lt;&gt;"-",Z27,""),
IF(Z30&lt;&gt;"-",Z30,""),
IF(Z36&lt;&gt;"-",Z36,""),
IF(Z37&lt;&gt;"-",Z37,""),
IF(Z38&lt;&gt;"-",Z38,""),
IF(Z39&lt;&gt;"-",Z39,""),
IF(Z40&lt;&gt;"-",Z40,""),
IF(Z41&lt;&gt;"-",Z41,""),
IF(Z42&lt;&gt;"-",Z42,""))</f>
        <v>#REF!</v>
      </c>
      <c r="AA43" s="143" t="e">
        <f>CONCATENATE(IF(#REF!&lt;&gt;"-",#REF!,""),
IF(AA7&lt;&gt;"-",AA7,""),
IF(AA8&lt;&gt;"-",AA8,""),
IF(AA9&lt;&gt;"-",AA9,""),
IF(AA10&lt;&gt;"-",AA10,""),
IF(AA11&lt;&gt;"-",AA11,""),
IF(AA12&lt;&gt;"-",AA12,""),
IF(AA13&lt;&gt;"-",AA13,""),
IF(AA14&lt;&gt;"-",AA14,""),
IF(AA15&lt;&gt;"-",AA15,""),
IF(AA16&lt;&gt;"-",AA16,""),
IF(AA17&lt;&gt;"-",AA17,""),
IF(AA18&lt;&gt;"-",AA18,""),
IF(AA21&lt;&gt;"-",AA21,""),
IF(AA22&lt;&gt;"-",AA22,""),
IF(AA23&lt;&gt;"-",AA23,""),
IF(AA24&lt;&gt;"-",AA24,""),
IF(AA25&lt;&gt;"-",AA25,""),
IF(AA26&lt;&gt;"-",AA26,""),
IF(AA27&lt;&gt;"-",AA27,""),
IF(AA30&lt;&gt;"-",AA30,""),
IF(AA36&lt;&gt;"-",AA36,""),
IF(AA37&lt;&gt;"-",AA37,""),
IF(AA38&lt;&gt;"-",AA38,""),
IF(AA39&lt;&gt;"-",AA39,""),
IF(AA40&lt;&gt;"-",AA40,""),
IF(AA41&lt;&gt;"-",AA41,""),
IF(AA42&lt;&gt;"-",AA42,""))</f>
        <v>#REF!</v>
      </c>
      <c r="AB43" s="143" t="e">
        <f>CONCATENATE(IF(#REF!&lt;&gt;"-",#REF!,""),
IF(AB7&lt;&gt;"-",AB7,""),
IF(AB8&lt;&gt;"-",AB8,""),
IF(AB9&lt;&gt;"-",AB9,""),
IF(AB10&lt;&gt;"-",AB10,""),
IF(AB11&lt;&gt;"-",AB11,""),
IF(AB12&lt;&gt;"-",AB12,""),
IF(AB13&lt;&gt;"-",AB13,""),
IF(AB14&lt;&gt;"-",AB14,""),
IF(AB15&lt;&gt;"-",AB15,""),
IF(AB16&lt;&gt;"-",AB16,""),
IF(AB17&lt;&gt;"-",AB17,""),
IF(AB18&lt;&gt;"-",AB18,""),
IF(AB21&lt;&gt;"-",AB21,""),
IF(AB22&lt;&gt;"-",AB22,""),
IF(AB23&lt;&gt;"-",AB23,""),
IF(AB24&lt;&gt;"-",AB24,""),
IF(AB25&lt;&gt;"-",AB25,""),
IF(AB26&lt;&gt;"-",AB26,""),
IF(AB27&lt;&gt;"-",AB27,""),
IF(AB30&lt;&gt;"-",AB30,""),
IF(AB36&lt;&gt;"-",AB36,""),
IF(AB37&lt;&gt;"-",AB37,""),
IF(AB38&lt;&gt;"-",AB38,""),
IF(AB39&lt;&gt;"-",AB39,""),
IF(AB40&lt;&gt;"-",AB40,""),
IF(AB41&lt;&gt;"-",AB41,""),
IF(AB42&lt;&gt;"-",AB42,""))</f>
        <v>#REF!</v>
      </c>
      <c r="AC43" s="143" t="e">
        <f>CONCATENATE(IF(#REF!&lt;&gt;"-",#REF!,""),
IF(AC7&lt;&gt;"-",AC7,""),
IF(AC8&lt;&gt;"-",AC8,""),
IF(AC9&lt;&gt;"-",AC9,""),
IF(AC10&lt;&gt;"-",AC10,""),
IF(AC11&lt;&gt;"-",AC11,""),
IF(AC12&lt;&gt;"-",AC12,""),
IF(AC13&lt;&gt;"-",AC13,""),
IF(AC14&lt;&gt;"-",AC14,""),
IF(AC15&lt;&gt;"-",AC15,""),
IF(AC16&lt;&gt;"-",AC16,""),
IF(AC17&lt;&gt;"-",AC17,""),
IF(AC18&lt;&gt;"-",AC18,""),
IF(AC21&lt;&gt;"-",AC21,""),
IF(AC22&lt;&gt;"-",AC22,""),
IF(AC23&lt;&gt;"-",AC23,""),
IF(AC24&lt;&gt;"-",AC24,""),
IF(AC25&lt;&gt;"-",AC25,""),
IF(AC26&lt;&gt;"-",AC26,""),
IF(AC27&lt;&gt;"-",AC27,""),
IF(AC30&lt;&gt;"-",AC30,""),
IF(AC36&lt;&gt;"-",AC36,""),
IF(AC37&lt;&gt;"-",AC37,""),
IF(AC38&lt;&gt;"-",AC38,""),
IF(AC39&lt;&gt;"-",AC39,""),
IF(AC40&lt;&gt;"-",AC40,""),
IF(AC41&lt;&gt;"-",AC41,""),
IF(AC42&lt;&gt;"-",AC42,""))</f>
        <v>#REF!</v>
      </c>
      <c r="AD43" s="143" t="e">
        <f>CONCATENATE(IF(#REF!&lt;&gt;"-",#REF!,""),
IF(AD7&lt;&gt;"-",AD7,""),
IF(AD8&lt;&gt;"-",AD8,""),
IF(AD9&lt;&gt;"-",AD9,""),
IF(AD10&lt;&gt;"-",AD10,""),
IF(AD11&lt;&gt;"-",AD11,""),
IF(AD12&lt;&gt;"-",AD12,""),
IF(AD13&lt;&gt;"-",AD13,""),
IF(AD14&lt;&gt;"-",AD14,""),
IF(AD15&lt;&gt;"-",AD15,""),
IF(AD16&lt;&gt;"-",AD16,""),
IF(AD17&lt;&gt;"-",AD17,""),
IF(AD18&lt;&gt;"-",AD18,""),
IF(AD21&lt;&gt;"-",AD21,""),
IF(AD22&lt;&gt;"-",AD22,""),
IF(AD23&lt;&gt;"-",AD23,""),
IF(AD24&lt;&gt;"-",AD24,""),
IF(AD25&lt;&gt;"-",AD25,""),
IF(AD26&lt;&gt;"-",AD26,""),
IF(AD27&lt;&gt;"-",AD27,""),
IF(AD30&lt;&gt;"-",AD30,""),
IF(AD36&lt;&gt;"-",AD36,""),
IF(AD37&lt;&gt;"-",AD37,""),
IF(AD38&lt;&gt;"-",AD38,""),
IF(AD39&lt;&gt;"-",AD39,""),
IF(AD40&lt;&gt;"-",AD40,""),
IF(AD41&lt;&gt;"-",AD41,""),
IF(AD42&lt;&gt;"-",AD42,""))</f>
        <v>#REF!</v>
      </c>
      <c r="AE43" s="239" t="e">
        <f>CONCATENATE(IF(#REF!&lt;&gt;"-",#REF!,""),
IF(AE7&lt;&gt;"-",AE7,""),
IF(AE8&lt;&gt;"-",AE8,""),
IF(AE9&lt;&gt;"-",AE9,""),
IF(AE10&lt;&gt;"-",AE10,""),
IF(AE11&lt;&gt;"-",AE11,""),
IF(AE12&lt;&gt;"-",AE12,""),
IF(AE13&lt;&gt;"-",AE13,""),
IF(AE14&lt;&gt;"-",AE14,""),
IF(AE15&lt;&gt;"-",AE15,""),
IF(AE16&lt;&gt;"-",AE16,""),
IF(AE17&lt;&gt;"-",AE17,""),
IF(AE18&lt;&gt;"-",AE18,""),
IF(AE21&lt;&gt;"-",AE21,""),
IF(AE22&lt;&gt;"-",AE22,""),
IF(AE23&lt;&gt;"-",AE23,""),
IF(AE24&lt;&gt;"-",AE24,""),
IF(AE25&lt;&gt;"-",AE25,""),
IF(AE26&lt;&gt;"-",AE26,""),
IF(AE27&lt;&gt;"-",AE27,""),
IF(AE30&lt;&gt;"-",AE30,""),
IF(AE36&lt;&gt;"-",AE36,""),
IF(AE37&lt;&gt;"-",AE37,""),
IF(AE38&lt;&gt;"-",AE38,""),
IF(AE39&lt;&gt;"-",AE39,""),
IF(AE40&lt;&gt;"-",AE40,""),
IF(AE41&lt;&gt;"-",AE41,""),
IF(AE42&lt;&gt;"-",AE42,""))</f>
        <v>#REF!</v>
      </c>
      <c r="AF43" s="143" t="e">
        <f>CONCATENATE(IF(#REF!&lt;&gt;"-",#REF!,""),
IF(AF7&lt;&gt;"-",AF7,""),
IF(AF8&lt;&gt;"-",AF8,""),
IF(AF9&lt;&gt;"-",AF9,""),
IF(AF10&lt;&gt;"-",AF10,""),
IF(AF11&lt;&gt;"-",AF11,""),
IF(AF12&lt;&gt;"-",AF12,""),
IF(AF13&lt;&gt;"-",AF13,""),
IF(AF14&lt;&gt;"-",AF14,""),
IF(AF15&lt;&gt;"-",AF15,""),
IF(AF16&lt;&gt;"-",AF16,""),
IF(AF17&lt;&gt;"-",AF17,""),
IF(AF18&lt;&gt;"-",AF18,""),
IF(AF21&lt;&gt;"-",AF21,""),
IF(AF22&lt;&gt;"-",AF22,""),
IF(AF23&lt;&gt;"-",AF23,""),
IF(AF24&lt;&gt;"-",AF24,""),
IF(AF25&lt;&gt;"-",AF25,""),
IF(AF26&lt;&gt;"-",AF26,""),
IF(AF27&lt;&gt;"-",AF27,""),
IF(AF30&lt;&gt;"-",AF30,""),
IF(AF36&lt;&gt;"-",AF36,""),
IF(AF37&lt;&gt;"-",AF37,""),
IF(AF38&lt;&gt;"-",AF38,""),
IF(AF39&lt;&gt;"-",AF39,""),
IF(AF40&lt;&gt;"-",AF40,""),
IF(AF41&lt;&gt;"-",AF41,""),
IF(AF42&lt;&gt;"-",AF42,""))</f>
        <v>#REF!</v>
      </c>
      <c r="AG43" s="143" t="e">
        <f>CONCATENATE(IF(#REF!&lt;&gt;"-",#REF!,""),
IF(AG7&lt;&gt;"-",AG7,""),
IF(AG8&lt;&gt;"-",AG8,""),
IF(AG9&lt;&gt;"-",AG9,""),
IF(AG10&lt;&gt;"-",AG10,""),
IF(AG11&lt;&gt;"-",AG11,""),
IF(AG12&lt;&gt;"-",AG12,""),
IF(AG13&lt;&gt;"-",AG13,""),
IF(AG14&lt;&gt;"-",AG14,""),
IF(AG15&lt;&gt;"-",AG15,""),
IF(AG16&lt;&gt;"-",AG16,""),
IF(AG17&lt;&gt;"-",AG17,""),
IF(AG18&lt;&gt;"-",AG18,""),
IF(AG21&lt;&gt;"-",AG21,""),
IF(AG22&lt;&gt;"-",AG22,""),
IF(AG23&lt;&gt;"-",AG23,""),
IF(AG24&lt;&gt;"-",AG24,""),
IF(AG25&lt;&gt;"-",AG25,""),
IF(AG26&lt;&gt;"-",AG26,""),
IF(AG27&lt;&gt;"-",AG27,""),
IF(AG30&lt;&gt;"-",AG30,""),
IF(AG36&lt;&gt;"-",AG36,""),
IF(AG37&lt;&gt;"-",AG37,""),
IF(AG38&lt;&gt;"-",AG38,""),
IF(AG39&lt;&gt;"-",AG39,""),
IF(AG40&lt;&gt;"-",AG40,""),
IF(AG41&lt;&gt;"-",AG41,""),
IF(AG42&lt;&gt;"-",AG42,""))</f>
        <v>#REF!</v>
      </c>
      <c r="AH43" s="143" t="e">
        <f>CONCATENATE(IF(#REF!&lt;&gt;"-",#REF!,""),
IF(AH7&lt;&gt;"-",AH7,""),
IF(AH8&lt;&gt;"-",AH8,""),
IF(AH9&lt;&gt;"-",AH9,""),
IF(AH10&lt;&gt;"-",AH10,""),
IF(AH11&lt;&gt;"-",AH11,""),
IF(AH12&lt;&gt;"-",AH12,""),
IF(AH13&lt;&gt;"-",AH13,""),
IF(AH14&lt;&gt;"-",AH14,""),
IF(AH15&lt;&gt;"-",AH15,""),
IF(AH16&lt;&gt;"-",AH16,""),
IF(AH17&lt;&gt;"-",AH17,""),
IF(AH18&lt;&gt;"-",AH18,""),
IF(AH21&lt;&gt;"-",AH21,""),
IF(AH22&lt;&gt;"-",AH22,""),
IF(AH23&lt;&gt;"-",AH23,""),
IF(AH24&lt;&gt;"-",AH24,""),
IF(AH25&lt;&gt;"-",AH25,""),
IF(AH26&lt;&gt;"-",AH26,""),
IF(AH27&lt;&gt;"-",AH27,""),
IF(AH30&lt;&gt;"-",AH30,""),
IF(AH36&lt;&gt;"-",AH36,""),
IF(AH37&lt;&gt;"-",AH37,""),
IF(AH38&lt;&gt;"-",AH38,""),
IF(AH39&lt;&gt;"-",AH39,""),
IF(AH40&lt;&gt;"-",AH40,""),
IF(AH41&lt;&gt;"-",AH41,""),
IF(AH42&lt;&gt;"-",AH42,""))</f>
        <v>#REF!</v>
      </c>
      <c r="AI43" s="143" t="e">
        <f>CONCATENATE(IF(#REF!&lt;&gt;"-",#REF!,""),
IF(AI7&lt;&gt;"-",AI7,""),
IF(AI8&lt;&gt;"-",AI8,""),
IF(AI9&lt;&gt;"-",AI9,""),
IF(AI10&lt;&gt;"-",AI10,""),
IF(AI11&lt;&gt;"-",AI11,""),
IF(AI12&lt;&gt;"-",AI12,""),
IF(AI13&lt;&gt;"-",AI13,""),
IF(AI14&lt;&gt;"-",AI14,""),
IF(AI15&lt;&gt;"-",AI15,""),
IF(AI16&lt;&gt;"-",AI16,""),
IF(AI17&lt;&gt;"-",AI17,""),
IF(AI18&lt;&gt;"-",AI18,""),
IF(AI21&lt;&gt;"-",AI21,""),
IF(AI22&lt;&gt;"-",AI22,""),
IF(AI23&lt;&gt;"-",AI23,""),
IF(AI24&lt;&gt;"-",AI24,""),
IF(AI25&lt;&gt;"-",AI25,""),
IF(AI26&lt;&gt;"-",AI26,""),
IF(AI27&lt;&gt;"-",AI27,""),
IF(AI30&lt;&gt;"-",AI30,""),
IF(AI36&lt;&gt;"-",AI36,""),
IF(AI37&lt;&gt;"-",AI37,""),
IF(AI38&lt;&gt;"-",AI38,""),
IF(AI39&lt;&gt;"-",AI39,""),
IF(AI40&lt;&gt;"-",AI40,""),
IF(AI41&lt;&gt;"-",AI41,""),
IF(AI42&lt;&gt;"-",AI42,""))</f>
        <v>#REF!</v>
      </c>
      <c r="AJ43" s="143" t="e">
        <f>CONCATENATE(IF(#REF!&lt;&gt;"-",#REF!,""),
IF(AJ7&lt;&gt;"-",AJ7,""),
IF(AJ8&lt;&gt;"-",AJ8,""),
IF(AJ9&lt;&gt;"-",AJ9,""),
IF(AJ10&lt;&gt;"-",AJ10,""),
IF(AJ11&lt;&gt;"-",AJ11,""),
IF(AJ12&lt;&gt;"-",AJ12,""),
IF(AJ13&lt;&gt;"-",AJ13,""),
IF(AJ14&lt;&gt;"-",AJ14,""),
IF(AJ15&lt;&gt;"-",AJ15,""),
IF(AJ16&lt;&gt;"-",AJ16,""),
IF(AJ17&lt;&gt;"-",AJ17,""),
IF(AJ18&lt;&gt;"-",AJ18,""),
IF(AJ21&lt;&gt;"-",AJ21,""),
IF(AJ22&lt;&gt;"-",AJ22,""),
IF(AJ23&lt;&gt;"-",AJ23,""),
IF(AJ24&lt;&gt;"-",AJ24,""),
IF(AJ25&lt;&gt;"-",AJ25,""),
IF(AJ26&lt;&gt;"-",AJ26,""),
IF(AJ27&lt;&gt;"-",AJ27,""),
IF(AJ30&lt;&gt;"-",AJ30,""),
IF(AJ36&lt;&gt;"-",AJ36,""),
IF(AJ37&lt;&gt;"-",AJ37,""),
IF(AJ38&lt;&gt;"-",AJ38,""),
IF(AJ39&lt;&gt;"-",AJ39,""),
IF(AJ40&lt;&gt;"-",AJ40,""),
IF(AJ41&lt;&gt;"-",AJ41,""),
IF(AJ42&lt;&gt;"-",AJ42,""))</f>
        <v>#REF!</v>
      </c>
      <c r="AK43" s="143" t="e">
        <f>CONCATENATE(IF(#REF!&lt;&gt;"-",#REF!,""),
IF(AK7&lt;&gt;"-",AK7,""),
IF(AK8&lt;&gt;"-",AK8,""),
IF(AK9&lt;&gt;"-",AK9,""),
IF(AK10&lt;&gt;"-",AK10,""),
IF(AK11&lt;&gt;"-",AK11,""),
IF(AK12&lt;&gt;"-",AK12,""),
IF(AK13&lt;&gt;"-",AK13,""),
IF(AK14&lt;&gt;"-",AK14,""),
IF(AK15&lt;&gt;"-",AK15,""),
IF(AK16&lt;&gt;"-",AK16,""),
IF(AK17&lt;&gt;"-",AK17,""),
IF(AK18&lt;&gt;"-",AK18,""),
IF(AK21&lt;&gt;"-",AK21,""),
IF(AK22&lt;&gt;"-",AK22,""),
IF(AK23&lt;&gt;"-",AK23,""),
IF(AK24&lt;&gt;"-",AK24,""),
IF(AK25&lt;&gt;"-",AK25,""),
IF(AK26&lt;&gt;"-",AK26,""),
IF(AK27&lt;&gt;"-",AK27,""),
IF(AK30&lt;&gt;"-",AK30,""),
IF(AK36&lt;&gt;"-",AK36,""),
IF(AK37&lt;&gt;"-",AK37,""),
IF(AK38&lt;&gt;"-",AK38,""),
IF(AK39&lt;&gt;"-",AK39,""),
IF(AK40&lt;&gt;"-",AK40,""),
IF(AK41&lt;&gt;"-",AK41,""),
IF(AK42&lt;&gt;"-",AK42,""))</f>
        <v>#REF!</v>
      </c>
      <c r="AL43" s="143" t="e">
        <f>CONCATENATE(IF(#REF!&lt;&gt;"-",#REF!,""),
IF(AL7&lt;&gt;"-",AL7,""),
IF(AL8&lt;&gt;"-",AL8,""),
IF(AL9&lt;&gt;"-",AL9,""),
IF(AL10&lt;&gt;"-",AL10,""),
IF(AL11&lt;&gt;"-",AL11,""),
IF(AL12&lt;&gt;"-",AL12,""),
IF(AL13&lt;&gt;"-",AL13,""),
IF(AL14&lt;&gt;"-",AL14,""),
IF(AL15&lt;&gt;"-",AL15,""),
IF(AL16&lt;&gt;"-",AL16,""),
IF(AL17&lt;&gt;"-",AL17,""),
IF(AL18&lt;&gt;"-",AL18,""),
IF(AL21&lt;&gt;"-",AL21,""),
IF(AL22&lt;&gt;"-",AL22,""),
IF(AL23&lt;&gt;"-",AL23,""),
IF(AL24&lt;&gt;"-",AL24,""),
IF(AL25&lt;&gt;"-",AL25,""),
IF(AL26&lt;&gt;"-",AL26,""),
IF(AL27&lt;&gt;"-",AL27,""),
IF(AL30&lt;&gt;"-",AL30,""),
IF(AL36&lt;&gt;"-",AL36,""),
IF(AL37&lt;&gt;"-",AL37,""),
IF(AL38&lt;&gt;"-",AL38,""),
IF(AL39&lt;&gt;"-",AL39,""),
IF(AL40&lt;&gt;"-",AL40,""),
IF(AL41&lt;&gt;"-",AL41,""),
IF(AL42&lt;&gt;"-",AL42,""))</f>
        <v>#REF!</v>
      </c>
      <c r="AM43" s="143" t="e">
        <f>CONCATENATE(IF(#REF!&lt;&gt;"-",#REF!,""),
IF(AM7&lt;&gt;"-",AM7,""),
IF(AM8&lt;&gt;"-",AM8,""),
IF(AM9&lt;&gt;"-",AM9,""),
IF(AM10&lt;&gt;"-",AM10,""),
IF(AM11&lt;&gt;"-",AM11,""),
IF(AM12&lt;&gt;"-",AM12,""),
IF(AM13&lt;&gt;"-",AM13,""),
IF(AM14&lt;&gt;"-",AM14,""),
IF(AM15&lt;&gt;"-",AM15,""),
IF(AM16&lt;&gt;"-",AM16,""),
IF(AM17&lt;&gt;"-",AM17,""),
IF(AM18&lt;&gt;"-",AM18,""),
IF(AM21&lt;&gt;"-",AM21,""),
IF(AM22&lt;&gt;"-",AM22,""),
IF(AM23&lt;&gt;"-",AM23,""),
IF(AM24&lt;&gt;"-",AM24,""),
IF(AM25&lt;&gt;"-",AM25,""),
IF(AM26&lt;&gt;"-",AM26,""),
IF(AM27&lt;&gt;"-",AM27,""),
IF(AM30&lt;&gt;"-",AM30,""),
IF(AM36&lt;&gt;"-",AM36,""),
IF(AM37&lt;&gt;"-",AM37,""),
IF(AM38&lt;&gt;"-",AM38,""),
IF(AM39&lt;&gt;"-",AM39,""),
IF(AM40&lt;&gt;"-",AM40,""),
IF(AM41&lt;&gt;"-",AM41,""),
IF(AM42&lt;&gt;"-",AM42,""))</f>
        <v>#REF!</v>
      </c>
      <c r="AN43" s="143" t="e">
        <f>CONCATENATE(IF(#REF!&lt;&gt;"-",#REF!,""),
IF(AN7&lt;&gt;"-",AN7,""),
IF(AN8&lt;&gt;"-",AN8,""),
IF(AN9&lt;&gt;"-",AN9,""),
IF(AN10&lt;&gt;"-",AN10,""),
IF(AN11&lt;&gt;"-",AN11,""),
IF(AN12&lt;&gt;"-",AN12,""),
IF(AN13&lt;&gt;"-",AN13,""),
IF(AN14&lt;&gt;"-",AN14,""),
IF(AN15&lt;&gt;"-",AN15,""),
IF(AN16&lt;&gt;"-",AN16,""),
IF(AN17&lt;&gt;"-",AN17,""),
IF(AN18&lt;&gt;"-",AN18,""),
IF(AN21&lt;&gt;"-",AN21,""),
IF(AN22&lt;&gt;"-",AN22,""),
IF(AN23&lt;&gt;"-",AN23,""),
IF(AN24&lt;&gt;"-",AN24,""),
IF(AN25&lt;&gt;"-",AN25,""),
IF(AN26&lt;&gt;"-",AN26,""),
IF(AN27&lt;&gt;"-",AN27,""),
IF(AN30&lt;&gt;"-",AN30,""),
IF(AN36&lt;&gt;"-",AN36,""),
IF(AN37&lt;&gt;"-",AN37,""),
IF(AN38&lt;&gt;"-",AN38,""),
IF(AN39&lt;&gt;"-",AN39,""),
IF(AN40&lt;&gt;"-",AN40,""),
IF(AN41&lt;&gt;"-",AN41,""),
IF(AN42&lt;&gt;"-",AN42,""))</f>
        <v>#REF!</v>
      </c>
      <c r="AO43" s="143" t="e">
        <f>CONCATENATE(IF(#REF!&lt;&gt;"-",#REF!,""),
IF(AO7&lt;&gt;"-",AO7,""),
IF(AO8&lt;&gt;"-",AO8,""),
IF(AO9&lt;&gt;"-",AO9,""),
IF(AO10&lt;&gt;"-",AO10,""),
IF(AO11&lt;&gt;"-",AO11,""),
IF(AO12&lt;&gt;"-",AO12,""),
IF(AO13&lt;&gt;"-",AO13,""),
IF(AO14&lt;&gt;"-",AO14,""),
IF(AO15&lt;&gt;"-",AO15,""),
IF(AO16&lt;&gt;"-",AO16,""),
IF(AO17&lt;&gt;"-",AO17,""),
IF(AO18&lt;&gt;"-",AO18,""),
IF(AO21&lt;&gt;"-",AO21,""),
IF(AO22&lt;&gt;"-",AO22,""),
IF(AO23&lt;&gt;"-",AO23,""),
IF(AO24&lt;&gt;"-",AO24,""),
IF(AO25&lt;&gt;"-",AO25,""),
IF(AO26&lt;&gt;"-",AO26,""),
IF(AO27&lt;&gt;"-",AO27,""),
IF(AO30&lt;&gt;"-",AO30,""),
IF(AO36&lt;&gt;"-",AO36,""),
IF(AO37&lt;&gt;"-",AO37,""),
IF(AO38&lt;&gt;"-",AO38,""),
IF(AO39&lt;&gt;"-",AO39,""),
IF(AO40&lt;&gt;"-",AO40,""),
IF(AO41&lt;&gt;"-",AO41,""),
IF(AO42&lt;&gt;"-",AO42,""))</f>
        <v>#REF!</v>
      </c>
      <c r="AP43" s="143" t="e">
        <f>CONCATENATE(IF(#REF!&lt;&gt;"-",#REF!,""),
IF(AP7&lt;&gt;"-",AP7,""),
IF(AP8&lt;&gt;"-",AP8,""),
IF(AP9&lt;&gt;"-",AP9,""),
IF(AP10&lt;&gt;"-",AP10,""),
IF(AP11&lt;&gt;"-",AP11,""),
IF(AP12&lt;&gt;"-",AP12,""),
IF(AP13&lt;&gt;"-",AP13,""),
IF(AP14&lt;&gt;"-",AP14,""),
IF(AP15&lt;&gt;"-",AP15,""),
IF(AP16&lt;&gt;"-",AP16,""),
IF(AP17&lt;&gt;"-",AP17,""),
IF(AP18&lt;&gt;"-",AP18,""),
IF(AP21&lt;&gt;"-",AP21,""),
IF(AP22&lt;&gt;"-",AP22,""),
IF(AP23&lt;&gt;"-",AP23,""),
IF(AP24&lt;&gt;"-",AP24,""),
IF(AP25&lt;&gt;"-",AP25,""),
IF(AP26&lt;&gt;"-",AP26,""),
IF(AP27&lt;&gt;"-",AP27,""),
IF(AP30&lt;&gt;"-",AP30,""),
IF(AP36&lt;&gt;"-",AP36,""),
IF(AP37&lt;&gt;"-",AP37,""),
IF(AP38&lt;&gt;"-",AP38,""),
IF(AP39&lt;&gt;"-",AP39,""),
IF(AP40&lt;&gt;"-",AP40,""),
IF(AP41&lt;&gt;"-",AP41,""),
IF(AP42&lt;&gt;"-",AP42,""))</f>
        <v>#REF!</v>
      </c>
      <c r="AQ43" s="143" t="e">
        <f>CONCATENATE(IF(#REF!&lt;&gt;"-",#REF!,""),
IF(AQ7&lt;&gt;"-",AQ7,""),
IF(AQ8&lt;&gt;"-",AQ8,""),
IF(AQ9&lt;&gt;"-",AQ9,""),
IF(AQ10&lt;&gt;"-",AQ10,""),
IF(AQ11&lt;&gt;"-",AQ11,""),
IF(AQ12&lt;&gt;"-",AQ12,""),
IF(AQ13&lt;&gt;"-",AQ13,""),
IF(AQ14&lt;&gt;"-",AQ14,""),
IF(AQ15&lt;&gt;"-",AQ15,""),
IF(AQ16&lt;&gt;"-",AQ16,""),
IF(AQ17&lt;&gt;"-",AQ17,""),
IF(AQ18&lt;&gt;"-",AQ18,""),
IF(AQ21&lt;&gt;"-",AQ21,""),
IF(AQ22&lt;&gt;"-",AQ22,""),
IF(AQ23&lt;&gt;"-",AQ23,""),
IF(AQ24&lt;&gt;"-",AQ24,""),
IF(AQ25&lt;&gt;"-",AQ25,""),
IF(AQ26&lt;&gt;"-",AQ26,""),
IF(AQ27&lt;&gt;"-",AQ27,""),
IF(AQ30&lt;&gt;"-",AQ30,""),
IF(AQ36&lt;&gt;"-",AQ36,""),
IF(AQ37&lt;&gt;"-",AQ37,""),
IF(AQ38&lt;&gt;"-",AQ38,""),
IF(AQ39&lt;&gt;"-",AQ39,""),
IF(AQ40&lt;&gt;"-",AQ40,""),
IF(AQ41&lt;&gt;"-",AQ41,""),
IF(AQ42&lt;&gt;"-",AQ42,""))</f>
        <v>#REF!</v>
      </c>
      <c r="AR43" s="143" t="e">
        <f>CONCATENATE(IF(#REF!&lt;&gt;"-",#REF!,""),
IF(AR7&lt;&gt;"-",AR7,""),
IF(AR8&lt;&gt;"-",AR8,""),
IF(AR9&lt;&gt;"-",AR9,""),
IF(AR10&lt;&gt;"-",AR10,""),
IF(AR11&lt;&gt;"-",AR11,""),
IF(AR12&lt;&gt;"-",AR12,""),
IF(AR13&lt;&gt;"-",AR13,""),
IF(AR14&lt;&gt;"-",AR14,""),
IF(AR15&lt;&gt;"-",AR15,""),
IF(AR16&lt;&gt;"-",AR16,""),
IF(AR17&lt;&gt;"-",AR17,""),
IF(AR18&lt;&gt;"-",AR18,""),
IF(AR21&lt;&gt;"-",AR21,""),
IF(AR22&lt;&gt;"-",AR22,""),
IF(AR23&lt;&gt;"-",AR23,""),
IF(AR24&lt;&gt;"-",AR24,""),
IF(AR25&lt;&gt;"-",AR25,""),
IF(AR26&lt;&gt;"-",AR26,""),
IF(AR27&lt;&gt;"-",AR27,""),
IF(AR30&lt;&gt;"-",AR30,""),
IF(AR36&lt;&gt;"-",AR36,""),
IF(AR37&lt;&gt;"-",AR37,""),
IF(AR38&lt;&gt;"-",AR38,""),
IF(AR39&lt;&gt;"-",AR39,""),
IF(AR40&lt;&gt;"-",AR40,""),
IF(AR41&lt;&gt;"-",AR41,""),
IF(AR42&lt;&gt;"-",AR42,""))</f>
        <v>#REF!</v>
      </c>
      <c r="AS43" s="143" t="e">
        <f>CONCATENATE(IF(#REF!&lt;&gt;"-",#REF!,""),
IF(AS7&lt;&gt;"-",AS7,""),
IF(AS8&lt;&gt;"-",AS8,""),
IF(AS9&lt;&gt;"-",AS9,""),
IF(AS10&lt;&gt;"-",AS10,""),
IF(AS11&lt;&gt;"-",AS11,""),
IF(AS12&lt;&gt;"-",AS12,""),
IF(AS13&lt;&gt;"-",AS13,""),
IF(AS14&lt;&gt;"-",AS14,""),
IF(AS15&lt;&gt;"-",AS15,""),
IF(AS16&lt;&gt;"-",AS16,""),
IF(AS17&lt;&gt;"-",AS17,""),
IF(AS18&lt;&gt;"-",AS18,""),
IF(AS21&lt;&gt;"-",AS21,""),
IF(AS22&lt;&gt;"-",AS22,""),
IF(AS23&lt;&gt;"-",AS23,""),
IF(AS24&lt;&gt;"-",AS24,""),
IF(AS25&lt;&gt;"-",AS25,""),
IF(AS26&lt;&gt;"-",AS26,""),
IF(AS27&lt;&gt;"-",AS27,""),
IF(AS30&lt;&gt;"-",AS30,""),
IF(AS36&lt;&gt;"-",AS36,""),
IF(AS37&lt;&gt;"-",AS37,""),
IF(AS38&lt;&gt;"-",AS38,""),
IF(AS39&lt;&gt;"-",AS39,""),
IF(AS40&lt;&gt;"-",AS40,""),
IF(AS41&lt;&gt;"-",AS41,""),
IF(AS42&lt;&gt;"-",AS42,""))</f>
        <v>#REF!</v>
      </c>
      <c r="AT43" s="143" t="e">
        <f>CONCATENATE(IF(#REF!&lt;&gt;"-",#REF!,""),
IF(AT7&lt;&gt;"-",AT7,""),
IF(AT8&lt;&gt;"-",AT8,""),
IF(AT9&lt;&gt;"-",AT9,""),
IF(AT10&lt;&gt;"-",AT10,""),
IF(AT11&lt;&gt;"-",AT11,""),
IF(AT12&lt;&gt;"-",AT12,""),
IF(AT13&lt;&gt;"-",AT13,""),
IF(AT14&lt;&gt;"-",AT14,""),
IF(AT15&lt;&gt;"-",AT15,""),
IF(AT16&lt;&gt;"-",AT16,""),
IF(AT17&lt;&gt;"-",AT17,""),
IF(AT18&lt;&gt;"-",AT18,""),
IF(AT21&lt;&gt;"-",AT21,""),
IF(AT22&lt;&gt;"-",AT22,""),
IF(AT23&lt;&gt;"-",AT23,""),
IF(AT24&lt;&gt;"-",AT24,""),
IF(AT25&lt;&gt;"-",AT25,""),
IF(AT26&lt;&gt;"-",AT26,""),
IF(AT27&lt;&gt;"-",AT27,""),
IF(AT30&lt;&gt;"-",AT30,""),
IF(AT36&lt;&gt;"-",AT36,""),
IF(AT37&lt;&gt;"-",AT37,""),
IF(AT38&lt;&gt;"-",AT38,""),
IF(AT39&lt;&gt;"-",AT39,""),
IF(AT40&lt;&gt;"-",AT40,""),
IF(AT41&lt;&gt;"-",AT41,""),
IF(AT42&lt;&gt;"-",AT42,""))</f>
        <v>#REF!</v>
      </c>
      <c r="AU43" s="143" t="e">
        <f>CONCATENATE(IF(#REF!&lt;&gt;"-",#REF!,""),
IF(AU7&lt;&gt;"-",AU7,""),
IF(AU8&lt;&gt;"-",AU8,""),
IF(AU9&lt;&gt;"-",AU9,""),
IF(AU10&lt;&gt;"-",AU10,""),
IF(AU11&lt;&gt;"-",AU11,""),
IF(AU12&lt;&gt;"-",AU12,""),
IF(AU13&lt;&gt;"-",AU13,""),
IF(AU14&lt;&gt;"-",AU14,""),
IF(AU15&lt;&gt;"-",AU15,""),
IF(AU16&lt;&gt;"-",AU16,""),
IF(AU17&lt;&gt;"-",AU17,""),
IF(AU18&lt;&gt;"-",AU18,""),
IF(AU21&lt;&gt;"-",AU21,""),
IF(AU22&lt;&gt;"-",AU22,""),
IF(AU23&lt;&gt;"-",AU23,""),
IF(AU24&lt;&gt;"-",AU24,""),
IF(AU25&lt;&gt;"-",AU25,""),
IF(AU26&lt;&gt;"-",AU26,""),
IF(AU27&lt;&gt;"-",AU27,""),
IF(AU30&lt;&gt;"-",AU30,""),
IF(AU36&lt;&gt;"-",AU36,""),
IF(AU37&lt;&gt;"-",AU37,""),
IF(AU38&lt;&gt;"-",AU38,""),
IF(AU39&lt;&gt;"-",AU39,""),
IF(AU40&lt;&gt;"-",AU40,""),
IF(AU41&lt;&gt;"-",AU41,""),
IF(AU42&lt;&gt;"-",AU42,""))</f>
        <v>#REF!</v>
      </c>
      <c r="AV43" s="143"/>
      <c r="AW43" s="143" t="e">
        <f>CONCATENATE(IF(#REF!&lt;&gt;"-",#REF!,""),
IF(AW7&lt;&gt;"-",AW7,""),
IF(AW8&lt;&gt;"-",AW8,""),
IF(AW9&lt;&gt;"-",AW9,""),
IF(AW10&lt;&gt;"-",AW10,""),
IF(AW11&lt;&gt;"-",AW11,""),
IF(AW12&lt;&gt;"-",AW12,""),
IF(AW13&lt;&gt;"-",AW13,""),
IF(AW14&lt;&gt;"-",AW14,""),
IF(AW15&lt;&gt;"-",AW15,""),
IF(AW16&lt;&gt;"-",AW16,""),
IF(AW17&lt;&gt;"-",AW17,""),
IF(AW18&lt;&gt;"-",AW18,""),
IF(AW21&lt;&gt;"-",AW21,""),
IF(AW22&lt;&gt;"-",AW22,""),
IF(AW23&lt;&gt;"-",AW23,""),
IF(AW24&lt;&gt;"-",AW24,""),
IF(AW25&lt;&gt;"-",AW25,""),
IF(AW26&lt;&gt;"-",AW26,""),
IF(AW27&lt;&gt;"-",AW27,""),
IF(AW30&lt;&gt;"-",AW30,""),
IF(AW36&lt;&gt;"-",AW36,""),
IF(AW37&lt;&gt;"-",AW37,""),
IF(AW38&lt;&gt;"-",AW38,""),
IF(AW39&lt;&gt;"-",AW39,""),
IF(AW40&lt;&gt;"-",AW40,""),
IF(AW41&lt;&gt;"-",AW41,""),
IF(AW42&lt;&gt;"-",AW42,""))</f>
        <v>#REF!</v>
      </c>
      <c r="AX43" s="143" t="e">
        <f>CONCATENATE(IF(#REF!&lt;&gt;"-",#REF!,""),
IF(AX7&lt;&gt;"-",AX7,""),
IF(AX8&lt;&gt;"-",AX8,""),
IF(AX9&lt;&gt;"-",AX9,""),
IF(AX10&lt;&gt;"-",AX10,""),
IF(AX11&lt;&gt;"-",AX11,""),
IF(AX12&lt;&gt;"-",AX12,""),
IF(AX13&lt;&gt;"-",AX13,""),
IF(AX14&lt;&gt;"-",AX14,""),
IF(AX15&lt;&gt;"-",AX15,""),
IF(AX16&lt;&gt;"-",AX16,""),
IF(AX17&lt;&gt;"-",AX17,""),
IF(AX18&lt;&gt;"-",AX18,""),
IF(AX21&lt;&gt;"-",AX21,""),
IF(AX22&lt;&gt;"-",AX22,""),
IF(AX23&lt;&gt;"-",AX23,""),
IF(AX24&lt;&gt;"-",AX24,""),
IF(AX25&lt;&gt;"-",AX25,""),
IF(AX26&lt;&gt;"-",AX26,""),
IF(AX27&lt;&gt;"-",AX27,""),
IF(AX30&lt;&gt;"-",AX30,""),
IF(AX36&lt;&gt;"-",AX36,""),
IF(AX37&lt;&gt;"-",AX37,""),
IF(AX38&lt;&gt;"-",AX38,""),
IF(AX39&lt;&gt;"-",AX39,""),
IF(AX40&lt;&gt;"-",AX40,""),
IF(AX41&lt;&gt;"-",AX41,""),
IF(AX42&lt;&gt;"-",AX42,""))</f>
        <v>#REF!</v>
      </c>
      <c r="AY43" s="143" t="e">
        <f>CONCATENATE(IF(#REF!&lt;&gt;"-",#REF!,""),
IF(AY7&lt;&gt;"-",AY7,""),
IF(AY8&lt;&gt;"-",AY8,""),
IF(AY9&lt;&gt;"-",AY9,""),
IF(AY10&lt;&gt;"-",AY10,""),
IF(AY11&lt;&gt;"-",AY11,""),
IF(AY12&lt;&gt;"-",AY12,""),
IF(AY13&lt;&gt;"-",AY13,""),
IF(AY14&lt;&gt;"-",AY14,""),
IF(AY15&lt;&gt;"-",AY15,""),
IF(AY16&lt;&gt;"-",AY16,""),
IF(AY17&lt;&gt;"-",AY17,""),
IF(AY18&lt;&gt;"-",AY18,""),
IF(AY21&lt;&gt;"-",AY21,""),
IF(AY22&lt;&gt;"-",AY22,""),
IF(AY23&lt;&gt;"-",AY23,""),
IF(AY24&lt;&gt;"-",AY24,""),
IF(AY25&lt;&gt;"-",AY25,""),
IF(AY26&lt;&gt;"-",AY26,""),
IF(AY27&lt;&gt;"-",AY27,""),
IF(AY30&lt;&gt;"-",AY30,""),
IF(AY36&lt;&gt;"-",AY36,""),
IF(AY37&lt;&gt;"-",AY37,""),
IF(AY38&lt;&gt;"-",AY38,""),
IF(AY39&lt;&gt;"-",AY39,""),
IF(AY40&lt;&gt;"-",AY40,""),
IF(AY41&lt;&gt;"-",AY41,""),
IF(AY42&lt;&gt;"-",AY42,""))</f>
        <v>#REF!</v>
      </c>
      <c r="AZ43" s="143" t="e">
        <f>CONCATENATE(IF(#REF!&lt;&gt;"-",#REF!,""),
IF(AZ7&lt;&gt;"-",AZ7,""),
IF(AZ8&lt;&gt;"-",AZ8,""),
IF(AZ9&lt;&gt;"-",AZ9,""),
IF(AZ10&lt;&gt;"-",AZ10,""),
IF(AZ11&lt;&gt;"-",AZ11,""),
IF(AZ12&lt;&gt;"-",AZ12,""),
IF(AZ13&lt;&gt;"-",AZ13,""),
IF(AZ14&lt;&gt;"-",AZ14,""),
IF(AZ15&lt;&gt;"-",AZ15,""),
IF(AZ16&lt;&gt;"-",AZ16,""),
IF(AZ17&lt;&gt;"-",AZ17,""),
IF(AZ18&lt;&gt;"-",AZ18,""),
IF(AZ21&lt;&gt;"-",AZ21,""),
IF(AZ22&lt;&gt;"-",AZ22,""),
IF(AZ23&lt;&gt;"-",AZ23,""),
IF(AZ24&lt;&gt;"-",AZ24,""),
IF(AZ25&lt;&gt;"-",AZ25,""),
IF(AZ26&lt;&gt;"-",AZ26,""),
IF(AZ27&lt;&gt;"-",AZ27,""),
IF(AZ30&lt;&gt;"-",AZ30,""),
IF(AZ36&lt;&gt;"-",AZ36,""),
IF(AZ37&lt;&gt;"-",AZ37,""),
IF(AZ38&lt;&gt;"-",AZ38,""),
IF(AZ39&lt;&gt;"-",AZ39,""),
IF(AZ40&lt;&gt;"-",AZ40,""),
IF(AZ41&lt;&gt;"-",AZ41,""),
IF(AZ42&lt;&gt;"-",AZ42,""))</f>
        <v>#REF!</v>
      </c>
      <c r="BA43" s="143" t="e">
        <f>CONCATENATE(IF(#REF!&lt;&gt;"-",#REF!,""),
IF(BA7&lt;&gt;"-",BA7,""),
IF(BA8&lt;&gt;"-",BA8,""),
IF(BA9&lt;&gt;"-",BA9,""),
IF(BA10&lt;&gt;"-",BA10,""),
IF(BA11&lt;&gt;"-",BA11,""),
IF(BA12&lt;&gt;"-",BA12,""),
IF(BA13&lt;&gt;"-",BA13,""),
IF(BA14&lt;&gt;"-",BA14,""),
IF(BA15&lt;&gt;"-",BA15,""),
IF(BA16&lt;&gt;"-",BA16,""),
IF(BA17&lt;&gt;"-",BA17,""),
IF(BA18&lt;&gt;"-",BA18,""),
IF(BA21&lt;&gt;"-",BA21,""),
IF(BA22&lt;&gt;"-",BA22,""),
IF(BA23&lt;&gt;"-",BA23,""),
IF(BA24&lt;&gt;"-",BA24,""),
IF(BA25&lt;&gt;"-",BA25,""),
IF(BA26&lt;&gt;"-",BA26,""),
IF(BA27&lt;&gt;"-",BA27,""),
IF(BA30&lt;&gt;"-",BA30,""),
IF(BA36&lt;&gt;"-",BA36,""),
IF(BA37&lt;&gt;"-",BA37,""),
IF(BA38&lt;&gt;"-",BA38,""),
IF(BA39&lt;&gt;"-",BA39,""),
IF(BA40&lt;&gt;"-",BA40,""),
IF(BA41&lt;&gt;"-",BA41,""),
IF(BA42&lt;&gt;"-",BA42,""))</f>
        <v>#REF!</v>
      </c>
      <c r="BB43" s="143" t="e">
        <f>CONCATENATE(IF(#REF!&lt;&gt;"-",#REF!,""),
IF(BB7&lt;&gt;"-",BB7,""),
IF(BB8&lt;&gt;"-",BB8,""),
IF(BB9&lt;&gt;"-",BB9,""),
IF(BB10&lt;&gt;"-",BB10,""),
IF(BB11&lt;&gt;"-",BB11,""),
IF(BB12&lt;&gt;"-",BB12,""),
IF(BB13&lt;&gt;"-",BB13,""),
IF(BB14&lt;&gt;"-",BB14,""),
IF(BB15&lt;&gt;"-",BB15,""),
IF(BB16&lt;&gt;"-",BB16,""),
IF(BB17&lt;&gt;"-",BB17,""),
IF(BB18&lt;&gt;"-",BB18,""),
IF(BB21&lt;&gt;"-",BB21,""),
IF(BB22&lt;&gt;"-",BB22,""),
IF(BB23&lt;&gt;"-",BB23,""),
IF(BB24&lt;&gt;"-",BB24,""),
IF(BB25&lt;&gt;"-",BB25,""),
IF(BB26&lt;&gt;"-",BB26,""),
IF(BB27&lt;&gt;"-",BB27,""),
IF(BB30&lt;&gt;"-",BB30,""),
IF(BB36&lt;&gt;"-",BB36,""),
IF(BB37&lt;&gt;"-",BB37,""),
IF(BB38&lt;&gt;"-",BB38,""),
IF(BB39&lt;&gt;"-",BB39,""),
IF(BB40&lt;&gt;"-",BB40,""),
IF(BB41&lt;&gt;"-",BB41,""),
IF(BB42&lt;&gt;"-",BB42,""))</f>
        <v>#REF!</v>
      </c>
    </row>
    <row r="44" spans="1:54" ht="21" customHeight="1">
      <c r="A44" s="294" t="s">
        <v>223</v>
      </c>
      <c r="B44" s="295">
        <f>COUNTIF(B10:B40,"+*")</f>
        <v>5</v>
      </c>
      <c r="C44" s="295">
        <f t="shared" ref="C44:R44" si="0">COUNTIF(C10:C40,"+*")</f>
        <v>2</v>
      </c>
      <c r="D44" s="295">
        <f t="shared" si="0"/>
        <v>1</v>
      </c>
      <c r="E44" s="295">
        <f t="shared" si="0"/>
        <v>5</v>
      </c>
      <c r="F44" s="295">
        <f t="shared" si="0"/>
        <v>6</v>
      </c>
      <c r="G44" s="295">
        <f t="shared" si="0"/>
        <v>6</v>
      </c>
      <c r="H44" s="295">
        <f t="shared" si="0"/>
        <v>4</v>
      </c>
      <c r="I44" s="295">
        <f t="shared" si="0"/>
        <v>5</v>
      </c>
      <c r="J44" s="295">
        <f t="shared" si="0"/>
        <v>1</v>
      </c>
      <c r="K44" s="295">
        <f t="shared" si="0"/>
        <v>5</v>
      </c>
      <c r="L44" s="295">
        <f t="shared" si="0"/>
        <v>6</v>
      </c>
      <c r="M44" s="295">
        <f t="shared" si="0"/>
        <v>6</v>
      </c>
      <c r="N44" s="295">
        <f t="shared" si="0"/>
        <v>2</v>
      </c>
      <c r="O44" s="295">
        <f t="shared" si="0"/>
        <v>3</v>
      </c>
      <c r="P44" s="295">
        <f t="shared" si="0"/>
        <v>2</v>
      </c>
      <c r="Q44" s="295">
        <f t="shared" si="0"/>
        <v>3</v>
      </c>
      <c r="R44" s="295">
        <f t="shared" si="0"/>
        <v>1</v>
      </c>
      <c r="S44" s="295">
        <f>COUNTIF(S10:S40,"+*")</f>
        <v>2</v>
      </c>
      <c r="T44" s="294" t="s">
        <v>223</v>
      </c>
      <c r="U44" s="295">
        <f>COUNTIF(U10:U40,"+*")</f>
        <v>14</v>
      </c>
      <c r="V44" s="295">
        <f t="shared" ref="V44:AU44" si="1">COUNTIF(V10:V40,"+*")</f>
        <v>5</v>
      </c>
      <c r="W44" s="295">
        <f t="shared" si="1"/>
        <v>5</v>
      </c>
      <c r="X44" s="295">
        <f t="shared" si="1"/>
        <v>6</v>
      </c>
      <c r="Y44" s="295">
        <f t="shared" si="1"/>
        <v>5</v>
      </c>
      <c r="Z44" s="295">
        <f t="shared" si="1"/>
        <v>5</v>
      </c>
      <c r="AA44" s="295">
        <f t="shared" si="1"/>
        <v>3</v>
      </c>
      <c r="AB44" s="295">
        <f t="shared" si="1"/>
        <v>4</v>
      </c>
      <c r="AC44" s="295">
        <f t="shared" si="1"/>
        <v>10</v>
      </c>
      <c r="AD44" s="295">
        <f t="shared" si="1"/>
        <v>9</v>
      </c>
      <c r="AE44" s="295">
        <f t="shared" si="1"/>
        <v>3</v>
      </c>
      <c r="AF44" s="295">
        <f t="shared" si="1"/>
        <v>4</v>
      </c>
      <c r="AG44" s="295">
        <f t="shared" si="1"/>
        <v>6</v>
      </c>
      <c r="AH44" s="295">
        <f t="shared" si="1"/>
        <v>3</v>
      </c>
      <c r="AI44" s="295">
        <f t="shared" si="1"/>
        <v>5</v>
      </c>
      <c r="AJ44" s="295">
        <f t="shared" si="1"/>
        <v>5</v>
      </c>
      <c r="AK44" s="295">
        <f t="shared" si="1"/>
        <v>2</v>
      </c>
      <c r="AL44" s="295">
        <f t="shared" si="1"/>
        <v>1</v>
      </c>
      <c r="AM44" s="295">
        <f t="shared" si="1"/>
        <v>3</v>
      </c>
      <c r="AN44" s="295">
        <f t="shared" si="1"/>
        <v>3</v>
      </c>
      <c r="AO44" s="295">
        <f t="shared" si="1"/>
        <v>1</v>
      </c>
      <c r="AP44" s="295">
        <f t="shared" si="1"/>
        <v>7</v>
      </c>
      <c r="AQ44" s="295">
        <f>COUNTIF(AQ10:AQ40,"+*")</f>
        <v>2</v>
      </c>
      <c r="AR44" s="295">
        <f t="shared" si="1"/>
        <v>3</v>
      </c>
      <c r="AS44" s="295">
        <f t="shared" si="1"/>
        <v>3</v>
      </c>
      <c r="AT44" s="295">
        <f t="shared" si="1"/>
        <v>2</v>
      </c>
      <c r="AU44" s="295">
        <f t="shared" si="1"/>
        <v>2</v>
      </c>
      <c r="AV44" s="294" t="s">
        <v>223</v>
      </c>
      <c r="AW44" s="295">
        <f>COUNTIF(AW10:AW40,"+*")</f>
        <v>11</v>
      </c>
      <c r="AX44" s="295">
        <f t="shared" ref="AX44:BB44" si="2">COUNTIF(AX10:AX40,"+*")</f>
        <v>2</v>
      </c>
      <c r="AY44" s="295">
        <f t="shared" si="2"/>
        <v>12</v>
      </c>
      <c r="AZ44" s="295">
        <f t="shared" si="2"/>
        <v>15</v>
      </c>
      <c r="BA44" s="295">
        <f t="shared" si="2"/>
        <v>5</v>
      </c>
      <c r="BB44" s="295">
        <f t="shared" si="2"/>
        <v>7</v>
      </c>
    </row>
  </sheetData>
  <mergeCells count="3">
    <mergeCell ref="B2:S2"/>
    <mergeCell ref="U2:AU2"/>
    <mergeCell ref="AW2:BB2"/>
  </mergeCells>
  <phoneticPr fontId="0" type="noConversion"/>
  <pageMargins left="3.937007874015748E-2" right="3.937007874015748E-2" top="0.19685039370078741" bottom="0.19685039370078741" header="0" footer="0"/>
  <pageSetup paperSize="9" scale="36"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tabColor theme="3" tint="0.39997558519241921"/>
  </sheetPr>
  <dimension ref="A1:C21"/>
  <sheetViews>
    <sheetView workbookViewId="0">
      <selection activeCell="E4" sqref="E4"/>
    </sheetView>
  </sheetViews>
  <sheetFormatPr defaultColWidth="8.7109375" defaultRowHeight="12.75"/>
  <cols>
    <col min="1" max="1" width="11.5703125" customWidth="1"/>
    <col min="2" max="2" width="90.140625" customWidth="1"/>
  </cols>
  <sheetData>
    <row r="1" spans="1:3">
      <c r="A1" s="92"/>
      <c r="B1" s="93" t="str">
        <f>'Full-time'!C3</f>
        <v>Automatic Control and Robotics - second-cycle studies, PRK 7, full-time studies, general academic profile</v>
      </c>
    </row>
    <row r="2" spans="1:3">
      <c r="A2" s="92"/>
      <c r="B2" s="93" t="str">
        <f>'Full-time'!C4</f>
        <v>Specialization:  Smart Aerospace and Autonomous Systems</v>
      </c>
    </row>
    <row r="3" spans="1:3">
      <c r="A3" s="341" t="s">
        <v>278</v>
      </c>
      <c r="B3" s="189" t="s">
        <v>279</v>
      </c>
      <c r="C3" s="342" t="s">
        <v>270</v>
      </c>
    </row>
    <row r="4" spans="1:3" ht="46.5" customHeight="1">
      <c r="A4" s="164" t="s">
        <v>163</v>
      </c>
      <c r="B4" s="296" t="s">
        <v>30</v>
      </c>
      <c r="C4" s="298" t="s">
        <v>181</v>
      </c>
    </row>
    <row r="5" spans="1:3" ht="25.5">
      <c r="A5" s="164" t="s">
        <v>164</v>
      </c>
      <c r="B5" s="297" t="s">
        <v>31</v>
      </c>
      <c r="C5" s="298" t="s">
        <v>181</v>
      </c>
    </row>
    <row r="6" spans="1:3" ht="25.5">
      <c r="A6" s="164" t="s">
        <v>165</v>
      </c>
      <c r="B6" s="297" t="s">
        <v>32</v>
      </c>
      <c r="C6" s="298" t="s">
        <v>181</v>
      </c>
    </row>
    <row r="7" spans="1:3">
      <c r="A7" s="164" t="s">
        <v>166</v>
      </c>
      <c r="B7" s="297" t="s">
        <v>33</v>
      </c>
      <c r="C7" s="299" t="s">
        <v>181</v>
      </c>
    </row>
    <row r="8" spans="1:3">
      <c r="A8" s="164" t="s">
        <v>167</v>
      </c>
      <c r="B8" s="297" t="s">
        <v>34</v>
      </c>
      <c r="C8" s="299" t="s">
        <v>181</v>
      </c>
    </row>
    <row r="9" spans="1:3">
      <c r="A9" s="164" t="s">
        <v>168</v>
      </c>
      <c r="B9" s="297" t="s">
        <v>35</v>
      </c>
      <c r="C9" s="298" t="s">
        <v>181</v>
      </c>
    </row>
    <row r="10" spans="1:3">
      <c r="A10" s="164" t="s">
        <v>169</v>
      </c>
      <c r="B10" s="297" t="s">
        <v>36</v>
      </c>
      <c r="C10" s="299" t="s">
        <v>181</v>
      </c>
    </row>
    <row r="11" spans="1:3">
      <c r="A11" s="164" t="s">
        <v>170</v>
      </c>
      <c r="B11" s="297" t="s">
        <v>37</v>
      </c>
      <c r="C11" s="298" t="s">
        <v>181</v>
      </c>
    </row>
    <row r="12" spans="1:3">
      <c r="A12" s="164" t="s">
        <v>171</v>
      </c>
      <c r="B12" s="297" t="s">
        <v>38</v>
      </c>
      <c r="C12" s="298" t="s">
        <v>181</v>
      </c>
    </row>
    <row r="13" spans="1:3">
      <c r="A13" s="164" t="s">
        <v>172</v>
      </c>
      <c r="B13" s="297" t="s">
        <v>39</v>
      </c>
      <c r="C13" s="300" t="s">
        <v>181</v>
      </c>
    </row>
    <row r="14" spans="1:3">
      <c r="A14" s="164" t="s">
        <v>173</v>
      </c>
      <c r="B14" s="297" t="s">
        <v>40</v>
      </c>
      <c r="C14" s="300" t="s">
        <v>181</v>
      </c>
    </row>
    <row r="15" spans="1:3" ht="25.5">
      <c r="A15" s="164" t="s">
        <v>174</v>
      </c>
      <c r="B15" s="297" t="s">
        <v>41</v>
      </c>
      <c r="C15" s="300" t="s">
        <v>181</v>
      </c>
    </row>
    <row r="16" spans="1:3">
      <c r="A16" s="164" t="s">
        <v>175</v>
      </c>
      <c r="B16" s="297" t="s">
        <v>42</v>
      </c>
      <c r="C16" s="300" t="s">
        <v>181</v>
      </c>
    </row>
    <row r="17" spans="1:3" ht="25.5">
      <c r="A17" s="164" t="s">
        <v>176</v>
      </c>
      <c r="B17" s="297" t="s">
        <v>43</v>
      </c>
      <c r="C17" s="300" t="s">
        <v>182</v>
      </c>
    </row>
    <row r="18" spans="1:3">
      <c r="A18" s="164" t="s">
        <v>177</v>
      </c>
      <c r="B18" s="297" t="s">
        <v>44</v>
      </c>
      <c r="C18" s="299" t="s">
        <v>182</v>
      </c>
    </row>
    <row r="19" spans="1:3" ht="25.5">
      <c r="A19" s="164" t="s">
        <v>178</v>
      </c>
      <c r="B19" s="297" t="s">
        <v>45</v>
      </c>
      <c r="C19" s="300" t="s">
        <v>182</v>
      </c>
    </row>
    <row r="20" spans="1:3" ht="25.5">
      <c r="A20" s="164" t="s">
        <v>179</v>
      </c>
      <c r="B20" s="297" t="s">
        <v>46</v>
      </c>
      <c r="C20" s="300" t="s">
        <v>182</v>
      </c>
    </row>
    <row r="21" spans="1:3" ht="25.5">
      <c r="A21" s="164" t="s">
        <v>180</v>
      </c>
      <c r="B21" s="297" t="s">
        <v>224</v>
      </c>
      <c r="C21" s="301" t="s">
        <v>181</v>
      </c>
    </row>
  </sheetData>
  <phoneticPr fontId="0" type="noConversion"/>
  <pageMargins left="0.75" right="0.75" top="1" bottom="1" header="0.5" footer="0.5"/>
  <pageSetup paperSize="9"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tabColor rgb="FFFFFF00"/>
  </sheetPr>
  <dimension ref="B1:D30"/>
  <sheetViews>
    <sheetView workbookViewId="0">
      <selection activeCell="B4" sqref="B4"/>
    </sheetView>
  </sheetViews>
  <sheetFormatPr defaultColWidth="8.7109375" defaultRowHeight="12.75"/>
  <cols>
    <col min="1" max="1" width="3.85546875" customWidth="1"/>
    <col min="2" max="2" width="11.5703125" customWidth="1"/>
    <col min="3" max="3" width="92.28515625" customWidth="1"/>
  </cols>
  <sheetData>
    <row r="1" spans="2:4">
      <c r="B1" s="92"/>
      <c r="C1" s="93" t="str">
        <f>'Full-time'!C3</f>
        <v>Automatic Control and Robotics - second-cycle studies, PRK 7, full-time studies, general academic profile</v>
      </c>
    </row>
    <row r="2" spans="2:4">
      <c r="B2" s="92"/>
      <c r="C2" s="93" t="str">
        <f>'Full-time'!C4</f>
        <v>Specialization:  Smart Aerospace and Autonomous Systems</v>
      </c>
    </row>
    <row r="3" spans="2:4" ht="15.75">
      <c r="B3" s="343" t="s">
        <v>278</v>
      </c>
      <c r="C3" s="302" t="s">
        <v>280</v>
      </c>
      <c r="D3" s="342" t="s">
        <v>270</v>
      </c>
    </row>
    <row r="4" spans="2:4">
      <c r="B4" s="303" t="s">
        <v>183</v>
      </c>
      <c r="C4" s="304" t="s">
        <v>47</v>
      </c>
      <c r="D4" s="305" t="s">
        <v>210</v>
      </c>
    </row>
    <row r="5" spans="2:4" ht="25.5">
      <c r="B5" s="303" t="s">
        <v>184</v>
      </c>
      <c r="C5" s="306" t="s">
        <v>48</v>
      </c>
      <c r="D5" s="300" t="s">
        <v>210</v>
      </c>
    </row>
    <row r="6" spans="2:4" ht="25.5">
      <c r="B6" s="303" t="s">
        <v>185</v>
      </c>
      <c r="C6" s="307" t="s">
        <v>49</v>
      </c>
      <c r="D6" s="305" t="s">
        <v>211</v>
      </c>
    </row>
    <row r="7" spans="2:4">
      <c r="B7" s="303" t="s">
        <v>186</v>
      </c>
      <c r="C7" s="306" t="s">
        <v>50</v>
      </c>
      <c r="D7" s="300" t="s">
        <v>211</v>
      </c>
    </row>
    <row r="8" spans="2:4" ht="25.5">
      <c r="B8" s="303" t="s">
        <v>187</v>
      </c>
      <c r="C8" s="304" t="s">
        <v>51</v>
      </c>
      <c r="D8" s="300" t="s">
        <v>211</v>
      </c>
    </row>
    <row r="9" spans="2:4">
      <c r="B9" s="303" t="s">
        <v>188</v>
      </c>
      <c r="C9" s="304" t="s">
        <v>52</v>
      </c>
      <c r="D9" s="300" t="s">
        <v>212</v>
      </c>
    </row>
    <row r="10" spans="2:4" ht="25.5">
      <c r="B10" s="303" t="s">
        <v>189</v>
      </c>
      <c r="C10" s="304" t="s">
        <v>53</v>
      </c>
      <c r="D10" s="300" t="s">
        <v>211</v>
      </c>
    </row>
    <row r="11" spans="2:4">
      <c r="B11" s="303" t="s">
        <v>190</v>
      </c>
      <c r="C11" s="304" t="s">
        <v>54</v>
      </c>
      <c r="D11" s="300" t="s">
        <v>211</v>
      </c>
    </row>
    <row r="12" spans="2:4" ht="25.5">
      <c r="B12" s="303" t="s">
        <v>191</v>
      </c>
      <c r="C12" s="304" t="s">
        <v>55</v>
      </c>
      <c r="D12" s="305" t="s">
        <v>210</v>
      </c>
    </row>
    <row r="13" spans="2:4" ht="25.5">
      <c r="B13" s="303" t="s">
        <v>192</v>
      </c>
      <c r="C13" s="304" t="s">
        <v>56</v>
      </c>
      <c r="D13" s="300" t="s">
        <v>210</v>
      </c>
    </row>
    <row r="14" spans="2:4" ht="25.5">
      <c r="B14" s="303" t="s">
        <v>193</v>
      </c>
      <c r="C14" s="304" t="s">
        <v>57</v>
      </c>
      <c r="D14" s="300" t="s">
        <v>210</v>
      </c>
    </row>
    <row r="15" spans="2:4">
      <c r="B15" s="303" t="s">
        <v>194</v>
      </c>
      <c r="C15" s="304" t="s">
        <v>58</v>
      </c>
      <c r="D15" s="300" t="s">
        <v>210</v>
      </c>
    </row>
    <row r="16" spans="2:4" ht="25.5">
      <c r="B16" s="303" t="s">
        <v>195</v>
      </c>
      <c r="C16" s="304" t="s">
        <v>59</v>
      </c>
      <c r="D16" s="305" t="s">
        <v>210</v>
      </c>
    </row>
    <row r="17" spans="2:4" ht="25.5">
      <c r="B17" s="303" t="s">
        <v>196</v>
      </c>
      <c r="C17" s="304" t="s">
        <v>60</v>
      </c>
      <c r="D17" s="300" t="s">
        <v>210</v>
      </c>
    </row>
    <row r="18" spans="2:4" ht="25.5">
      <c r="B18" s="303" t="s">
        <v>197</v>
      </c>
      <c r="C18" s="304" t="s">
        <v>61</v>
      </c>
      <c r="D18" s="300" t="s">
        <v>210</v>
      </c>
    </row>
    <row r="19" spans="2:4" ht="25.5">
      <c r="B19" s="303" t="s">
        <v>198</v>
      </c>
      <c r="C19" s="304" t="s">
        <v>62</v>
      </c>
      <c r="D19" s="300" t="s">
        <v>210</v>
      </c>
    </row>
    <row r="20" spans="2:4">
      <c r="B20" s="303" t="s">
        <v>199</v>
      </c>
      <c r="C20" s="304" t="s">
        <v>63</v>
      </c>
      <c r="D20" s="300" t="s">
        <v>213</v>
      </c>
    </row>
    <row r="21" spans="2:4">
      <c r="B21" s="303" t="s">
        <v>200</v>
      </c>
      <c r="C21" s="304" t="s">
        <v>64</v>
      </c>
      <c r="D21" s="305" t="s">
        <v>210</v>
      </c>
    </row>
    <row r="22" spans="2:4" ht="25.5">
      <c r="B22" s="303" t="s">
        <v>201</v>
      </c>
      <c r="C22" s="304" t="s">
        <v>65</v>
      </c>
      <c r="D22" s="300" t="s">
        <v>210</v>
      </c>
    </row>
    <row r="23" spans="2:4" ht="25.5">
      <c r="B23" s="303" t="s">
        <v>202</v>
      </c>
      <c r="C23" s="308" t="s">
        <v>66</v>
      </c>
      <c r="D23" s="300" t="s">
        <v>210</v>
      </c>
    </row>
    <row r="24" spans="2:4" ht="25.5">
      <c r="B24" s="303" t="s">
        <v>203</v>
      </c>
      <c r="C24" s="309" t="s">
        <v>67</v>
      </c>
      <c r="D24" s="305" t="s">
        <v>210</v>
      </c>
    </row>
    <row r="25" spans="2:4" ht="25.5">
      <c r="B25" s="303" t="s">
        <v>204</v>
      </c>
      <c r="C25" s="310" t="s">
        <v>228</v>
      </c>
      <c r="D25" s="300" t="s">
        <v>210</v>
      </c>
    </row>
    <row r="26" spans="2:4" ht="25.5">
      <c r="B26" s="303" t="s">
        <v>205</v>
      </c>
      <c r="C26" s="304" t="s">
        <v>68</v>
      </c>
      <c r="D26" s="300" t="s">
        <v>210</v>
      </c>
    </row>
    <row r="27" spans="2:4" ht="25.5">
      <c r="B27" s="303" t="s">
        <v>206</v>
      </c>
      <c r="C27" s="311" t="s">
        <v>225</v>
      </c>
      <c r="D27" s="305" t="s">
        <v>213</v>
      </c>
    </row>
    <row r="28" spans="2:4" ht="25.5">
      <c r="B28" s="303" t="s">
        <v>207</v>
      </c>
      <c r="C28" s="312" t="s">
        <v>226</v>
      </c>
      <c r="D28" s="300" t="s">
        <v>210</v>
      </c>
    </row>
    <row r="29" spans="2:4" ht="25.5">
      <c r="B29" s="303" t="s">
        <v>208</v>
      </c>
      <c r="C29" s="313" t="s">
        <v>227</v>
      </c>
      <c r="D29" s="305" t="s">
        <v>210</v>
      </c>
    </row>
    <row r="30" spans="2:4" ht="25.5">
      <c r="B30" s="303" t="s">
        <v>209</v>
      </c>
      <c r="C30" s="313" t="s">
        <v>230</v>
      </c>
      <c r="D30" s="305" t="s">
        <v>210</v>
      </c>
    </row>
  </sheetData>
  <phoneticPr fontId="0" type="noConversion"/>
  <pageMargins left="0.25" right="0.25" top="0.75" bottom="0.75" header="0.3" footer="0.3"/>
  <pageSetup paperSize="9" orientation="portrait" horizontalDpi="300" verticalDpi="300"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theme="9" tint="0.39997558519241921"/>
  </sheetPr>
  <dimension ref="B1:D9"/>
  <sheetViews>
    <sheetView workbookViewId="0">
      <selection activeCell="A4" sqref="A4:XFD4"/>
    </sheetView>
  </sheetViews>
  <sheetFormatPr defaultColWidth="8.7109375" defaultRowHeight="12.75"/>
  <cols>
    <col min="1" max="1" width="3.85546875" customWidth="1"/>
    <col min="2" max="2" width="11.5703125" customWidth="1"/>
    <col min="3" max="3" width="90.140625" customWidth="1"/>
  </cols>
  <sheetData>
    <row r="1" spans="2:4">
      <c r="B1" s="92"/>
      <c r="C1" s="93" t="str">
        <f>'Full-time'!C3</f>
        <v>Automatic Control and Robotics - second-cycle studies, PRK 7, full-time studies, general academic profile</v>
      </c>
    </row>
    <row r="2" spans="2:4">
      <c r="B2" s="92"/>
      <c r="C2" s="93" t="str">
        <f>'Full-time'!C4</f>
        <v>Specialization:  Smart Aerospace and Autonomous Systems</v>
      </c>
    </row>
    <row r="3" spans="2:4" ht="15.75">
      <c r="B3" s="341" t="s">
        <v>278</v>
      </c>
      <c r="C3" s="165" t="s">
        <v>281</v>
      </c>
      <c r="D3" s="342" t="s">
        <v>270</v>
      </c>
    </row>
    <row r="4" spans="2:4" ht="25.5">
      <c r="B4" s="303" t="s">
        <v>217</v>
      </c>
      <c r="C4" s="306" t="s">
        <v>69</v>
      </c>
      <c r="D4" s="314" t="s">
        <v>214</v>
      </c>
    </row>
    <row r="5" spans="2:4" ht="38.25">
      <c r="B5" s="303" t="s">
        <v>218</v>
      </c>
      <c r="C5" s="306" t="s">
        <v>229</v>
      </c>
      <c r="D5" s="314" t="s">
        <v>215</v>
      </c>
    </row>
    <row r="6" spans="2:4" ht="25.5">
      <c r="B6" s="303" t="s">
        <v>219</v>
      </c>
      <c r="C6" s="306" t="s">
        <v>70</v>
      </c>
      <c r="D6" s="314" t="s">
        <v>215</v>
      </c>
    </row>
    <row r="7" spans="2:4" ht="25.5">
      <c r="B7" s="303" t="s">
        <v>220</v>
      </c>
      <c r="C7" s="306" t="s">
        <v>71</v>
      </c>
      <c r="D7" s="314" t="s">
        <v>215</v>
      </c>
    </row>
    <row r="8" spans="2:4" ht="17.25" customHeight="1">
      <c r="B8" s="303" t="s">
        <v>221</v>
      </c>
      <c r="C8" s="306" t="s">
        <v>72</v>
      </c>
      <c r="D8" s="314" t="s">
        <v>216</v>
      </c>
    </row>
    <row r="9" spans="2:4" ht="51">
      <c r="B9" s="303" t="s">
        <v>222</v>
      </c>
      <c r="C9" s="306" t="s">
        <v>73</v>
      </c>
      <c r="D9" s="314" t="s">
        <v>216</v>
      </c>
    </row>
  </sheetData>
  <phoneticPr fontId="0" type="noConversion"/>
  <pageMargins left="0.75" right="0.75" top="1" bottom="1" header="0.5" footer="0.5"/>
  <pageSetup paperSize="9" orientation="portrait" horizontalDpi="300" verticalDpi="300" r:id="rId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tabColor rgb="FF92D050"/>
  </sheetPr>
  <dimension ref="A1:A11"/>
  <sheetViews>
    <sheetView workbookViewId="0">
      <selection activeCell="A14" sqref="A14"/>
    </sheetView>
  </sheetViews>
  <sheetFormatPr defaultColWidth="8.7109375" defaultRowHeight="12.75"/>
  <cols>
    <col min="1" max="1" width="105.140625" customWidth="1"/>
    <col min="2" max="2" width="24.5703125" customWidth="1"/>
    <col min="3" max="3" width="14.140625" customWidth="1"/>
  </cols>
  <sheetData>
    <row r="1" spans="1:1" ht="15.75">
      <c r="A1" s="325" t="s">
        <v>109</v>
      </c>
    </row>
    <row r="2" spans="1:1" s="14" customFormat="1" ht="63.75">
      <c r="A2" s="329" t="s">
        <v>246</v>
      </c>
    </row>
    <row r="3" spans="1:1" s="14" customFormat="1" ht="25.5">
      <c r="A3" s="329" t="s">
        <v>247</v>
      </c>
    </row>
    <row r="4" spans="1:1" s="14" customFormat="1">
      <c r="A4" s="329" t="s">
        <v>248</v>
      </c>
    </row>
    <row r="5" spans="1:1" s="14" customFormat="1" ht="38.25">
      <c r="A5" s="330" t="s">
        <v>249</v>
      </c>
    </row>
    <row r="6" spans="1:1" s="14" customFormat="1" ht="38.25">
      <c r="A6" s="331" t="s">
        <v>250</v>
      </c>
    </row>
    <row r="7" spans="1:1" s="14" customFormat="1">
      <c r="A7" s="330" t="s">
        <v>251</v>
      </c>
    </row>
    <row r="8" spans="1:1" s="14" customFormat="1">
      <c r="A8" s="330" t="s">
        <v>252</v>
      </c>
    </row>
    <row r="9" spans="1:1" s="14" customFormat="1" ht="25.5">
      <c r="A9" s="330" t="s">
        <v>253</v>
      </c>
    </row>
    <row r="10" spans="1:1" s="14" customFormat="1">
      <c r="A10" s="328" t="s">
        <v>254</v>
      </c>
    </row>
    <row r="11" spans="1:1" s="14" customFormat="1"/>
  </sheetData>
  <phoneticPr fontId="35" type="noConversion"/>
  <pageMargins left="3.937007874015748E-2" right="3.937007874015748E-2" top="0.19685039370078741" bottom="0.19685039370078741" header="0" footer="0"/>
  <pageSetup paperSize="9" orientation="landscape" r:id="rId1"/>
</worksheet>
</file>

<file path=xl/worksheets/sheet7.xml><?xml version="1.0" encoding="utf-8"?>
<worksheet xmlns="http://schemas.openxmlformats.org/spreadsheetml/2006/main" xmlns:r="http://schemas.openxmlformats.org/officeDocument/2006/relationships">
  <sheetPr>
    <tabColor theme="6" tint="0.39997558519241921"/>
    <pageSetUpPr fitToPage="1"/>
  </sheetPr>
  <dimension ref="A1:D40"/>
  <sheetViews>
    <sheetView workbookViewId="0">
      <selection activeCell="A2" sqref="A2"/>
    </sheetView>
  </sheetViews>
  <sheetFormatPr defaultColWidth="8.7109375" defaultRowHeight="12.75"/>
  <cols>
    <col min="1" max="1" width="36" style="43" customWidth="1"/>
    <col min="2" max="4" width="25.85546875" style="14" customWidth="1"/>
  </cols>
  <sheetData>
    <row r="1" spans="1:4" ht="15.75">
      <c r="A1" s="146" t="s">
        <v>269</v>
      </c>
    </row>
    <row r="2" spans="1:4" s="147" customFormat="1">
      <c r="A2" s="196" t="s">
        <v>112</v>
      </c>
      <c r="B2" s="60" t="s">
        <v>18</v>
      </c>
      <c r="C2" s="60" t="s">
        <v>19</v>
      </c>
      <c r="D2" s="60" t="s">
        <v>20</v>
      </c>
    </row>
    <row r="3" spans="1:4" s="147" customFormat="1">
      <c r="A3" s="196" t="s">
        <v>79</v>
      </c>
      <c r="B3" s="60"/>
      <c r="C3" s="60"/>
      <c r="D3" s="60"/>
    </row>
    <row r="4" spans="1:4" s="147" customFormat="1">
      <c r="A4" s="196"/>
      <c r="B4" s="60"/>
      <c r="C4" s="60"/>
      <c r="D4" s="60"/>
    </row>
    <row r="5" spans="1:4" s="1" customFormat="1" ht="25.5">
      <c r="A5" s="95" t="str">
        <f>'Full-time'!C13</f>
        <v>Semester 1: (Poznań University of Technology (PUT))</v>
      </c>
      <c r="B5" s="149"/>
      <c r="C5" s="149"/>
      <c r="D5" s="149"/>
    </row>
    <row r="6" spans="1:4" s="1" customFormat="1" hidden="1">
      <c r="A6" s="150" t="str">
        <f>'Full-time'!C14</f>
        <v>Module</v>
      </c>
      <c r="B6" s="149"/>
      <c r="C6" s="149"/>
      <c r="D6" s="149"/>
    </row>
    <row r="7" spans="1:4" ht="25.5" customHeight="1">
      <c r="A7" s="150" t="str">
        <f>'Full-time'!C15</f>
        <v>Networks and programming systems</v>
      </c>
      <c r="B7" s="149" t="str">
        <f>CONCATENATE(
IF(ISERR(FIND('Description of outcomes'!$D$5,'Full-time'!$R15))=FALSE,CONCATENATE('Description of outcomes'!$A$5,", "),""),
IF(ISERR(FIND('Description of outcomes'!$D$6,'Full-time'!$R15))=FALSE,CONCATENATE('Description of outcomes'!$A$6,", "),""))</f>
        <v/>
      </c>
      <c r="C7" s="148" t="str">
        <f>CONCATENATE(
IF(ISERR(FIND('Description of outcomes'!$D$8,'Full-time'!$S15))=FALSE,CONCATENATE('Description of outcomes'!$A$8,", "),""),
IF(ISERR(FIND('Description of outcomes'!$D$9,'Full-time'!$S15))=FALSE,CONCATENATE('Description of outcomes'!$A$9,", "),""),
IF(ISERR(FIND('Description of outcomes'!$D$10,'Full-time'!$S15))=FALSE,CONCATENATE('Description of outcomes'!$A$10,", "),""),
IF(ISERR(FIND('Description of outcomes'!$D$11,'Full-time'!$S15))=FALSE,CONCATENATE('Description of outcomes'!$A$11,", "),""),
IF(ISERR(FIND('Description of outcomes'!$D$12,'Full-time'!$S15))=FALSE,CONCATENATE('Description of outcomes'!$A$12,", "),""),
IF(ISERR(FIND('Description of outcomes'!$D$13,'Full-time'!$S15))=FALSE,CONCATENATE('Description of outcomes'!$A$13,", "),""),
IF(ISERR(FIND('Description of outcomes'!$D$14,'Full-time'!$S15))=FALSE,CONCATENATE('Description of outcomes'!$A$14,", "),""),
IF(ISERR(FIND('Description of outcomes'!$D$15,'Full-time'!$S15))=FALSE,CONCATENATE('Description of outcomes'!$A$15,", "),""),
IF(ISERR(FIND('Description of outcomes'!$D$16,'Full-time'!$S15))=FALSE,CONCATENATE('Description of outcomes'!$A$16,", "),""),
IF(ISERR(FIND('Description of outcomes'!$D$17,'Full-time'!$S15))=FALSE,CONCATENATE('Description of outcomes'!$A$17,", "),""))</f>
        <v xml:space="preserve">K2_U23, </v>
      </c>
      <c r="D7" s="149"/>
    </row>
    <row r="8" spans="1:4">
      <c r="A8" s="150" t="str">
        <f>'Full-time'!C16</f>
        <v>Fundamentals of autonomous systems</v>
      </c>
      <c r="B8" s="327" t="str">
        <f>CONCATENATE(
IF(ISERR(FIND('Description of outcomes'!$D$5,'Full-time'!$R16))=FALSE,CONCATENATE('Description of outcomes'!$A$5,", "),""),
IF(ISERR(FIND('Description of outcomes'!$D$6,'Full-time'!$R16))=FALSE,CONCATENATE('Description of outcomes'!$A$6,", "),""))</f>
        <v/>
      </c>
      <c r="C8" s="326" t="str">
        <f>CONCATENATE(
IF(ISERR(FIND('Description of outcomes'!$D$8,'Full-time'!$S16))=FALSE,CONCATENATE('Description of outcomes'!$A$8,", "),""),
IF(ISERR(FIND('Description of outcomes'!$D$9,'Full-time'!$S16))=FALSE,CONCATENATE('Description of outcomes'!$A$9,", "),""),
IF(ISERR(FIND('Description of outcomes'!$D$10,'Full-time'!$S16))=FALSE,CONCATENATE('Description of outcomes'!$A$10,", "),""),
IF(ISERR(FIND('Description of outcomes'!$D$11,'Full-time'!$S16))=FALSE,CONCATENATE('Description of outcomes'!$A$11,", "),""),
IF(ISERR(FIND('Description of outcomes'!$D$12,'Full-time'!$S16))=FALSE,CONCATENATE('Description of outcomes'!$A$12,", "),""),
IF(ISERR(FIND('Description of outcomes'!$D$13,'Full-time'!$S16))=FALSE,CONCATENATE('Description of outcomes'!$A$13,", "),""),
IF(ISERR(FIND('Description of outcomes'!$D$14,'Full-time'!$S16))=FALSE,CONCATENATE('Description of outcomes'!$A$14,", "),""),
IF(ISERR(FIND('Description of outcomes'!$D$15,'Full-time'!$S16))=FALSE,CONCATENATE('Description of outcomes'!$A$15,", "),""),
IF(ISERR(FIND('Description of outcomes'!$D$16,'Full-time'!$S16))=FALSE,CONCATENATE('Description of outcomes'!$A$16,", "),""),
IF(ISERR(FIND('Description of outcomes'!$D$17,'Full-time'!$S16))=FALSE,CONCATENATE('Description of outcomes'!$A$17,", "),""))</f>
        <v xml:space="preserve">K2_U9, K2_U10, </v>
      </c>
      <c r="D8" s="149"/>
    </row>
    <row r="9" spans="1:4">
      <c r="A9" s="150" t="str">
        <f>'Full-time'!C17</f>
        <v>Nonlinear systems</v>
      </c>
      <c r="B9" s="327" t="str">
        <f>CONCATENATE(
IF(ISERR(FIND('Description of outcomes'!$D$5,'Full-time'!$R17))=FALSE,CONCATENATE('Description of outcomes'!$A$5,", "),""),
IF(ISERR(FIND('Description of outcomes'!$D$6,'Full-time'!$R17))=FALSE,CONCATENATE('Description of outcomes'!$A$6,", "),""))</f>
        <v/>
      </c>
      <c r="C9" s="326" t="str">
        <f>CONCATENATE(
IF(ISERR(FIND('Description of outcomes'!$D$8,'Full-time'!$S17))=FALSE,CONCATENATE('Description of outcomes'!$A$8,", "),""),
IF(ISERR(FIND('Description of outcomes'!$D$9,'Full-time'!$S17))=FALSE,CONCATENATE('Description of outcomes'!$A$9,", "),""),
IF(ISERR(FIND('Description of outcomes'!$D$10,'Full-time'!$S17))=FALSE,CONCATENATE('Description of outcomes'!$A$10,", "),""),
IF(ISERR(FIND('Description of outcomes'!$D$11,'Full-time'!$S17))=FALSE,CONCATENATE('Description of outcomes'!$A$11,", "),""),
IF(ISERR(FIND('Description of outcomes'!$D$12,'Full-time'!$S17))=FALSE,CONCATENATE('Description of outcomes'!$A$12,", "),""),
IF(ISERR(FIND('Description of outcomes'!$D$13,'Full-time'!$S17))=FALSE,CONCATENATE('Description of outcomes'!$A$13,", "),""),
IF(ISERR(FIND('Description of outcomes'!$D$14,'Full-time'!$S17))=FALSE,CONCATENATE('Description of outcomes'!$A$14,", "),""),
IF(ISERR(FIND('Description of outcomes'!$D$15,'Full-time'!$S17))=FALSE,CONCATENATE('Description of outcomes'!$A$15,", "),""),
IF(ISERR(FIND('Description of outcomes'!$D$16,'Full-time'!$S17))=FALSE,CONCATENATE('Description of outcomes'!$A$16,", "),""),
IF(ISERR(FIND('Description of outcomes'!$D$17,'Full-time'!$S17))=FALSE,CONCATENATE('Description of outcomes'!$A$17,", "),""))</f>
        <v xml:space="preserve">K2_U9, K2_U10, K2_U19, </v>
      </c>
      <c r="D9" s="149"/>
    </row>
    <row r="10" spans="1:4">
      <c r="A10" s="150" t="str">
        <f>'Full-time'!C18</f>
        <v>Adaptive control</v>
      </c>
      <c r="B10" s="327" t="str">
        <f>CONCATENATE(
IF(ISERR(FIND('Description of outcomes'!$D$5,'Full-time'!$R18))=FALSE,CONCATENATE('Description of outcomes'!$A$5,", "),""),
IF(ISERR(FIND('Description of outcomes'!$D$6,'Full-time'!$R18))=FALSE,CONCATENATE('Description of outcomes'!$A$6,", "),""))</f>
        <v/>
      </c>
      <c r="C10" s="326" t="str">
        <f>CONCATENATE(
IF(ISERR(FIND('Description of outcomes'!$D$8,'Full-time'!$S18))=FALSE,CONCATENATE('Description of outcomes'!$A$8,", "),""),
IF(ISERR(FIND('Description of outcomes'!$D$9,'Full-time'!$S18))=FALSE,CONCATENATE('Description of outcomes'!$A$9,", "),""),
IF(ISERR(FIND('Description of outcomes'!$D$10,'Full-time'!$S18))=FALSE,CONCATENATE('Description of outcomes'!$A$10,", "),""),
IF(ISERR(FIND('Description of outcomes'!$D$11,'Full-time'!$S18))=FALSE,CONCATENATE('Description of outcomes'!$A$11,", "),""),
IF(ISERR(FIND('Description of outcomes'!$D$12,'Full-time'!$S18))=FALSE,CONCATENATE('Description of outcomes'!$A$12,", "),""),
IF(ISERR(FIND('Description of outcomes'!$D$13,'Full-time'!$S18))=FALSE,CONCATENATE('Description of outcomes'!$A$13,", "),""),
IF(ISERR(FIND('Description of outcomes'!$D$14,'Full-time'!$S18))=FALSE,CONCATENATE('Description of outcomes'!$A$14,", "),""),
IF(ISERR(FIND('Description of outcomes'!$D$15,'Full-time'!$S18))=FALSE,CONCATENATE('Description of outcomes'!$A$15,", "),""),
IF(ISERR(FIND('Description of outcomes'!$D$16,'Full-time'!$S18))=FALSE,CONCATENATE('Description of outcomes'!$A$16,", "),""),
IF(ISERR(FIND('Description of outcomes'!$D$17,'Full-time'!$S18))=FALSE,CONCATENATE('Description of outcomes'!$A$17,", "),""))</f>
        <v xml:space="preserve">K2_U9, K2_U10, K2_U19, </v>
      </c>
      <c r="D10" s="149"/>
    </row>
    <row r="11" spans="1:4">
      <c r="A11" s="150" t="str">
        <f>'Full-time'!C19</f>
        <v>Basics of smart systems</v>
      </c>
      <c r="B11" s="327" t="str">
        <f>CONCATENATE(
IF(ISERR(FIND('Description of outcomes'!$D$5,'Full-time'!$R19))=FALSE,CONCATENATE('Description of outcomes'!$A$5,", "),""),
IF(ISERR(FIND('Description of outcomes'!$D$6,'Full-time'!$R19))=FALSE,CONCATENATE('Description of outcomes'!$A$6,", "),""))</f>
        <v/>
      </c>
      <c r="C11" s="326" t="str">
        <f>CONCATENATE(
IF(ISERR(FIND('Description of outcomes'!$D$8,'Full-time'!$S19))=FALSE,CONCATENATE('Description of outcomes'!$A$8,", "),""),
IF(ISERR(FIND('Description of outcomes'!$D$9,'Full-time'!$S19))=FALSE,CONCATENATE('Description of outcomes'!$A$9,", "),""),
IF(ISERR(FIND('Description of outcomes'!$D$10,'Full-time'!$S19))=FALSE,CONCATENATE('Description of outcomes'!$A$10,", "),""),
IF(ISERR(FIND('Description of outcomes'!$D$11,'Full-time'!$S19))=FALSE,CONCATENATE('Description of outcomes'!$A$11,", "),""),
IF(ISERR(FIND('Description of outcomes'!$D$12,'Full-time'!$S19))=FALSE,CONCATENATE('Description of outcomes'!$A$12,", "),""),
IF(ISERR(FIND('Description of outcomes'!$D$13,'Full-time'!$S19))=FALSE,CONCATENATE('Description of outcomes'!$A$13,", "),""),
IF(ISERR(FIND('Description of outcomes'!$D$14,'Full-time'!$S19))=FALSE,CONCATENATE('Description of outcomes'!$A$14,", "),""),
IF(ISERR(FIND('Description of outcomes'!$D$15,'Full-time'!$S19))=FALSE,CONCATENATE('Description of outcomes'!$A$15,", "),""),
IF(ISERR(FIND('Description of outcomes'!$D$16,'Full-time'!$S19))=FALSE,CONCATENATE('Description of outcomes'!$A$16,", "),""),
IF(ISERR(FIND('Description of outcomes'!$D$17,'Full-time'!$S19))=FALSE,CONCATENATE('Description of outcomes'!$A$17,", "),""))</f>
        <v xml:space="preserve">K2_U9, </v>
      </c>
      <c r="D11" s="149"/>
    </row>
    <row r="12" spans="1:4">
      <c r="A12" s="150" t="str">
        <f>'Full-time'!C20</f>
        <v>Sensor integration</v>
      </c>
      <c r="B12" s="327" t="str">
        <f>CONCATENATE(
IF(ISERR(FIND('Description of outcomes'!$D$5,'Full-time'!$R20))=FALSE,CONCATENATE('Description of outcomes'!$A$5,", "),""),
IF(ISERR(FIND('Description of outcomes'!$D$6,'Full-time'!$R20))=FALSE,CONCATENATE('Description of outcomes'!$A$6,", "),""))</f>
        <v/>
      </c>
      <c r="C12" s="326" t="str">
        <f>CONCATENATE(
IF(ISERR(FIND('Description of outcomes'!$D$8,'Full-time'!$S20))=FALSE,CONCATENATE('Description of outcomes'!$A$8,", "),""),
IF(ISERR(FIND('Description of outcomes'!$D$9,'Full-time'!$S20))=FALSE,CONCATENATE('Description of outcomes'!$A$9,", "),""),
IF(ISERR(FIND('Description of outcomes'!$D$10,'Full-time'!$S20))=FALSE,CONCATENATE('Description of outcomes'!$A$10,", "),""),
IF(ISERR(FIND('Description of outcomes'!$D$11,'Full-time'!$S20))=FALSE,CONCATENATE('Description of outcomes'!$A$11,", "),""),
IF(ISERR(FIND('Description of outcomes'!$D$12,'Full-time'!$S20))=FALSE,CONCATENATE('Description of outcomes'!$A$12,", "),""),
IF(ISERR(FIND('Description of outcomes'!$D$13,'Full-time'!$S20))=FALSE,CONCATENATE('Description of outcomes'!$A$13,", "),""),
IF(ISERR(FIND('Description of outcomes'!$D$14,'Full-time'!$S20))=FALSE,CONCATENATE('Description of outcomes'!$A$14,", "),""),
IF(ISERR(FIND('Description of outcomes'!$D$15,'Full-time'!$S20))=FALSE,CONCATENATE('Description of outcomes'!$A$15,", "),""),
IF(ISERR(FIND('Description of outcomes'!$D$16,'Full-time'!$S20))=FALSE,CONCATENATE('Description of outcomes'!$A$16,", "),""),
IF(ISERR(FIND('Description of outcomes'!$D$17,'Full-time'!$S20))=FALSE,CONCATENATE('Description of outcomes'!$A$17,", "),""))</f>
        <v xml:space="preserve">K2_U11, K2_U20, K2_U13, </v>
      </c>
      <c r="D12" s="149"/>
    </row>
    <row r="13" spans="1:4">
      <c r="A13" s="150" t="str">
        <f>'Full-time'!C21</f>
        <v>Management (social sciences)</v>
      </c>
      <c r="B13" s="327" t="str">
        <f>CONCATENATE(
IF(ISERR(FIND('Description of outcomes'!$D$5,'Full-time'!$R21))=FALSE,CONCATENATE('Description of outcomes'!$A$5,", "),""),
IF(ISERR(FIND('Description of outcomes'!$D$6,'Full-time'!$R21))=FALSE,CONCATENATE('Description of outcomes'!$A$6,", "),""))</f>
        <v xml:space="preserve">K2_W17, </v>
      </c>
      <c r="C13" s="326" t="str">
        <f>CONCATENATE(
IF(ISERR(FIND('Description of outcomes'!$D$8,'Full-time'!$S21))=FALSE,CONCATENATE('Description of outcomes'!$A$8,", "),""),
IF(ISERR(FIND('Description of outcomes'!$D$9,'Full-time'!$S21))=FALSE,CONCATENATE('Description of outcomes'!$A$9,", "),""),
IF(ISERR(FIND('Description of outcomes'!$D$10,'Full-time'!$S21))=FALSE,CONCATENATE('Description of outcomes'!$A$10,", "),""),
IF(ISERR(FIND('Description of outcomes'!$D$11,'Full-time'!$S21))=FALSE,CONCATENATE('Description of outcomes'!$A$11,", "),""),
IF(ISERR(FIND('Description of outcomes'!$D$12,'Full-time'!$S21))=FALSE,CONCATENATE('Description of outcomes'!$A$12,", "),""),
IF(ISERR(FIND('Description of outcomes'!$D$13,'Full-time'!$S21))=FALSE,CONCATENATE('Description of outcomes'!$A$13,", "),""),
IF(ISERR(FIND('Description of outcomes'!$D$14,'Full-time'!$S21))=FALSE,CONCATENATE('Description of outcomes'!$A$14,", "),""),
IF(ISERR(FIND('Description of outcomes'!$D$15,'Full-time'!$S21))=FALSE,CONCATENATE('Description of outcomes'!$A$15,", "),""),
IF(ISERR(FIND('Description of outcomes'!$D$16,'Full-time'!$S21))=FALSE,CONCATENATE('Description of outcomes'!$A$16,", "),""),
IF(ISERR(FIND('Description of outcomes'!$D$17,'Full-time'!$S21))=FALSE,CONCATENATE('Description of outcomes'!$A$17,", "),""))</f>
        <v xml:space="preserve">K2_U18, K2_U14, </v>
      </c>
      <c r="D13" s="149"/>
    </row>
    <row r="14" spans="1:4">
      <c r="A14" s="150" t="str">
        <f>'Full-time'!C22</f>
        <v>A short course in occupational safety</v>
      </c>
      <c r="B14" s="327" t="str">
        <f>CONCATENATE(
IF(ISERR(FIND('Description of outcomes'!$D$5,'Full-time'!$R22))=FALSE,CONCATENATE('Description of outcomes'!$A$5,", "),""),
IF(ISERR(FIND('Description of outcomes'!$D$6,'Full-time'!$R22))=FALSE,CONCATENATE('Description of outcomes'!$A$6,", "),""))</f>
        <v/>
      </c>
      <c r="C14" s="326" t="str">
        <f>CONCATENATE(
IF(ISERR(FIND('Description of outcomes'!$D$8,'Full-time'!$S22))=FALSE,CONCATENATE('Description of outcomes'!$A$8,", "),""),
IF(ISERR(FIND('Description of outcomes'!$D$9,'Full-time'!$S22))=FALSE,CONCATENATE('Description of outcomes'!$A$9,", "),""),
IF(ISERR(FIND('Description of outcomes'!$D$10,'Full-time'!$S22))=FALSE,CONCATENATE('Description of outcomes'!$A$10,", "),""),
IF(ISERR(FIND('Description of outcomes'!$D$11,'Full-time'!$S22))=FALSE,CONCATENATE('Description of outcomes'!$A$11,", "),""),
IF(ISERR(FIND('Description of outcomes'!$D$12,'Full-time'!$S22))=FALSE,CONCATENATE('Description of outcomes'!$A$12,", "),""),
IF(ISERR(FIND('Description of outcomes'!$D$13,'Full-time'!$S22))=FALSE,CONCATENATE('Description of outcomes'!$A$13,", "),""),
IF(ISERR(FIND('Description of outcomes'!$D$14,'Full-time'!$S22))=FALSE,CONCATENATE('Description of outcomes'!$A$14,", "),""),
IF(ISERR(FIND('Description of outcomes'!$D$15,'Full-time'!$S22))=FALSE,CONCATENATE('Description of outcomes'!$A$15,", "),""),
IF(ISERR(FIND('Description of outcomes'!$D$16,'Full-time'!$S22))=FALSE,CONCATENATE('Description of outcomes'!$A$16,", "),""),
IF(ISERR(FIND('Description of outcomes'!$D$17,'Full-time'!$S22))=FALSE,CONCATENATE('Description of outcomes'!$A$17,", "),""))</f>
        <v/>
      </c>
      <c r="D14" s="149"/>
    </row>
    <row r="15" spans="1:4">
      <c r="A15" s="150" t="str">
        <f>'Full-time'!C23</f>
        <v>Local language / Foreign language</v>
      </c>
      <c r="B15" s="327" t="str">
        <f>CONCATENATE(
IF(ISERR(FIND('Description of outcomes'!$D$5,'Full-time'!$R23))=FALSE,CONCATENATE('Description of outcomes'!$A$5,", "),""),
IF(ISERR(FIND('Description of outcomes'!$D$6,'Full-time'!$R23))=FALSE,CONCATENATE('Description of outcomes'!$A$6,", "),""))</f>
        <v/>
      </c>
      <c r="C15" s="326" t="str">
        <f>CONCATENATE(
IF(ISERR(FIND('Description of outcomes'!$D$8,'Full-time'!$S23))=FALSE,CONCATENATE('Description of outcomes'!$A$8,", "),""),
IF(ISERR(FIND('Description of outcomes'!$D$9,'Full-time'!$S23))=FALSE,CONCATENATE('Description of outcomes'!$A$9,", "),""),
IF(ISERR(FIND('Description of outcomes'!$D$10,'Full-time'!$S23))=FALSE,CONCATENATE('Description of outcomes'!$A$10,", "),""),
IF(ISERR(FIND('Description of outcomes'!$D$11,'Full-time'!$S23))=FALSE,CONCATENATE('Description of outcomes'!$A$11,", "),""),
IF(ISERR(FIND('Description of outcomes'!$D$12,'Full-time'!$S23))=FALSE,CONCATENATE('Description of outcomes'!$A$12,", "),""),
IF(ISERR(FIND('Description of outcomes'!$D$13,'Full-time'!$S23))=FALSE,CONCATENATE('Description of outcomes'!$A$13,", "),""),
IF(ISERR(FIND('Description of outcomes'!$D$14,'Full-time'!$S23))=FALSE,CONCATENATE('Description of outcomes'!$A$14,", "),""),
IF(ISERR(FIND('Description of outcomes'!$D$15,'Full-time'!$S23))=FALSE,CONCATENATE('Description of outcomes'!$A$15,", "),""),
IF(ISERR(FIND('Description of outcomes'!$D$16,'Full-time'!$S23))=FALSE,CONCATENATE('Description of outcomes'!$A$16,", "),""),
IF(ISERR(FIND('Description of outcomes'!$D$17,'Full-time'!$S23))=FALSE,CONCATENATE('Description of outcomes'!$A$17,", "),""))</f>
        <v/>
      </c>
      <c r="D15" s="149"/>
    </row>
    <row r="16" spans="1:4" ht="25.5">
      <c r="A16" s="150" t="str">
        <f>'Full-time'!C24</f>
        <v>Interpersonal communication (humanities)</v>
      </c>
      <c r="B16" s="327" t="str">
        <f>CONCATENATE(
IF(ISERR(FIND('Description of outcomes'!$D$5,'Full-time'!$R24))=FALSE,CONCATENATE('Description of outcomes'!$A$5,", "),""),
IF(ISERR(FIND('Description of outcomes'!$D$6,'Full-time'!$R24))=FALSE,CONCATENATE('Description of outcomes'!$A$6,", "),""))</f>
        <v/>
      </c>
      <c r="C16" s="326" t="str">
        <f>CONCATENATE(
IF(ISERR(FIND('Description of outcomes'!$D$8,'Full-time'!$S24))=FALSE,CONCATENATE('Description of outcomes'!$A$8,", "),""),
IF(ISERR(FIND('Description of outcomes'!$D$9,'Full-time'!$S24))=FALSE,CONCATENATE('Description of outcomes'!$A$9,", "),""),
IF(ISERR(FIND('Description of outcomes'!$D$10,'Full-time'!$S24))=FALSE,CONCATENATE('Description of outcomes'!$A$10,", "),""),
IF(ISERR(FIND('Description of outcomes'!$D$11,'Full-time'!$S24))=FALSE,CONCATENATE('Description of outcomes'!$A$11,", "),""),
IF(ISERR(FIND('Description of outcomes'!$D$12,'Full-time'!$S24))=FALSE,CONCATENATE('Description of outcomes'!$A$12,", "),""),
IF(ISERR(FIND('Description of outcomes'!$D$13,'Full-time'!$S24))=FALSE,CONCATENATE('Description of outcomes'!$A$13,", "),""),
IF(ISERR(FIND('Description of outcomes'!$D$14,'Full-time'!$S24))=FALSE,CONCATENATE('Description of outcomes'!$A$14,", "),""),
IF(ISERR(FIND('Description of outcomes'!$D$15,'Full-time'!$S24))=FALSE,CONCATENATE('Description of outcomes'!$A$15,", "),""),
IF(ISERR(FIND('Description of outcomes'!$D$16,'Full-time'!$S24))=FALSE,CONCATENATE('Description of outcomes'!$A$16,", "),""),
IF(ISERR(FIND('Description of outcomes'!$D$17,'Full-time'!$S24))=FALSE,CONCATENATE('Description of outcomes'!$A$17,", "),""))</f>
        <v/>
      </c>
      <c r="D16" s="149"/>
    </row>
    <row r="17" spans="1:4" s="324" customFormat="1">
      <c r="A17" s="337"/>
      <c r="B17" s="327" t="str">
        <f>CONCATENATE(
IF(ISERR(FIND('Description of outcomes'!$D$5,'Full-time'!$R25))=FALSE,CONCATENATE('Description of outcomes'!$A$5,", "),""),
IF(ISERR(FIND('Description of outcomes'!$D$6,'Full-time'!$R25))=FALSE,CONCATENATE('Description of outcomes'!$A$6,", "),""))</f>
        <v/>
      </c>
      <c r="C17" s="326" t="str">
        <f>CONCATENATE(
IF(ISERR(FIND('Description of outcomes'!$D$8,'Full-time'!$S25))=FALSE,CONCATENATE('Description of outcomes'!$A$8,", "),""),
IF(ISERR(FIND('Description of outcomes'!$D$9,'Full-time'!$S25))=FALSE,CONCATENATE('Description of outcomes'!$A$9,", "),""),
IF(ISERR(FIND('Description of outcomes'!$D$10,'Full-time'!$S25))=FALSE,CONCATENATE('Description of outcomes'!$A$10,", "),""),
IF(ISERR(FIND('Description of outcomes'!$D$11,'Full-time'!$S25))=FALSE,CONCATENATE('Description of outcomes'!$A$11,", "),""),
IF(ISERR(FIND('Description of outcomes'!$D$12,'Full-time'!$S25))=FALSE,CONCATENATE('Description of outcomes'!$A$12,", "),""),
IF(ISERR(FIND('Description of outcomes'!$D$13,'Full-time'!$S25))=FALSE,CONCATENATE('Description of outcomes'!$A$13,", "),""),
IF(ISERR(FIND('Description of outcomes'!$D$14,'Full-time'!$S25))=FALSE,CONCATENATE('Description of outcomes'!$A$14,", "),""),
IF(ISERR(FIND('Description of outcomes'!$D$15,'Full-time'!$S25))=FALSE,CONCATENATE('Description of outcomes'!$A$15,", "),""),
IF(ISERR(FIND('Description of outcomes'!$D$16,'Full-time'!$S25))=FALSE,CONCATENATE('Description of outcomes'!$A$16,", "),""),
IF(ISERR(FIND('Description of outcomes'!$D$17,'Full-time'!$S25))=FALSE,CONCATENATE('Description of outcomes'!$A$17,", "),""))</f>
        <v/>
      </c>
      <c r="D17" s="338"/>
    </row>
    <row r="18" spans="1:4">
      <c r="A18" s="150">
        <f>'Full-time'!C25</f>
        <v>0</v>
      </c>
      <c r="B18" s="327" t="str">
        <f>CONCATENATE(
IF(ISERR(FIND('Description of outcomes'!$D$5,'Full-time'!$R26))=FALSE,CONCATENATE('Description of outcomes'!$A$5,", "),""),
IF(ISERR(FIND('Description of outcomes'!$D$6,'Full-time'!$R26))=FALSE,CONCATENATE('Description of outcomes'!$A$6,", "),""))</f>
        <v/>
      </c>
      <c r="C18" s="326" t="str">
        <f>CONCATENATE(
IF(ISERR(FIND('Description of outcomes'!$D$8,'Full-time'!$S26))=FALSE,CONCATENATE('Description of outcomes'!$A$8,", "),""),
IF(ISERR(FIND('Description of outcomes'!$D$9,'Full-time'!$S26))=FALSE,CONCATENATE('Description of outcomes'!$A$9,", "),""),
IF(ISERR(FIND('Description of outcomes'!$D$10,'Full-time'!$S26))=FALSE,CONCATENATE('Description of outcomes'!$A$10,", "),""),
IF(ISERR(FIND('Description of outcomes'!$D$11,'Full-time'!$S26))=FALSE,CONCATENATE('Description of outcomes'!$A$11,", "),""),
IF(ISERR(FIND('Description of outcomes'!$D$12,'Full-time'!$S26))=FALSE,CONCATENATE('Description of outcomes'!$A$12,", "),""),
IF(ISERR(FIND('Description of outcomes'!$D$13,'Full-time'!$S26))=FALSE,CONCATENATE('Description of outcomes'!$A$13,", "),""),
IF(ISERR(FIND('Description of outcomes'!$D$14,'Full-time'!$S26))=FALSE,CONCATENATE('Description of outcomes'!$A$14,", "),""),
IF(ISERR(FIND('Description of outcomes'!$D$15,'Full-time'!$S26))=FALSE,CONCATENATE('Description of outcomes'!$A$15,", "),""),
IF(ISERR(FIND('Description of outcomes'!$D$16,'Full-time'!$S26))=FALSE,CONCATENATE('Description of outcomes'!$A$16,", "),""),
IF(ISERR(FIND('Description of outcomes'!$D$17,'Full-time'!$S26))=FALSE,CONCATENATE('Description of outcomes'!$A$17,", "),""))</f>
        <v/>
      </c>
      <c r="D18" s="149"/>
    </row>
    <row r="19" spans="1:4" ht="27.75" customHeight="1">
      <c r="A19" s="187" t="str">
        <f>'Full-time'!C27</f>
        <v>Semester 2: (Poznan University of Technology (PUT))</v>
      </c>
      <c r="B19" s="327" t="str">
        <f>CONCATENATE(
IF(ISERR(FIND('Description of outcomes'!$D$5,'Full-time'!$R27))=FALSE,CONCATENATE('Description of outcomes'!$A$5,", "),""),
IF(ISERR(FIND('Description of outcomes'!$D$6,'Full-time'!$R27))=FALSE,CONCATENATE('Description of outcomes'!$A$6,", "),""))</f>
        <v/>
      </c>
      <c r="C19" s="326" t="str">
        <f>CONCATENATE(
IF(ISERR(FIND('Description of outcomes'!$D$8,'Full-time'!$S27))=FALSE,CONCATENATE('Description of outcomes'!$A$8,", "),""),
IF(ISERR(FIND('Description of outcomes'!$D$9,'Full-time'!$S27))=FALSE,CONCATENATE('Description of outcomes'!$A$9,", "),""),
IF(ISERR(FIND('Description of outcomes'!$D$10,'Full-time'!$S27))=FALSE,CONCATENATE('Description of outcomes'!$A$10,", "),""),
IF(ISERR(FIND('Description of outcomes'!$D$11,'Full-time'!$S27))=FALSE,CONCATENATE('Description of outcomes'!$A$11,", "),""),
IF(ISERR(FIND('Description of outcomes'!$D$12,'Full-time'!$S27))=FALSE,CONCATENATE('Description of outcomes'!$A$12,", "),""),
IF(ISERR(FIND('Description of outcomes'!$D$13,'Full-time'!$S27))=FALSE,CONCATENATE('Description of outcomes'!$A$13,", "),""),
IF(ISERR(FIND('Description of outcomes'!$D$14,'Full-time'!$S27))=FALSE,CONCATENATE('Description of outcomes'!$A$14,", "),""),
IF(ISERR(FIND('Description of outcomes'!$D$15,'Full-time'!$S27))=FALSE,CONCATENATE('Description of outcomes'!$A$15,", "),""),
IF(ISERR(FIND('Description of outcomes'!$D$16,'Full-time'!$S27))=FALSE,CONCATENATE('Description of outcomes'!$A$16,", "),""),
IF(ISERR(FIND('Description of outcomes'!$D$17,'Full-time'!$S27))=FALSE,CONCATENATE('Description of outcomes'!$A$17,", "),""))</f>
        <v/>
      </c>
      <c r="D19" s="149"/>
    </row>
    <row r="20" spans="1:4" hidden="1">
      <c r="A20" s="150" t="str">
        <f>'Full-time'!C28</f>
        <v>Module</v>
      </c>
      <c r="B20" s="327" t="str">
        <f>CONCATENATE(
IF(ISERR(FIND('Description of outcomes'!$D$5,'Full-time'!$R28))=FALSE,CONCATENATE('Description of outcomes'!$A$5,", "),""),
IF(ISERR(FIND('Description of outcomes'!$D$6,'Full-time'!$R28))=FALSE,CONCATENATE('Description of outcomes'!$A$6,", "),""))</f>
        <v/>
      </c>
      <c r="C20" s="326" t="str">
        <f>CONCATENATE(
IF(ISERR(FIND('Description of outcomes'!$D$8,'Full-time'!$S28))=FALSE,CONCATENATE('Description of outcomes'!$A$8,", "),""),
IF(ISERR(FIND('Description of outcomes'!$D$9,'Full-time'!$S28))=FALSE,CONCATENATE('Description of outcomes'!$A$9,", "),""),
IF(ISERR(FIND('Description of outcomes'!$D$10,'Full-time'!$S28))=FALSE,CONCATENATE('Description of outcomes'!$A$10,", "),""),
IF(ISERR(FIND('Description of outcomes'!$D$11,'Full-time'!$S28))=FALSE,CONCATENATE('Description of outcomes'!$A$11,", "),""),
IF(ISERR(FIND('Description of outcomes'!$D$12,'Full-time'!$S28))=FALSE,CONCATENATE('Description of outcomes'!$A$12,", "),""),
IF(ISERR(FIND('Description of outcomes'!$D$13,'Full-time'!$S28))=FALSE,CONCATENATE('Description of outcomes'!$A$13,", "),""),
IF(ISERR(FIND('Description of outcomes'!$D$14,'Full-time'!$S28))=FALSE,CONCATENATE('Description of outcomes'!$A$14,", "),""),
IF(ISERR(FIND('Description of outcomes'!$D$15,'Full-time'!$S28))=FALSE,CONCATENATE('Description of outcomes'!$A$15,", "),""),
IF(ISERR(FIND('Description of outcomes'!$D$16,'Full-time'!$S28))=FALSE,CONCATENATE('Description of outcomes'!$A$16,", "),""),
IF(ISERR(FIND('Description of outcomes'!$D$17,'Full-time'!$S28))=FALSE,CONCATENATE('Description of outcomes'!$A$17,", "),""))</f>
        <v/>
      </c>
      <c r="D20" s="149"/>
    </row>
    <row r="21" spans="1:4" ht="25.5">
      <c r="A21" s="150" t="str">
        <f>'Full-time'!C29</f>
        <v>Aerial robots</v>
      </c>
      <c r="B21" s="327" t="str">
        <f>CONCATENATE(
IF(ISERR(FIND('Description of outcomes'!$D$5,'Full-time'!$R29))=FALSE,CONCATENATE('Description of outcomes'!$A$5,", "),""),
IF(ISERR(FIND('Description of outcomes'!$D$6,'Full-time'!$R29))=FALSE,CONCATENATE('Description of outcomes'!$A$6,", "),""))</f>
        <v/>
      </c>
      <c r="C21" s="326" t="str">
        <f>CONCATENATE(
IF(ISERR(FIND('Description of outcomes'!$D$8,'Full-time'!$S29))=FALSE,CONCATENATE('Description of outcomes'!$A$8,", "),""),
IF(ISERR(FIND('Description of outcomes'!$D$9,'Full-time'!$S29))=FALSE,CONCATENATE('Description of outcomes'!$A$9,", "),""),
IF(ISERR(FIND('Description of outcomes'!$D$10,'Full-time'!$S29))=FALSE,CONCATENATE('Description of outcomes'!$A$10,", "),""),
IF(ISERR(FIND('Description of outcomes'!$D$11,'Full-time'!$S29))=FALSE,CONCATENATE('Description of outcomes'!$A$11,", "),""),
IF(ISERR(FIND('Description of outcomes'!$D$12,'Full-time'!$S29))=FALSE,CONCATENATE('Description of outcomes'!$A$12,", "),""),
IF(ISERR(FIND('Description of outcomes'!$D$13,'Full-time'!$S29))=FALSE,CONCATENATE('Description of outcomes'!$A$13,", "),""),
IF(ISERR(FIND('Description of outcomes'!$D$14,'Full-time'!$S29))=FALSE,CONCATENATE('Description of outcomes'!$A$14,", "),""),
IF(ISERR(FIND('Description of outcomes'!$D$15,'Full-time'!$S29))=FALSE,CONCATENATE('Description of outcomes'!$A$15,", "),""),
IF(ISERR(FIND('Description of outcomes'!$D$16,'Full-time'!$S29))=FALSE,CONCATENATE('Description of outcomes'!$A$16,", "),""),
IF(ISERR(FIND('Description of outcomes'!$D$17,'Full-time'!$S29))=FALSE,CONCATENATE('Description of outcomes'!$A$17,", "),""))</f>
        <v xml:space="preserve">K2_U9, K2_U10, K2_U12, K2_U13, </v>
      </c>
      <c r="D21" s="149"/>
    </row>
    <row r="22" spans="1:4">
      <c r="A22" s="150" t="str">
        <f>'Full-time'!C30</f>
        <v>Theory and optimization methods</v>
      </c>
      <c r="B22" s="327" t="str">
        <f>CONCATENATE(
IF(ISERR(FIND('Description of outcomes'!$D$5,'Full-time'!$R30))=FALSE,CONCATENATE('Description of outcomes'!$A$5,", "),""),
IF(ISERR(FIND('Description of outcomes'!$D$6,'Full-time'!$R30))=FALSE,CONCATENATE('Description of outcomes'!$A$6,", "),""))</f>
        <v/>
      </c>
      <c r="C22" s="326" t="str">
        <f>CONCATENATE(
IF(ISERR(FIND('Description of outcomes'!$D$8,'Full-time'!$S30))=FALSE,CONCATENATE('Description of outcomes'!$A$8,", "),""),
IF(ISERR(FIND('Description of outcomes'!$D$9,'Full-time'!$S30))=FALSE,CONCATENATE('Description of outcomes'!$A$9,", "),""),
IF(ISERR(FIND('Description of outcomes'!$D$10,'Full-time'!$S30))=FALSE,CONCATENATE('Description of outcomes'!$A$10,", "),""),
IF(ISERR(FIND('Description of outcomes'!$D$11,'Full-time'!$S30))=FALSE,CONCATENATE('Description of outcomes'!$A$11,", "),""),
IF(ISERR(FIND('Description of outcomes'!$D$12,'Full-time'!$S30))=FALSE,CONCATENATE('Description of outcomes'!$A$12,", "),""),
IF(ISERR(FIND('Description of outcomes'!$D$13,'Full-time'!$S30))=FALSE,CONCATENATE('Description of outcomes'!$A$13,", "),""),
IF(ISERR(FIND('Description of outcomes'!$D$14,'Full-time'!$S30))=FALSE,CONCATENATE('Description of outcomes'!$A$14,", "),""),
IF(ISERR(FIND('Description of outcomes'!$D$15,'Full-time'!$S30))=FALSE,CONCATENATE('Description of outcomes'!$A$15,", "),""),
IF(ISERR(FIND('Description of outcomes'!$D$16,'Full-time'!$S30))=FALSE,CONCATENATE('Description of outcomes'!$A$16,", "),""),
IF(ISERR(FIND('Description of outcomes'!$D$17,'Full-time'!$S30))=FALSE,CONCATENATE('Description of outcomes'!$A$17,", "),""))</f>
        <v xml:space="preserve">K2_U10, K2_U14, </v>
      </c>
      <c r="D22" s="149"/>
    </row>
    <row r="23" spans="1:4">
      <c r="A23" s="150" t="str">
        <f>'Full-time'!C31</f>
        <v>Nonlinear control systems</v>
      </c>
      <c r="B23" s="327" t="str">
        <f>CONCATENATE(
IF(ISERR(FIND('Description of outcomes'!$D$5,'Full-time'!$R31))=FALSE,CONCATENATE('Description of outcomes'!$A$5,", "),""),
IF(ISERR(FIND('Description of outcomes'!$D$6,'Full-time'!$R31))=FALSE,CONCATENATE('Description of outcomes'!$A$6,", "),""))</f>
        <v/>
      </c>
      <c r="C23" s="326" t="str">
        <f>CONCATENATE(
IF(ISERR(FIND('Description of outcomes'!$D$8,'Full-time'!$S31))=FALSE,CONCATENATE('Description of outcomes'!$A$8,", "),""),
IF(ISERR(FIND('Description of outcomes'!$D$9,'Full-time'!$S31))=FALSE,CONCATENATE('Description of outcomes'!$A$9,", "),""),
IF(ISERR(FIND('Description of outcomes'!$D$10,'Full-time'!$S31))=FALSE,CONCATENATE('Description of outcomes'!$A$10,", "),""),
IF(ISERR(FIND('Description of outcomes'!$D$11,'Full-time'!$S31))=FALSE,CONCATENATE('Description of outcomes'!$A$11,", "),""),
IF(ISERR(FIND('Description of outcomes'!$D$12,'Full-time'!$S31))=FALSE,CONCATENATE('Description of outcomes'!$A$12,", "),""),
IF(ISERR(FIND('Description of outcomes'!$D$13,'Full-time'!$S31))=FALSE,CONCATENATE('Description of outcomes'!$A$13,", "),""),
IF(ISERR(FIND('Description of outcomes'!$D$14,'Full-time'!$S31))=FALSE,CONCATENATE('Description of outcomes'!$A$14,", "),""),
IF(ISERR(FIND('Description of outcomes'!$D$15,'Full-time'!$S31))=FALSE,CONCATENATE('Description of outcomes'!$A$15,", "),""),
IF(ISERR(FIND('Description of outcomes'!$D$16,'Full-time'!$S31))=FALSE,CONCATENATE('Description of outcomes'!$A$16,", "),""),
IF(ISERR(FIND('Description of outcomes'!$D$17,'Full-time'!$S31))=FALSE,CONCATENATE('Description of outcomes'!$A$17,", "),""))</f>
        <v xml:space="preserve">K2_U9, K2_U10, K2_U19, </v>
      </c>
      <c r="D23" s="149"/>
    </row>
    <row r="24" spans="1:4" ht="25.5">
      <c r="A24" s="150" t="str">
        <f>'Full-time'!C32</f>
        <v>Control of flying robots</v>
      </c>
      <c r="B24" s="327" t="str">
        <f>CONCATENATE(
IF(ISERR(FIND('Description of outcomes'!$D$5,'Full-time'!$R32))=FALSE,CONCATENATE('Description of outcomes'!$A$5,", "),""),
IF(ISERR(FIND('Description of outcomes'!$D$6,'Full-time'!$R32))=FALSE,CONCATENATE('Description of outcomes'!$A$6,", "),""))</f>
        <v/>
      </c>
      <c r="C24" s="326" t="str">
        <f>CONCATENATE(
IF(ISERR(FIND('Description of outcomes'!$D$8,'Full-time'!$S32))=FALSE,CONCATENATE('Description of outcomes'!$A$8,", "),""),
IF(ISERR(FIND('Description of outcomes'!$D$9,'Full-time'!$S32))=FALSE,CONCATENATE('Description of outcomes'!$A$9,", "),""),
IF(ISERR(FIND('Description of outcomes'!$D$10,'Full-time'!$S32))=FALSE,CONCATENATE('Description of outcomes'!$A$10,", "),""),
IF(ISERR(FIND('Description of outcomes'!$D$11,'Full-time'!$S32))=FALSE,CONCATENATE('Description of outcomes'!$A$11,", "),""),
IF(ISERR(FIND('Description of outcomes'!$D$12,'Full-time'!$S32))=FALSE,CONCATENATE('Description of outcomes'!$A$12,", "),""),
IF(ISERR(FIND('Description of outcomes'!$D$13,'Full-time'!$S32))=FALSE,CONCATENATE('Description of outcomes'!$A$13,", "),""),
IF(ISERR(FIND('Description of outcomes'!$D$14,'Full-time'!$S32))=FALSE,CONCATENATE('Description of outcomes'!$A$14,", "),""),
IF(ISERR(FIND('Description of outcomes'!$D$15,'Full-time'!$S32))=FALSE,CONCATENATE('Description of outcomes'!$A$15,", "),""),
IF(ISERR(FIND('Description of outcomes'!$D$16,'Full-time'!$S32))=FALSE,CONCATENATE('Description of outcomes'!$A$16,", "),""),
IF(ISERR(FIND('Description of outcomes'!$D$17,'Full-time'!$S32))=FALSE,CONCATENATE('Description of outcomes'!$A$17,", "),""))</f>
        <v xml:space="preserve">K2_U9, K2_U10, K2_U12, K2_U13, </v>
      </c>
      <c r="D24" s="149"/>
    </row>
    <row r="25" spans="1:4">
      <c r="A25" s="150" t="str">
        <f>'Full-time'!C33</f>
        <v>Research project</v>
      </c>
      <c r="B25" s="327" t="str">
        <f>CONCATENATE(
IF(ISERR(FIND('Description of outcomes'!$D$5,'Full-time'!$R33))=FALSE,CONCATENATE('Description of outcomes'!$A$5,", "),""),
IF(ISERR(FIND('Description of outcomes'!$D$6,'Full-time'!$R33))=FALSE,CONCATENATE('Description of outcomes'!$A$6,", "),""))</f>
        <v/>
      </c>
      <c r="C25" s="326" t="str">
        <f>CONCATENATE(
IF(ISERR(FIND('Description of outcomes'!$D$8,'Full-time'!$S33))=FALSE,CONCATENATE('Description of outcomes'!$A$8,", "),""),
IF(ISERR(FIND('Description of outcomes'!$D$9,'Full-time'!$S33))=FALSE,CONCATENATE('Description of outcomes'!$A$9,", "),""),
IF(ISERR(FIND('Description of outcomes'!$D$10,'Full-time'!$S33))=FALSE,CONCATENATE('Description of outcomes'!$A$10,", "),""),
IF(ISERR(FIND('Description of outcomes'!$D$11,'Full-time'!$S33))=FALSE,CONCATENATE('Description of outcomes'!$A$11,", "),""),
IF(ISERR(FIND('Description of outcomes'!$D$12,'Full-time'!$S33))=FALSE,CONCATENATE('Description of outcomes'!$A$12,", "),""),
IF(ISERR(FIND('Description of outcomes'!$D$13,'Full-time'!$S33))=FALSE,CONCATENATE('Description of outcomes'!$A$13,", "),""),
IF(ISERR(FIND('Description of outcomes'!$D$14,'Full-time'!$S33))=FALSE,CONCATENATE('Description of outcomes'!$A$14,", "),""),
IF(ISERR(FIND('Description of outcomes'!$D$15,'Full-time'!$S33))=FALSE,CONCATENATE('Description of outcomes'!$A$15,", "),""),
IF(ISERR(FIND('Description of outcomes'!$D$16,'Full-time'!$S33))=FALSE,CONCATENATE('Description of outcomes'!$A$16,", "),""),
IF(ISERR(FIND('Description of outcomes'!$D$17,'Full-time'!$S33))=FALSE,CONCATENATE('Description of outcomes'!$A$17,", "),""))</f>
        <v/>
      </c>
      <c r="D25" s="149"/>
    </row>
    <row r="26" spans="1:4" ht="25.5">
      <c r="A26" s="150" t="str">
        <f>'Full-time'!C34</f>
        <v>Flight planning</v>
      </c>
      <c r="B26" s="327" t="str">
        <f>CONCATENATE(
IF(ISERR(FIND('Description of outcomes'!$D$5,'Full-time'!$R34))=FALSE,CONCATENATE('Description of outcomes'!$A$5,", "),""),
IF(ISERR(FIND('Description of outcomes'!$D$6,'Full-time'!$R34))=FALSE,CONCATENATE('Description of outcomes'!$A$6,", "),""))</f>
        <v/>
      </c>
      <c r="C26" s="326" t="str">
        <f>CONCATENATE(
IF(ISERR(FIND('Description of outcomes'!$D$8,'Full-time'!$S34))=FALSE,CONCATENATE('Description of outcomes'!$A$8,", "),""),
IF(ISERR(FIND('Description of outcomes'!$D$9,'Full-time'!$S34))=FALSE,CONCATENATE('Description of outcomes'!$A$9,", "),""),
IF(ISERR(FIND('Description of outcomes'!$D$10,'Full-time'!$S34))=FALSE,CONCATENATE('Description of outcomes'!$A$10,", "),""),
IF(ISERR(FIND('Description of outcomes'!$D$11,'Full-time'!$S34))=FALSE,CONCATENATE('Description of outcomes'!$A$11,", "),""),
IF(ISERR(FIND('Description of outcomes'!$D$12,'Full-time'!$S34))=FALSE,CONCATENATE('Description of outcomes'!$A$12,", "),""),
IF(ISERR(FIND('Description of outcomes'!$D$13,'Full-time'!$S34))=FALSE,CONCATENATE('Description of outcomes'!$A$13,", "),""),
IF(ISERR(FIND('Description of outcomes'!$D$14,'Full-time'!$S34))=FALSE,CONCATENATE('Description of outcomes'!$A$14,", "),""),
IF(ISERR(FIND('Description of outcomes'!$D$15,'Full-time'!$S34))=FALSE,CONCATENATE('Description of outcomes'!$A$15,", "),""),
IF(ISERR(FIND('Description of outcomes'!$D$16,'Full-time'!$S34))=FALSE,CONCATENATE('Description of outcomes'!$A$16,", "),""),
IF(ISERR(FIND('Description of outcomes'!$D$17,'Full-time'!$S34))=FALSE,CONCATENATE('Description of outcomes'!$A$17,", "),""))</f>
        <v xml:space="preserve">K2_U9, K2_U10, K2_U12, K2_U13, </v>
      </c>
      <c r="D26" s="149"/>
    </row>
    <row r="27" spans="1:4" ht="25.5">
      <c r="A27" s="150" t="str">
        <f>'Full-time'!C35</f>
        <v>Navigation and motion planning in robotics</v>
      </c>
      <c r="B27" s="327" t="str">
        <f>CONCATENATE(
IF(ISERR(FIND('Description of outcomes'!$D$5,'Full-time'!$R35))=FALSE,CONCATENATE('Description of outcomes'!$A$5,", "),""),
IF(ISERR(FIND('Description of outcomes'!$D$6,'Full-time'!$R35))=FALSE,CONCATENATE('Description of outcomes'!$A$6,", "),""))</f>
        <v/>
      </c>
      <c r="C27" s="326" t="str">
        <f>CONCATENATE(
IF(ISERR(FIND('Description of outcomes'!$D$8,'Full-time'!$S35))=FALSE,CONCATENATE('Description of outcomes'!$A$8,", "),""),
IF(ISERR(FIND('Description of outcomes'!$D$9,'Full-time'!$S35))=FALSE,CONCATENATE('Description of outcomes'!$A$9,", "),""),
IF(ISERR(FIND('Description of outcomes'!$D$10,'Full-time'!$S35))=FALSE,CONCATENATE('Description of outcomes'!$A$10,", "),""),
IF(ISERR(FIND('Description of outcomes'!$D$11,'Full-time'!$S35))=FALSE,CONCATENATE('Description of outcomes'!$A$11,", "),""),
IF(ISERR(FIND('Description of outcomes'!$D$12,'Full-time'!$S35))=FALSE,CONCATENATE('Description of outcomes'!$A$12,", "),""),
IF(ISERR(FIND('Description of outcomes'!$D$13,'Full-time'!$S35))=FALSE,CONCATENATE('Description of outcomes'!$A$13,", "),""),
IF(ISERR(FIND('Description of outcomes'!$D$14,'Full-time'!$S35))=FALSE,CONCATENATE('Description of outcomes'!$A$14,", "),""),
IF(ISERR(FIND('Description of outcomes'!$D$15,'Full-time'!$S35))=FALSE,CONCATENATE('Description of outcomes'!$A$15,", "),""),
IF(ISERR(FIND('Description of outcomes'!$D$16,'Full-time'!$S35))=FALSE,CONCATENATE('Description of outcomes'!$A$16,", "),""),
IF(ISERR(FIND('Description of outcomes'!$D$17,'Full-time'!$S35))=FALSE,CONCATENATE('Description of outcomes'!$A$17,", "),""))</f>
        <v xml:space="preserve">K2_U9, K2_U11, K2_U10, K2_U13, </v>
      </c>
      <c r="D27" s="149"/>
    </row>
    <row r="28" spans="1:4">
      <c r="A28" s="150" t="str">
        <f>'Full-time'!C36</f>
        <v>Electronic systems of flying vehivles</v>
      </c>
      <c r="B28" s="327" t="str">
        <f>CONCATENATE(
IF(ISERR(FIND('Description of outcomes'!$D$5,'Full-time'!$R36))=FALSE,CONCATENATE('Description of outcomes'!$A$5,", "),""),
IF(ISERR(FIND('Description of outcomes'!$D$6,'Full-time'!$R36))=FALSE,CONCATENATE('Description of outcomes'!$A$6,", "),""))</f>
        <v/>
      </c>
      <c r="C28" s="326" t="str">
        <f>CONCATENATE(
IF(ISERR(FIND('Description of outcomes'!$D$8,'Full-time'!$S36))=FALSE,CONCATENATE('Description of outcomes'!$A$8,", "),""),
IF(ISERR(FIND('Description of outcomes'!$D$9,'Full-time'!$S36))=FALSE,CONCATENATE('Description of outcomes'!$A$9,", "),""),
IF(ISERR(FIND('Description of outcomes'!$D$10,'Full-time'!$S36))=FALSE,CONCATENATE('Description of outcomes'!$A$10,", "),""),
IF(ISERR(FIND('Description of outcomes'!$D$11,'Full-time'!$S36))=FALSE,CONCATENATE('Description of outcomes'!$A$11,", "),""),
IF(ISERR(FIND('Description of outcomes'!$D$12,'Full-time'!$S36))=FALSE,CONCATENATE('Description of outcomes'!$A$12,", "),""),
IF(ISERR(FIND('Description of outcomes'!$D$13,'Full-time'!$S36))=FALSE,CONCATENATE('Description of outcomes'!$A$13,", "),""),
IF(ISERR(FIND('Description of outcomes'!$D$14,'Full-time'!$S36))=FALSE,CONCATENATE('Description of outcomes'!$A$14,", "),""),
IF(ISERR(FIND('Description of outcomes'!$D$15,'Full-time'!$S36))=FALSE,CONCATENATE('Description of outcomes'!$A$15,", "),""),
IF(ISERR(FIND('Description of outcomes'!$D$16,'Full-time'!$S36))=FALSE,CONCATENATE('Description of outcomes'!$A$16,", "),""),
IF(ISERR(FIND('Description of outcomes'!$D$17,'Full-time'!$S36))=FALSE,CONCATENATE('Description of outcomes'!$A$17,", "),""))</f>
        <v xml:space="preserve">K2_U20, K2_U13, </v>
      </c>
      <c r="D28" s="149"/>
    </row>
    <row r="29" spans="1:4">
      <c r="A29" s="150" t="str">
        <f>'Full-time'!C37</f>
        <v>Local language / Foreign language</v>
      </c>
      <c r="B29" s="327" t="str">
        <f>CONCATENATE(
IF(ISERR(FIND('Description of outcomes'!$D$5,'Full-time'!$R37))=FALSE,CONCATENATE('Description of outcomes'!$A$5,", "),""),
IF(ISERR(FIND('Description of outcomes'!$D$6,'Full-time'!$R37))=FALSE,CONCATENATE('Description of outcomes'!$A$6,", "),""))</f>
        <v/>
      </c>
      <c r="C29" s="326" t="str">
        <f>CONCATENATE(
IF(ISERR(FIND('Description of outcomes'!$D$8,'Full-time'!$S37))=FALSE,CONCATENATE('Description of outcomes'!$A$8,", "),""),
IF(ISERR(FIND('Description of outcomes'!$D$9,'Full-time'!$S37))=FALSE,CONCATENATE('Description of outcomes'!$A$9,", "),""),
IF(ISERR(FIND('Description of outcomes'!$D$10,'Full-time'!$S37))=FALSE,CONCATENATE('Description of outcomes'!$A$10,", "),""),
IF(ISERR(FIND('Description of outcomes'!$D$11,'Full-time'!$S37))=FALSE,CONCATENATE('Description of outcomes'!$A$11,", "),""),
IF(ISERR(FIND('Description of outcomes'!$D$12,'Full-time'!$S37))=FALSE,CONCATENATE('Description of outcomes'!$A$12,", "),""),
IF(ISERR(FIND('Description of outcomes'!$D$13,'Full-time'!$S37))=FALSE,CONCATENATE('Description of outcomes'!$A$13,", "),""),
IF(ISERR(FIND('Description of outcomes'!$D$14,'Full-time'!$S37))=FALSE,CONCATENATE('Description of outcomes'!$A$14,", "),""),
IF(ISERR(FIND('Description of outcomes'!$D$15,'Full-time'!$S37))=FALSE,CONCATENATE('Description of outcomes'!$A$15,", "),""),
IF(ISERR(FIND('Description of outcomes'!$D$16,'Full-time'!$S37))=FALSE,CONCATENATE('Description of outcomes'!$A$16,", "),""),
IF(ISERR(FIND('Description of outcomes'!$D$17,'Full-time'!$S37))=FALSE,CONCATENATE('Description of outcomes'!$A$17,", "),""))</f>
        <v/>
      </c>
      <c r="D29" s="149"/>
    </row>
    <row r="30" spans="1:4" hidden="1">
      <c r="A30" s="150">
        <f>'Full-time'!C38</f>
        <v>0</v>
      </c>
      <c r="B30" s="327" t="str">
        <f>CONCATENATE(
IF(ISERR(FIND('Description of outcomes'!$D$5,'Full-time'!$R38))=FALSE,CONCATENATE('Description of outcomes'!$A$5,", "),""),
IF(ISERR(FIND('Description of outcomes'!$D$6,'Full-time'!$R38))=FALSE,CONCATENATE('Description of outcomes'!$A$6,", "),""))</f>
        <v/>
      </c>
      <c r="C30" s="326" t="str">
        <f>CONCATENATE(
IF(ISERR(FIND('Description of outcomes'!$D$8,'Full-time'!$S38))=FALSE,CONCATENATE('Description of outcomes'!$A$8,", "),""),
IF(ISERR(FIND('Description of outcomes'!$D$9,'Full-time'!$S38))=FALSE,CONCATENATE('Description of outcomes'!$A$9,", "),""),
IF(ISERR(FIND('Description of outcomes'!$D$10,'Full-time'!$S38))=FALSE,CONCATENATE('Description of outcomes'!$A$10,", "),""),
IF(ISERR(FIND('Description of outcomes'!$D$11,'Full-time'!$S38))=FALSE,CONCATENATE('Description of outcomes'!$A$11,", "),""),
IF(ISERR(FIND('Description of outcomes'!$D$12,'Full-time'!$S38))=FALSE,CONCATENATE('Description of outcomes'!$A$12,", "),""),
IF(ISERR(FIND('Description of outcomes'!$D$13,'Full-time'!$S38))=FALSE,CONCATENATE('Description of outcomes'!$A$13,", "),""),
IF(ISERR(FIND('Description of outcomes'!$D$14,'Full-time'!$S38))=FALSE,CONCATENATE('Description of outcomes'!$A$14,", "),""),
IF(ISERR(FIND('Description of outcomes'!$D$15,'Full-time'!$S38))=FALSE,CONCATENATE('Description of outcomes'!$A$15,", "),""),
IF(ISERR(FIND('Description of outcomes'!$D$16,'Full-time'!$S38))=FALSE,CONCATENATE('Description of outcomes'!$A$16,", "),""),
IF(ISERR(FIND('Description of outcomes'!$D$17,'Full-time'!$S38))=FALSE,CONCATENATE('Description of outcomes'!$A$17,", "),""))</f>
        <v/>
      </c>
      <c r="D30" s="149"/>
    </row>
    <row r="31" spans="1:4" hidden="1">
      <c r="A31" s="150">
        <f>'Full-time'!C38</f>
        <v>0</v>
      </c>
      <c r="B31" s="327" t="str">
        <f>CONCATENATE(
IF(ISERR(FIND('Description of outcomes'!$D$5,'Full-time'!$R39))=FALSE,CONCATENATE('Description of outcomes'!$A$5,", "),""),
IF(ISERR(FIND('Description of outcomes'!$D$6,'Full-time'!$R39))=FALSE,CONCATENATE('Description of outcomes'!$A$6,", "),""))</f>
        <v/>
      </c>
      <c r="C31" s="326" t="str">
        <f>CONCATENATE(
IF(ISERR(FIND('Description of outcomes'!$D$8,'Full-time'!$S39))=FALSE,CONCATENATE('Description of outcomes'!$A$8,", "),""),
IF(ISERR(FIND('Description of outcomes'!$D$9,'Full-time'!$S39))=FALSE,CONCATENATE('Description of outcomes'!$A$9,", "),""),
IF(ISERR(FIND('Description of outcomes'!$D$10,'Full-time'!$S39))=FALSE,CONCATENATE('Description of outcomes'!$A$10,", "),""),
IF(ISERR(FIND('Description of outcomes'!$D$11,'Full-time'!$S39))=FALSE,CONCATENATE('Description of outcomes'!$A$11,", "),""),
IF(ISERR(FIND('Description of outcomes'!$D$12,'Full-time'!$S39))=FALSE,CONCATENATE('Description of outcomes'!$A$12,", "),""),
IF(ISERR(FIND('Description of outcomes'!$D$13,'Full-time'!$S39))=FALSE,CONCATENATE('Description of outcomes'!$A$13,", "),""),
IF(ISERR(FIND('Description of outcomes'!$D$14,'Full-time'!$S39))=FALSE,CONCATENATE('Description of outcomes'!$A$14,", "),""),
IF(ISERR(FIND('Description of outcomes'!$D$15,'Full-time'!$S39))=FALSE,CONCATENATE('Description of outcomes'!$A$15,", "),""),
IF(ISERR(FIND('Description of outcomes'!$D$16,'Full-time'!$S39))=FALSE,CONCATENATE('Description of outcomes'!$A$16,", "),""),
IF(ISERR(FIND('Description of outcomes'!$D$17,'Full-time'!$S39))=FALSE,CONCATENATE('Description of outcomes'!$A$17,", "),""))</f>
        <v/>
      </c>
      <c r="D31" s="149"/>
    </row>
    <row r="32" spans="1:4" ht="25.5">
      <c r="A32" s="187" t="str">
        <f>'Full-time'!C40</f>
        <v>Semester 3: (Poznań University of Technology (PUT))</v>
      </c>
      <c r="B32" s="327" t="str">
        <f>CONCATENATE(
IF(ISERR(FIND('Description of outcomes'!$D$5,'Full-time'!$R40))=FALSE,CONCATENATE('Description of outcomes'!$A$5,", "),""),
IF(ISERR(FIND('Description of outcomes'!$D$6,'Full-time'!$R40))=FALSE,CONCATENATE('Description of outcomes'!$A$6,", "),""))</f>
        <v/>
      </c>
      <c r="C32" s="326" t="str">
        <f>CONCATENATE(
IF(ISERR(FIND('Description of outcomes'!$D$8,'Full-time'!$S40))=FALSE,CONCATENATE('Description of outcomes'!$A$8,", "),""),
IF(ISERR(FIND('Description of outcomes'!$D$9,'Full-time'!$S40))=FALSE,CONCATENATE('Description of outcomes'!$A$9,", "),""),
IF(ISERR(FIND('Description of outcomes'!$D$10,'Full-time'!$S40))=FALSE,CONCATENATE('Description of outcomes'!$A$10,", "),""),
IF(ISERR(FIND('Description of outcomes'!$D$11,'Full-time'!$S40))=FALSE,CONCATENATE('Description of outcomes'!$A$11,", "),""),
IF(ISERR(FIND('Description of outcomes'!$D$12,'Full-time'!$S40))=FALSE,CONCATENATE('Description of outcomes'!$A$12,", "),""),
IF(ISERR(FIND('Description of outcomes'!$D$13,'Full-time'!$S40))=FALSE,CONCATENATE('Description of outcomes'!$A$13,", "),""),
IF(ISERR(FIND('Description of outcomes'!$D$14,'Full-time'!$S40))=FALSE,CONCATENATE('Description of outcomes'!$A$14,", "),""),
IF(ISERR(FIND('Description of outcomes'!$D$15,'Full-time'!$S40))=FALSE,CONCATENATE('Description of outcomes'!$A$15,", "),""),
IF(ISERR(FIND('Description of outcomes'!$D$16,'Full-time'!$S40))=FALSE,CONCATENATE('Description of outcomes'!$A$16,", "),""),
IF(ISERR(FIND('Description of outcomes'!$D$17,'Full-time'!$S40))=FALSE,CONCATENATE('Description of outcomes'!$A$17,", "),""))</f>
        <v/>
      </c>
      <c r="D32" s="149"/>
    </row>
    <row r="33" spans="1:4" hidden="1">
      <c r="A33" s="150" t="str">
        <f>'Full-time'!C41</f>
        <v>Module</v>
      </c>
      <c r="B33" s="327" t="str">
        <f>CONCATENATE(
IF(ISERR(FIND('Description of outcomes'!$D$5,'Full-time'!$R41))=FALSE,CONCATENATE('Description of outcomes'!$A$5,", "),""),
IF(ISERR(FIND('Description of outcomes'!$D$6,'Full-time'!$R41))=FALSE,CONCATENATE('Description of outcomes'!$A$6,", "),""))</f>
        <v/>
      </c>
      <c r="C33" s="326" t="str">
        <f>CONCATENATE(
IF(ISERR(FIND('Description of outcomes'!$D$8,'Full-time'!$S41))=FALSE,CONCATENATE('Description of outcomes'!$A$8,", "),""),
IF(ISERR(FIND('Description of outcomes'!$D$9,'Full-time'!$S41))=FALSE,CONCATENATE('Description of outcomes'!$A$9,", "),""),
IF(ISERR(FIND('Description of outcomes'!$D$10,'Full-time'!$S41))=FALSE,CONCATENATE('Description of outcomes'!$A$10,", "),""),
IF(ISERR(FIND('Description of outcomes'!$D$11,'Full-time'!$S41))=FALSE,CONCATENATE('Description of outcomes'!$A$11,", "),""),
IF(ISERR(FIND('Description of outcomes'!$D$12,'Full-time'!$S41))=FALSE,CONCATENATE('Description of outcomes'!$A$12,", "),""),
IF(ISERR(FIND('Description of outcomes'!$D$13,'Full-time'!$S41))=FALSE,CONCATENATE('Description of outcomes'!$A$13,", "),""),
IF(ISERR(FIND('Description of outcomes'!$D$14,'Full-time'!$S41))=FALSE,CONCATENATE('Description of outcomes'!$A$14,", "),""),
IF(ISERR(FIND('Description of outcomes'!$D$15,'Full-time'!$S41))=FALSE,CONCATENATE('Description of outcomes'!$A$15,", "),""),
IF(ISERR(FIND('Description of outcomes'!$D$16,'Full-time'!$S41))=FALSE,CONCATENATE('Description of outcomes'!$A$16,", "),""),
IF(ISERR(FIND('Description of outcomes'!$D$17,'Full-time'!$S41))=FALSE,CONCATENATE('Description of outcomes'!$A$17,", "),""))</f>
        <v/>
      </c>
      <c r="D33" s="149"/>
    </row>
    <row r="34" spans="1:4" ht="38.25">
      <c r="A34" s="150" t="str">
        <f>'Full-time'!C42</f>
        <v>Elective course 1: Design of multi-agent systems / Control of under-actuated systems</v>
      </c>
      <c r="B34" s="327" t="str">
        <f>CONCATENATE(
IF(ISERR(FIND('Description of outcomes'!$D$5,'Full-time'!$R42))=FALSE,CONCATENATE('Description of outcomes'!$A$5,", "),""),
IF(ISERR(FIND('Description of outcomes'!$D$6,'Full-time'!$R42))=FALSE,CONCATENATE('Description of outcomes'!$A$6,", "),""))</f>
        <v/>
      </c>
      <c r="C34" s="326" t="str">
        <f>CONCATENATE(
IF(ISERR(FIND('Description of outcomes'!$D$8,'Full-time'!$S42))=FALSE,CONCATENATE('Description of outcomes'!$A$8,", "),""),
IF(ISERR(FIND('Description of outcomes'!$D$9,'Full-time'!$S42))=FALSE,CONCATENATE('Description of outcomes'!$A$9,", "),""),
IF(ISERR(FIND('Description of outcomes'!$D$10,'Full-time'!$S42))=FALSE,CONCATENATE('Description of outcomes'!$A$10,", "),""),
IF(ISERR(FIND('Description of outcomes'!$D$11,'Full-time'!$S42))=FALSE,CONCATENATE('Description of outcomes'!$A$11,", "),""),
IF(ISERR(FIND('Description of outcomes'!$D$12,'Full-time'!$S42))=FALSE,CONCATENATE('Description of outcomes'!$A$12,", "),""),
IF(ISERR(FIND('Description of outcomes'!$D$13,'Full-time'!$S42))=FALSE,CONCATENATE('Description of outcomes'!$A$13,", "),""),
IF(ISERR(FIND('Description of outcomes'!$D$14,'Full-time'!$S42))=FALSE,CONCATENATE('Description of outcomes'!$A$14,", "),""),
IF(ISERR(FIND('Description of outcomes'!$D$15,'Full-time'!$S42))=FALSE,CONCATENATE('Description of outcomes'!$A$15,", "),""),
IF(ISERR(FIND('Description of outcomes'!$D$16,'Full-time'!$S42))=FALSE,CONCATENATE('Description of outcomes'!$A$16,", "),""),
IF(ISERR(FIND('Description of outcomes'!$D$17,'Full-time'!$S42))=FALSE,CONCATENATE('Description of outcomes'!$A$17,", "),""))</f>
        <v xml:space="preserve">K2_U9, K2_U10, K2_U14, K2_U12, K2_U23, </v>
      </c>
      <c r="D34" s="149"/>
    </row>
    <row r="35" spans="1:4" ht="25.5">
      <c r="A35" s="150" t="str">
        <f>'Full-time'!C43</f>
        <v>Elective course 2: Vision based control / Design of control systems</v>
      </c>
      <c r="B35" s="327" t="str">
        <f>CONCATENATE(
IF(ISERR(FIND('Description of outcomes'!$D$5,'Full-time'!$R43))=FALSE,CONCATENATE('Description of outcomes'!$A$5,", "),""),
IF(ISERR(FIND('Description of outcomes'!$D$6,'Full-time'!$R43))=FALSE,CONCATENATE('Description of outcomes'!$A$6,", "),""))</f>
        <v/>
      </c>
      <c r="C35" s="326" t="str">
        <f>CONCATENATE(
IF(ISERR(FIND('Description of outcomes'!$D$8,'Full-time'!$S43))=FALSE,CONCATENATE('Description of outcomes'!$A$8,", "),""),
IF(ISERR(FIND('Description of outcomes'!$D$9,'Full-time'!$S43))=FALSE,CONCATENATE('Description of outcomes'!$A$9,", "),""),
IF(ISERR(FIND('Description of outcomes'!$D$10,'Full-time'!$S43))=FALSE,CONCATENATE('Description of outcomes'!$A$10,", "),""),
IF(ISERR(FIND('Description of outcomes'!$D$11,'Full-time'!$S43))=FALSE,CONCATENATE('Description of outcomes'!$A$11,", "),""),
IF(ISERR(FIND('Description of outcomes'!$D$12,'Full-time'!$S43))=FALSE,CONCATENATE('Description of outcomes'!$A$12,", "),""),
IF(ISERR(FIND('Description of outcomes'!$D$13,'Full-time'!$S43))=FALSE,CONCATENATE('Description of outcomes'!$A$13,", "),""),
IF(ISERR(FIND('Description of outcomes'!$D$14,'Full-time'!$S43))=FALSE,CONCATENATE('Description of outcomes'!$A$14,", "),""),
IF(ISERR(FIND('Description of outcomes'!$D$15,'Full-time'!$S43))=FALSE,CONCATENATE('Description of outcomes'!$A$15,", "),""),
IF(ISERR(FIND('Description of outcomes'!$D$16,'Full-time'!$S43))=FALSE,CONCATENATE('Description of outcomes'!$A$16,", "),""),
IF(ISERR(FIND('Description of outcomes'!$D$17,'Full-time'!$S43))=FALSE,CONCATENATE('Description of outcomes'!$A$17,", "),""))</f>
        <v xml:space="preserve">K2_U11, </v>
      </c>
      <c r="D35" s="149"/>
    </row>
    <row r="36" spans="1:4">
      <c r="A36" s="150" t="str">
        <f>'Full-time'!C44</f>
        <v>Master's thesis</v>
      </c>
      <c r="B36" s="327" t="str">
        <f>CONCATENATE(
IF(ISERR(FIND('Description of outcomes'!$D$5,'Full-time'!$R44))=FALSE,CONCATENATE('Description of outcomes'!$A$5,", "),""),
IF(ISERR(FIND('Description of outcomes'!$D$6,'Full-time'!$R44))=FALSE,CONCATENATE('Description of outcomes'!$A$6,", "),""))</f>
        <v xml:space="preserve">K2_W13, </v>
      </c>
      <c r="C36" s="326" t="str">
        <f>CONCATENATE(
IF(ISERR(FIND('Description of outcomes'!$D$8,'Full-time'!$S44))=FALSE,CONCATENATE('Description of outcomes'!$A$8,", "),""),
IF(ISERR(FIND('Description of outcomes'!$D$9,'Full-time'!$S44))=FALSE,CONCATENATE('Description of outcomes'!$A$9,", "),""),
IF(ISERR(FIND('Description of outcomes'!$D$10,'Full-time'!$S44))=FALSE,CONCATENATE('Description of outcomes'!$A$10,", "),""),
IF(ISERR(FIND('Description of outcomes'!$D$11,'Full-time'!$S44))=FALSE,CONCATENATE('Description of outcomes'!$A$11,", "),""),
IF(ISERR(FIND('Description of outcomes'!$D$12,'Full-time'!$S44))=FALSE,CONCATENATE('Description of outcomes'!$A$12,", "),""),
IF(ISERR(FIND('Description of outcomes'!$D$13,'Full-time'!$S44))=FALSE,CONCATENATE('Description of outcomes'!$A$13,", "),""),
IF(ISERR(FIND('Description of outcomes'!$D$14,'Full-time'!$S44))=FALSE,CONCATENATE('Description of outcomes'!$A$14,", "),""),
IF(ISERR(FIND('Description of outcomes'!$D$15,'Full-time'!$S44))=FALSE,CONCATENATE('Description of outcomes'!$A$15,", "),""),
IF(ISERR(FIND('Description of outcomes'!$D$16,'Full-time'!$S44))=FALSE,CONCATENATE('Description of outcomes'!$A$16,", "),""),
IF(ISERR(FIND('Description of outcomes'!$D$17,'Full-time'!$S44))=FALSE,CONCATENATE('Description of outcomes'!$A$17,", "),""))</f>
        <v xml:space="preserve">K2_U9, K2_U20, K2_U23, </v>
      </c>
      <c r="D36" s="149"/>
    </row>
    <row r="37" spans="1:4">
      <c r="A37" s="150" t="str">
        <f>'Full-time'!C45</f>
        <v>Diploma seminar</v>
      </c>
      <c r="B37" s="327" t="str">
        <f>CONCATENATE(
IF(ISERR(FIND('Description of outcomes'!$D$5,'Full-time'!$R45))=FALSE,CONCATENATE('Description of outcomes'!$A$5,", "),""),
IF(ISERR(FIND('Description of outcomes'!$D$6,'Full-time'!$R45))=FALSE,CONCATENATE('Description of outcomes'!$A$6,", "),""))</f>
        <v xml:space="preserve">K2_W13, </v>
      </c>
      <c r="C37" s="326" t="str">
        <f>CONCATENATE(
IF(ISERR(FIND('Description of outcomes'!$D$8,'Full-time'!$S45))=FALSE,CONCATENATE('Description of outcomes'!$A$8,", "),""),
IF(ISERR(FIND('Description of outcomes'!$D$9,'Full-time'!$S45))=FALSE,CONCATENATE('Description of outcomes'!$A$9,", "),""),
IF(ISERR(FIND('Description of outcomes'!$D$10,'Full-time'!$S45))=FALSE,CONCATENATE('Description of outcomes'!$A$10,", "),""),
IF(ISERR(FIND('Description of outcomes'!$D$11,'Full-time'!$S45))=FALSE,CONCATENATE('Description of outcomes'!$A$11,", "),""),
IF(ISERR(FIND('Description of outcomes'!$D$12,'Full-time'!$S45))=FALSE,CONCATENATE('Description of outcomes'!$A$12,", "),""),
IF(ISERR(FIND('Description of outcomes'!$D$13,'Full-time'!$S45))=FALSE,CONCATENATE('Description of outcomes'!$A$13,", "),""),
IF(ISERR(FIND('Description of outcomes'!$D$14,'Full-time'!$S45))=FALSE,CONCATENATE('Description of outcomes'!$A$14,", "),""),
IF(ISERR(FIND('Description of outcomes'!$D$15,'Full-time'!$S45))=FALSE,CONCATENATE('Description of outcomes'!$A$15,", "),""),
IF(ISERR(FIND('Description of outcomes'!$D$16,'Full-time'!$S45))=FALSE,CONCATENATE('Description of outcomes'!$A$16,", "),""),
IF(ISERR(FIND('Description of outcomes'!$D$17,'Full-time'!$S45))=FALSE,CONCATENATE('Description of outcomes'!$A$17,", "),""))</f>
        <v/>
      </c>
      <c r="D37" s="149"/>
    </row>
    <row r="38" spans="1:4">
      <c r="A38" s="150" t="str">
        <f>'Full-time'!C46</f>
        <v>Flight communication</v>
      </c>
      <c r="B38" s="327" t="str">
        <f>CONCATENATE(
IF(ISERR(FIND('Description of outcomes'!$D$5,'Full-time'!$R46))=FALSE,CONCATENATE('Description of outcomes'!$A$5,", "),""),
IF(ISERR(FIND('Description of outcomes'!$D$6,'Full-time'!$R46))=FALSE,CONCATENATE('Description of outcomes'!$A$6,", "),""))</f>
        <v/>
      </c>
      <c r="C38" s="326" t="str">
        <f>CONCATENATE(
IF(ISERR(FIND('Description of outcomes'!$D$8,'Full-time'!$S46))=FALSE,CONCATENATE('Description of outcomes'!$A$8,", "),""),
IF(ISERR(FIND('Description of outcomes'!$D$9,'Full-time'!$S46))=FALSE,CONCATENATE('Description of outcomes'!$A$9,", "),""),
IF(ISERR(FIND('Description of outcomes'!$D$10,'Full-time'!$S46))=FALSE,CONCATENATE('Description of outcomes'!$A$10,", "),""),
IF(ISERR(FIND('Description of outcomes'!$D$11,'Full-time'!$S46))=FALSE,CONCATENATE('Description of outcomes'!$A$11,", "),""),
IF(ISERR(FIND('Description of outcomes'!$D$12,'Full-time'!$S46))=FALSE,CONCATENATE('Description of outcomes'!$A$12,", "),""),
IF(ISERR(FIND('Description of outcomes'!$D$13,'Full-time'!$S46))=FALSE,CONCATENATE('Description of outcomes'!$A$13,", "),""),
IF(ISERR(FIND('Description of outcomes'!$D$14,'Full-time'!$S46))=FALSE,CONCATENATE('Description of outcomes'!$A$14,", "),""),
IF(ISERR(FIND('Description of outcomes'!$D$15,'Full-time'!$S46))=FALSE,CONCATENATE('Description of outcomes'!$A$15,", "),""),
IF(ISERR(FIND('Description of outcomes'!$D$16,'Full-time'!$S46))=FALSE,CONCATENATE('Description of outcomes'!$A$16,", "),""),
IF(ISERR(FIND('Description of outcomes'!$D$17,'Full-time'!$S46))=FALSE,CONCATENATE('Description of outcomes'!$A$17,", "),""))</f>
        <v xml:space="preserve">K2_U9, K2_U10, K2_U19, </v>
      </c>
      <c r="D38" s="149"/>
    </row>
    <row r="39" spans="1:4" hidden="1">
      <c r="A39" s="150">
        <f>'Full-time'!C47</f>
        <v>0</v>
      </c>
      <c r="B39" s="327" t="str">
        <f>CONCATENATE(
IF(ISERR(FIND('Description of outcomes'!$D$5,'Full-time'!$R47))=FALSE,CONCATENATE('Description of outcomes'!$A$5,", "),""),
IF(ISERR(FIND('Description of outcomes'!$D$6,'Full-time'!$R47))=FALSE,CONCATENATE('Description of outcomes'!$A$6,", "),""))</f>
        <v/>
      </c>
      <c r="C39" s="148" t="str">
        <f>CONCATENATE(
IF(ISERR(FIND('Description of outcomes'!$D$8,'Full-time'!$S47))=FALSE,CONCATENATE('Description of outcomes'!$A$8,", "),""),
IF(ISERR(FIND('Description of outcomes'!$D$9,'Full-time'!$S47))=FALSE,CONCATENATE('Description of outcomes'!$A$9,", "),""),
IF(ISERR(FIND('Description of outcomes'!$D$10,'Full-time'!$S47))=FALSE,CONCATENATE('Description of outcomes'!$A$10,", "),""),
IF(ISERR(FIND('Description of outcomes'!$D$11,'Full-time'!$S47))=FALSE,CONCATENATE('Description of outcomes'!$A$11,", "),""),
IF(ISERR(FIND('Description of outcomes'!$D$12,'Full-time'!$S47))=FALSE,CONCATENATE('Description of outcomes'!$A$12,", "),""),
IF(ISERR(FIND('Description of outcomes'!$D$13,'Full-time'!$S47))=FALSE,CONCATENATE('Description of outcomes'!$A$13,", "),""),
IF(ISERR(FIND('Description of outcomes'!$D$14,'Full-time'!$S47))=FALSE,CONCATENATE('Description of outcomes'!$A$14,", "),""),
IF(ISERR(FIND('Description of outcomes'!$D$15,'Full-time'!$S47))=FALSE,CONCATENATE('Description of outcomes'!$A$15,", "),""),
IF(ISERR(FIND('Description of outcomes'!$D$16,'Full-time'!$S47))=FALSE,CONCATENATE('Description of outcomes'!$A$16,", "),""),
IF(ISERR(FIND('Description of outcomes'!$D$17,'Full-time'!$S47))=FALSE,CONCATENATE('Description of outcomes'!$A$17,", "),""),
IF(ISERR(FIND('Description of outcomes'!#REF!,'Full-time'!$S47))=FALSE,CONCATENATE('Description of outcomes'!#REF!,", "),""),
IF(ISERR(FIND('Description of outcomes'!#REF!,'Full-time'!$S47))=FALSE,CONCATENATE('Description of outcomes'!#REF!,", "),""),
IF(ISERR(FIND('Description of outcomes'!#REF!,'Full-time'!$S47))=FALSE,CONCATENATE('Description of outcomes'!#REF!,", "),""),
IF(ISERR(FIND('Description of outcomes'!#REF!,'Full-time'!$S47))=FALSE,CONCATENATE('Description of outcomes'!#REF!,", "),""),
IF(ISERR(FIND('Description of outcomes'!#REF!,'Full-time'!$S47))=FALSE,CONCATENATE('Description of outcomes'!#REF!,", "),""),
IF(ISERR(FIND('Description of outcomes'!#REF!,'Full-time'!$S47))=FALSE,CONCATENATE('Description of outcomes'!#REF!,", "),""),
IF(ISERR(FIND('Description of outcomes'!#REF!,'Full-time'!$S47))=FALSE,CONCATENATE('Description of outcomes'!#REF!,", "),""),
IF(ISERR(FIND('Description of outcomes'!#REF!,'Full-time'!$S47))=FALSE,CONCATENATE('Description of outcomes'!#REF!,", "),""),
IF(ISERR(FIND('Description of outcomes'!#REF!,'Full-time'!$S47))=FALSE,CONCATENATE('Description of outcomes'!#REF!,", "),""))</f>
        <v/>
      </c>
      <c r="D39" s="149"/>
    </row>
    <row r="40" spans="1:4" hidden="1">
      <c r="A40" s="150">
        <f>'Full-time'!C48</f>
        <v>0</v>
      </c>
      <c r="B40" s="327" t="str">
        <f>CONCATENATE(
IF(ISERR(FIND('Description of outcomes'!$D$5,'Full-time'!$R48))=FALSE,CONCATENATE('Description of outcomes'!$A$5,", "),""),
IF(ISERR(FIND('Description of outcomes'!$D$6,'Full-time'!$R48))=FALSE,CONCATENATE('Description of outcomes'!$A$6,", "),""))</f>
        <v/>
      </c>
      <c r="C40" s="148" t="str">
        <f>CONCATENATE(
IF(ISERR(FIND('Description of outcomes'!$D$8,'Full-time'!$S48))=FALSE,CONCATENATE('Description of outcomes'!$A$8,", "),""),
IF(ISERR(FIND('Description of outcomes'!$D$9,'Full-time'!$S48))=FALSE,CONCATENATE('Description of outcomes'!$A$9,", "),""),
IF(ISERR(FIND('Description of outcomes'!$D$10,'Full-time'!$S48))=FALSE,CONCATENATE('Description of outcomes'!$A$10,", "),""),
IF(ISERR(FIND('Description of outcomes'!$D$11,'Full-time'!$S48))=FALSE,CONCATENATE('Description of outcomes'!$A$11,", "),""),
IF(ISERR(FIND('Description of outcomes'!$D$12,'Full-time'!$S48))=FALSE,CONCATENATE('Description of outcomes'!$A$12,", "),""),
IF(ISERR(FIND('Description of outcomes'!$D$13,'Full-time'!$S48))=FALSE,CONCATENATE('Description of outcomes'!$A$13,", "),""),
IF(ISERR(FIND('Description of outcomes'!$D$14,'Full-time'!$S48))=FALSE,CONCATENATE('Description of outcomes'!$A$14,", "),""),
IF(ISERR(FIND('Description of outcomes'!$D$15,'Full-time'!$S48))=FALSE,CONCATENATE('Description of outcomes'!$A$15,", "),""),
IF(ISERR(FIND('Description of outcomes'!$D$16,'Full-time'!$S48))=FALSE,CONCATENATE('Description of outcomes'!$A$16,", "),""),
IF(ISERR(FIND('Description of outcomes'!$D$17,'Full-time'!$S48))=FALSE,CONCATENATE('Description of outcomes'!$A$17,", "),""),
IF(ISERR(FIND('Description of outcomes'!#REF!,'Full-time'!$S48))=FALSE,CONCATENATE('Description of outcomes'!#REF!,", "),""),
IF(ISERR(FIND('Description of outcomes'!#REF!,'Full-time'!$S48))=FALSE,CONCATENATE('Description of outcomes'!#REF!,", "),""),
IF(ISERR(FIND('Description of outcomes'!#REF!,'Full-time'!$S48))=FALSE,CONCATENATE('Description of outcomes'!#REF!,", "),""),
IF(ISERR(FIND('Description of outcomes'!#REF!,'Full-time'!$S48))=FALSE,CONCATENATE('Description of outcomes'!#REF!,", "),""),
IF(ISERR(FIND('Description of outcomes'!#REF!,'Full-time'!$S48))=FALSE,CONCATENATE('Description of outcomes'!#REF!,", "),""),
IF(ISERR(FIND('Description of outcomes'!#REF!,'Full-time'!$S48))=FALSE,CONCATENATE('Description of outcomes'!#REF!,", "),""),
IF(ISERR(FIND('Description of outcomes'!#REF!,'Full-time'!$S48))=FALSE,CONCATENATE('Description of outcomes'!#REF!,", "),""),
IF(ISERR(FIND('Description of outcomes'!#REF!,'Full-time'!$S48))=FALSE,CONCATENATE('Description of outcomes'!#REF!,", "),""),
IF(ISERR(FIND('Description of outcomes'!#REF!,'Full-time'!$S48))=FALSE,CONCATENATE('Description of outcomes'!#REF!,", "),""))</f>
        <v/>
      </c>
      <c r="D40" s="149"/>
    </row>
  </sheetData>
  <phoneticPr fontId="35" type="noConversion"/>
  <conditionalFormatting sqref="D5:D40">
    <cfRule type="expression" dxfId="2" priority="22" stopIfTrue="1">
      <formula>#REF!="Inne?"</formula>
    </cfRule>
  </conditionalFormatting>
  <conditionalFormatting sqref="C5:C6">
    <cfRule type="expression" dxfId="1" priority="23" stopIfTrue="1">
      <formula>#REF!="Kier?"</formula>
    </cfRule>
  </conditionalFormatting>
  <conditionalFormatting sqref="B5:B40">
    <cfRule type="expression" dxfId="0" priority="24" stopIfTrue="1">
      <formula>#REF!="Podst?"</formula>
    </cfRule>
  </conditionalFormatting>
  <pageMargins left="0.7" right="0.7" top="0.75" bottom="0.75" header="0.3" footer="0.3"/>
  <pageSetup paperSize="9" scale="71" fitToWidth="0"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tabColor theme="8" tint="0.39997558519241921"/>
  </sheetPr>
  <dimension ref="A1:D17"/>
  <sheetViews>
    <sheetView tabSelected="1" workbookViewId="0">
      <selection activeCell="C3" sqref="C3"/>
    </sheetView>
  </sheetViews>
  <sheetFormatPr defaultColWidth="8.7109375" defaultRowHeight="12.75"/>
  <cols>
    <col min="2" max="3" width="40.85546875" customWidth="1"/>
  </cols>
  <sheetData>
    <row r="1" spans="1:4" ht="43.9" customHeight="1">
      <c r="A1" s="355" t="s">
        <v>272</v>
      </c>
      <c r="B1" s="355"/>
      <c r="C1" s="355"/>
      <c r="D1" s="355"/>
    </row>
    <row r="2" spans="1:4" ht="15">
      <c r="A2" s="356" t="s">
        <v>263</v>
      </c>
      <c r="B2" s="357"/>
      <c r="C2" s="357"/>
      <c r="D2" s="358"/>
    </row>
    <row r="3" spans="1:4" ht="34.15" customHeight="1">
      <c r="A3" s="336" t="s">
        <v>264</v>
      </c>
      <c r="B3" s="144" t="s">
        <v>270</v>
      </c>
      <c r="C3" s="144" t="s">
        <v>271</v>
      </c>
      <c r="D3" s="340" t="s">
        <v>264</v>
      </c>
    </row>
    <row r="4" spans="1:4" ht="15" customHeight="1">
      <c r="A4" s="359" t="s">
        <v>81</v>
      </c>
      <c r="B4" s="359"/>
      <c r="C4" s="359"/>
      <c r="D4" s="359"/>
    </row>
    <row r="5" spans="1:4" s="319" customFormat="1" ht="46.9" customHeight="1">
      <c r="A5" s="322" t="s">
        <v>175</v>
      </c>
      <c r="B5" s="321" t="s">
        <v>255</v>
      </c>
      <c r="C5" s="320" t="s">
        <v>42</v>
      </c>
      <c r="D5" s="322" t="s">
        <v>175</v>
      </c>
    </row>
    <row r="6" spans="1:4" s="319" customFormat="1" ht="60">
      <c r="A6" s="318" t="s">
        <v>179</v>
      </c>
      <c r="B6" s="317" t="s">
        <v>256</v>
      </c>
      <c r="C6" s="316" t="s">
        <v>46</v>
      </c>
      <c r="D6" s="315" t="s">
        <v>179</v>
      </c>
    </row>
    <row r="7" spans="1:4" s="14" customFormat="1" ht="19.5">
      <c r="A7" s="360" t="s">
        <v>80</v>
      </c>
      <c r="B7" s="361"/>
      <c r="C7" s="361"/>
      <c r="D7" s="362"/>
    </row>
    <row r="8" spans="1:4" s="319" customFormat="1" ht="60">
      <c r="A8" s="323" t="s">
        <v>191</v>
      </c>
      <c r="B8" s="350" t="s">
        <v>257</v>
      </c>
      <c r="C8" s="332" t="s">
        <v>55</v>
      </c>
      <c r="D8" s="323" t="s">
        <v>191</v>
      </c>
    </row>
    <row r="9" spans="1:4" s="319" customFormat="1" ht="60">
      <c r="A9" s="333" t="s">
        <v>193</v>
      </c>
      <c r="B9" s="351"/>
      <c r="C9" s="332" t="s">
        <v>57</v>
      </c>
      <c r="D9" s="333" t="s">
        <v>193</v>
      </c>
    </row>
    <row r="10" spans="1:4" s="319" customFormat="1" ht="60">
      <c r="A10" s="333" t="s">
        <v>192</v>
      </c>
      <c r="B10" s="354"/>
      <c r="C10" s="332" t="s">
        <v>56</v>
      </c>
      <c r="D10" s="333" t="s">
        <v>192</v>
      </c>
    </row>
    <row r="11" spans="1:4" s="319" customFormat="1" ht="39.6" customHeight="1">
      <c r="A11" s="334" t="s">
        <v>200</v>
      </c>
      <c r="B11" s="350" t="s">
        <v>258</v>
      </c>
      <c r="C11" s="332" t="s">
        <v>259</v>
      </c>
      <c r="D11" s="334" t="s">
        <v>200</v>
      </c>
    </row>
    <row r="12" spans="1:4" s="319" customFormat="1" ht="92.45" customHeight="1">
      <c r="A12" s="333" t="s">
        <v>196</v>
      </c>
      <c r="B12" s="351"/>
      <c r="C12" s="332" t="s">
        <v>260</v>
      </c>
      <c r="D12" s="333" t="s">
        <v>196</v>
      </c>
    </row>
    <row r="13" spans="1:4" s="319" customFormat="1" ht="76.150000000000006" customHeight="1">
      <c r="A13" s="333" t="s">
        <v>201</v>
      </c>
      <c r="B13" s="352" t="s">
        <v>261</v>
      </c>
      <c r="C13" s="332" t="s">
        <v>65</v>
      </c>
      <c r="D13" s="333" t="s">
        <v>201</v>
      </c>
    </row>
    <row r="14" spans="1:4" s="319" customFormat="1" ht="54.6" customHeight="1">
      <c r="A14" s="333" t="s">
        <v>202</v>
      </c>
      <c r="B14" s="353"/>
      <c r="C14" s="332" t="s">
        <v>66</v>
      </c>
      <c r="D14" s="333" t="s">
        <v>202</v>
      </c>
    </row>
    <row r="15" spans="1:4" s="319" customFormat="1" ht="41.25" customHeight="1">
      <c r="A15" s="334" t="s">
        <v>194</v>
      </c>
      <c r="B15" s="350" t="s">
        <v>262</v>
      </c>
      <c r="C15" s="335" t="s">
        <v>58</v>
      </c>
      <c r="D15" s="334" t="s">
        <v>194</v>
      </c>
    </row>
    <row r="16" spans="1:4" s="319" customFormat="1" ht="75">
      <c r="A16" s="333" t="s">
        <v>195</v>
      </c>
      <c r="B16" s="351"/>
      <c r="C16" s="335" t="s">
        <v>59</v>
      </c>
      <c r="D16" s="333" t="s">
        <v>195</v>
      </c>
    </row>
    <row r="17" spans="1:4" s="319" customFormat="1" ht="60">
      <c r="A17" s="333" t="s">
        <v>205</v>
      </c>
      <c r="B17" s="354"/>
      <c r="C17" s="335" t="s">
        <v>68</v>
      </c>
      <c r="D17" s="333" t="s">
        <v>205</v>
      </c>
    </row>
  </sheetData>
  <mergeCells count="8">
    <mergeCell ref="B11:B12"/>
    <mergeCell ref="B13:B14"/>
    <mergeCell ref="B15:B17"/>
    <mergeCell ref="A1:D1"/>
    <mergeCell ref="A2:D2"/>
    <mergeCell ref="A4:D4"/>
    <mergeCell ref="A7:D7"/>
    <mergeCell ref="B8:B10"/>
  </mergeCells>
  <phoneticPr fontId="35" type="noConversion"/>
  <pageMargins left="0.7" right="0.7" top="0.75" bottom="0.75" header="0.3" footer="0.3"/>
  <pageSetup paperSize="9" scale="77" orientation="portrait" r:id="rId1"/>
  <rowBreaks count="1" manualBreakCount="1">
    <brk id="6"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17</vt:i4>
      </vt:variant>
    </vt:vector>
  </HeadingPairs>
  <TitlesOfParts>
    <vt:vector size="25" baseType="lpstr">
      <vt:lpstr>Full-time</vt:lpstr>
      <vt:lpstr>Education outcomes table</vt:lpstr>
      <vt:lpstr>Knowledge</vt:lpstr>
      <vt:lpstr>Skills</vt:lpstr>
      <vt:lpstr>Attitudes</vt:lpstr>
      <vt:lpstr>Statistics</vt:lpstr>
      <vt:lpstr>Engineering competencies</vt:lpstr>
      <vt:lpstr>Description of outcomes</vt:lpstr>
      <vt:lpstr>_rok1</vt:lpstr>
      <vt:lpstr>_rok4</vt:lpstr>
      <vt:lpstr>_sem1</vt:lpstr>
      <vt:lpstr>_sem2</vt:lpstr>
      <vt:lpstr>_sem3</vt:lpstr>
      <vt:lpstr>_sem7</vt:lpstr>
      <vt:lpstr>_wyk1</vt:lpstr>
      <vt:lpstr>_wyk2</vt:lpstr>
      <vt:lpstr>_wyk3</vt:lpstr>
      <vt:lpstr>_wyk7</vt:lpstr>
      <vt:lpstr>all</vt:lpstr>
      <vt:lpstr>'Education outcomes table'!Obszar_wydruku</vt:lpstr>
      <vt:lpstr>'Full-time'!Obszar_wydruku</vt:lpstr>
      <vt:lpstr>suma1</vt:lpstr>
      <vt:lpstr>suma2</vt:lpstr>
      <vt:lpstr>suma3</vt:lpstr>
      <vt:lpstr>suma7</vt:lpstr>
    </vt:vector>
  </TitlesOfParts>
  <Company>Politechnika Poznańska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Zbyszko Krolikowski;Katarzyna Małkowska</dc:creator>
  <cp:lastModifiedBy>Piotr Dutkiewicz</cp:lastModifiedBy>
  <cp:lastPrinted>2018-11-07T09:55:24Z</cp:lastPrinted>
  <dcterms:created xsi:type="dcterms:W3CDTF">2008-06-20T16:27:18Z</dcterms:created>
  <dcterms:modified xsi:type="dcterms:W3CDTF">2019-04-10T13:54:32Z</dcterms:modified>
</cp:coreProperties>
</file>