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320" windowHeight="12570" tabRatio="902" activeTab="1"/>
  </bookViews>
  <sheets>
    <sheet name="Stac" sheetId="10" r:id="rId1"/>
    <sheet name="Tabela_efektów" sheetId="2" r:id="rId2"/>
    <sheet name="Wiedza" sheetId="3" r:id="rId3"/>
    <sheet name="Umiejętności" sheetId="4" r:id="rId4"/>
    <sheet name="Kompetencje" sheetId="5" r:id="rId5"/>
    <sheet name="Statystyki" sheetId="6" r:id="rId6"/>
    <sheet name="Kompetencje_inżynierskie" sheetId="8" r:id="rId7"/>
    <sheet name="Opis_efektów_inż" sheetId="9" r:id="rId8"/>
  </sheets>
  <definedNames>
    <definedName name="_GoBack" localSheetId="3">Umiejętności!$C$23</definedName>
    <definedName name="_lec1">"#ref!"</definedName>
    <definedName name="_lec1_8">"#ref!"</definedName>
    <definedName name="_lec1_9">"#ref!"</definedName>
    <definedName name="_lec2">"#ref!"</definedName>
    <definedName name="_lec2_8">"#ref!"</definedName>
    <definedName name="_lec2_9">"#ref!"</definedName>
    <definedName name="_lec3">"#ref!"</definedName>
    <definedName name="_lec3_8">"#ref!"</definedName>
    <definedName name="_lec3_9">"#ref!"</definedName>
    <definedName name="_lec4">"#ref!"</definedName>
    <definedName name="_lec4_8">"#ref!"</definedName>
    <definedName name="_lec5">"#ref!"</definedName>
    <definedName name="_lec5_8">"#ref!"</definedName>
    <definedName name="_lec6">"#ref!"</definedName>
    <definedName name="_lec6_8">"#ref!"</definedName>
    <definedName name="_lec7">"#ref!"</definedName>
    <definedName name="_lec7_8">"#ref!"</definedName>
    <definedName name="_lec8">"#ref!"</definedName>
    <definedName name="_lec8_8">"#ref!"</definedName>
    <definedName name="_rok1" localSheetId="0">Stac!$J$39</definedName>
    <definedName name="_rok1">#REF!</definedName>
    <definedName name="_rok1_8">#N/A</definedName>
    <definedName name="_rok1_9">#N/A</definedName>
    <definedName name="_rok2">#N/A</definedName>
    <definedName name="_rok2_8">#N/A</definedName>
    <definedName name="_rok2_9">#N/A</definedName>
    <definedName name="_rok3">#N/A</definedName>
    <definedName name="_rok3_8">#N/A</definedName>
    <definedName name="_rok3_9">#N/A</definedName>
    <definedName name="_rok4" localSheetId="0">Stac!$J$50</definedName>
    <definedName name="_rok4">#REF!</definedName>
    <definedName name="_rok4_8">#N/A</definedName>
    <definedName name="_rok4_9">#N/A</definedName>
    <definedName name="_sem1" localSheetId="0">Stac!$I$24</definedName>
    <definedName name="_sem1">#REF!</definedName>
    <definedName name="_sem2" localSheetId="0">Stac!$I$38</definedName>
    <definedName name="_sem2">#REF!</definedName>
    <definedName name="_sem3" localSheetId="0">Stac!$I$48</definedName>
    <definedName name="_sem3">#REF!</definedName>
    <definedName name="_sem4">#N/A</definedName>
    <definedName name="_sem5">#N/A</definedName>
    <definedName name="_sem6">#N/A</definedName>
    <definedName name="_sem7" localSheetId="0">Stac!$I$50</definedName>
    <definedName name="_sem7">#REF!</definedName>
    <definedName name="_wyk1" localSheetId="0">Stac!$E$24</definedName>
    <definedName name="_wyk1">#REF!</definedName>
    <definedName name="_wyk1_8">#N/A</definedName>
    <definedName name="_wyk1_9">#N/A</definedName>
    <definedName name="_wyk2" localSheetId="0">Stac!$E$38</definedName>
    <definedName name="_wyk2">#REF!</definedName>
    <definedName name="_wyk2_8">#N/A</definedName>
    <definedName name="_wyk2_9">#N/A</definedName>
    <definedName name="_wyk3" localSheetId="0">Stac!$E$48</definedName>
    <definedName name="_wyk3">#REF!</definedName>
    <definedName name="_wyk3_8">#N/A</definedName>
    <definedName name="_wyk3_9">#N/A</definedName>
    <definedName name="_wyk4">#N/A</definedName>
    <definedName name="_wyk4_8">#N/A</definedName>
    <definedName name="_wyk4_9">#N/A</definedName>
    <definedName name="_wyk5">#N/A</definedName>
    <definedName name="_wyk5_8">#N/A</definedName>
    <definedName name="_wyk5_9">#N/A</definedName>
    <definedName name="_wyk6">#N/A</definedName>
    <definedName name="_wyk6_8">#N/A</definedName>
    <definedName name="_wyk6_9">#N/A</definedName>
    <definedName name="_wyk7" localSheetId="0">Stac!$E$50</definedName>
    <definedName name="_wyk7">#REF!</definedName>
    <definedName name="_wyk7_8">#N/A</definedName>
    <definedName name="_wyk7_9">#N/A</definedName>
    <definedName name="all" localSheetId="0">Stac!$D$54</definedName>
    <definedName name="all">#REF!</definedName>
    <definedName name="all_8">#N/A</definedName>
    <definedName name="all_9">#N/A</definedName>
    <definedName name="_xlnm.Print_Area" localSheetId="0">Stac!$B$1:$T$68</definedName>
    <definedName name="_xlnm.Print_Area" localSheetId="1">Tabela_efektów!$A$1:$BB$46</definedName>
    <definedName name="razem1">"#ref!"</definedName>
    <definedName name="razem1_8">"#ref!"</definedName>
    <definedName name="razem1_9">"#ref!"</definedName>
    <definedName name="razem2">"#ref!"</definedName>
    <definedName name="razem2_8">"#ref!"</definedName>
    <definedName name="razem2_9">"#ref!"</definedName>
    <definedName name="razem3">"#ref!"</definedName>
    <definedName name="razem3_8">"#ref!"</definedName>
    <definedName name="razem3_9">"#ref!"</definedName>
    <definedName name="razem4">"#ref!"</definedName>
    <definedName name="razem4_8">"#ref!"</definedName>
    <definedName name="razem5">"#ref!"</definedName>
    <definedName name="razem5_8">"#ref!"</definedName>
    <definedName name="razem6">"#ref!"</definedName>
    <definedName name="razem6_8">"#ref!"</definedName>
    <definedName name="razem7">"#ref!"</definedName>
    <definedName name="razem7_8">"#ref!"</definedName>
    <definedName name="razem8">"#ref!"</definedName>
    <definedName name="razem8_8">"#ref!"</definedName>
    <definedName name="semi1">"#ref!"</definedName>
    <definedName name="semi1_8">"#ref!"</definedName>
    <definedName name="semi2">"#ref!"</definedName>
    <definedName name="semi2_8">"#ref!"</definedName>
    <definedName name="semi3">"#ref!"</definedName>
    <definedName name="semi3_8">"#ref!"</definedName>
    <definedName name="semi4">"#ref!"</definedName>
    <definedName name="semi4_8">"#ref!"</definedName>
    <definedName name="semi5">"#ref!"</definedName>
    <definedName name="semi5_8">"#ref!"</definedName>
    <definedName name="semi6">"#ref!"</definedName>
    <definedName name="semi6_8">"#ref!"</definedName>
    <definedName name="semi7">"#ref!"</definedName>
    <definedName name="semi7_8">"#ref!"</definedName>
    <definedName name="semi8">"#ref!"</definedName>
    <definedName name="semi8_8">"#ref!"</definedName>
    <definedName name="suma1" localSheetId="0">Stac!$E$25</definedName>
    <definedName name="suma1">#REF!</definedName>
    <definedName name="suma2" localSheetId="0">Stac!$E$39</definedName>
    <definedName name="suma2">#REF!</definedName>
    <definedName name="suma3" localSheetId="0">Stac!$E$49</definedName>
    <definedName name="suma3">#REF!</definedName>
    <definedName name="suma4">#N/A</definedName>
    <definedName name="suma5">#N/A</definedName>
    <definedName name="suma6">#N/A</definedName>
    <definedName name="suma7" localSheetId="0">Stac!$E$51</definedName>
    <definedName name="suma7">#REF!</definedName>
    <definedName name="year1">"#ref!"</definedName>
    <definedName name="year1_8">"#ref!"</definedName>
    <definedName name="year1_9">"#ref!"</definedName>
    <definedName name="year2">"#ref!"</definedName>
    <definedName name="year2_8">"#ref!"</definedName>
    <definedName name="year2_9">"#ref!"</definedName>
    <definedName name="year3">"#ref!"</definedName>
    <definedName name="year3_8">"#ref!"</definedName>
    <definedName name="year3_9">"#ref!"</definedName>
    <definedName name="year4">"#ref!"</definedName>
    <definedName name="year4_8">"#ref!"</definedName>
    <definedName name="Z_94A1F9DC_A3E4_41B7_B4B1_70A52F79F098_.wvu.Rows_8">#N/A</definedName>
    <definedName name="Z_BD4361DE_3A95_4EB2_ACF0_F94A8802FD08_.wvu.Rows_8">#N/A</definedName>
  </definedNames>
  <calcPr calcId="124519"/>
</workbook>
</file>

<file path=xl/calcChain.xml><?xml version="1.0" encoding="utf-8"?>
<calcChain xmlns="http://schemas.openxmlformats.org/spreadsheetml/2006/main">
  <c r="A4" i="8"/>
  <c r="A6"/>
  <c r="B6"/>
  <c r="C6"/>
  <c r="A7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B29"/>
  <c r="C29"/>
  <c r="B30"/>
  <c r="C30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39"/>
  <c r="B39"/>
  <c r="C39"/>
  <c r="D39"/>
  <c r="D9" i="10"/>
  <c r="K9"/>
  <c r="K12"/>
  <c r="A16"/>
  <c r="K16"/>
  <c r="M16"/>
  <c r="N16"/>
  <c r="A17"/>
  <c r="A18"/>
  <c r="A19"/>
  <c r="K20"/>
  <c r="M20"/>
  <c r="A21"/>
  <c r="A24"/>
  <c r="E24"/>
  <c r="F24"/>
  <c r="G24"/>
  <c r="H24"/>
  <c r="I24"/>
  <c r="J24"/>
  <c r="K24"/>
  <c r="E25"/>
  <c r="A29"/>
  <c r="K29"/>
  <c r="K30"/>
  <c r="A31"/>
  <c r="A33"/>
  <c r="K33"/>
  <c r="M33"/>
  <c r="K35"/>
  <c r="M35"/>
  <c r="N35"/>
  <c r="E38"/>
  <c r="F38"/>
  <c r="G38"/>
  <c r="H38"/>
  <c r="I38"/>
  <c r="J38"/>
  <c r="K38"/>
  <c r="E39"/>
  <c r="J39"/>
  <c r="K43"/>
  <c r="M43"/>
  <c r="N43"/>
  <c r="A45"/>
  <c r="K45"/>
  <c r="M45"/>
  <c r="N45"/>
  <c r="A47"/>
  <c r="E48"/>
  <c r="F48"/>
  <c r="G48"/>
  <c r="H48"/>
  <c r="I48"/>
  <c r="J48"/>
  <c r="K48"/>
  <c r="E49"/>
  <c r="E50"/>
  <c r="F50"/>
  <c r="G50"/>
  <c r="H50"/>
  <c r="I50"/>
  <c r="J50"/>
  <c r="K50"/>
  <c r="E51"/>
  <c r="D54"/>
  <c r="D56" s="1"/>
  <c r="D57"/>
  <c r="D59"/>
  <c r="D60"/>
  <c r="D61"/>
  <c r="D62"/>
  <c r="D63"/>
  <c r="D64" s="1"/>
  <c r="D65"/>
  <c r="A6" i="2"/>
  <c r="B6"/>
  <c r="C6"/>
  <c r="D6"/>
  <c r="E6"/>
  <c r="F6"/>
  <c r="G6"/>
  <c r="H6"/>
  <c r="I6"/>
  <c r="J6"/>
  <c r="K6"/>
  <c r="L6"/>
  <c r="M6"/>
  <c r="N6"/>
  <c r="O6"/>
  <c r="P6"/>
  <c r="Q6"/>
  <c r="R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V6"/>
  <c r="AW6"/>
  <c r="AX6"/>
  <c r="AY6"/>
  <c r="AZ6"/>
  <c r="BA6"/>
  <c r="BB6"/>
  <c r="BC6"/>
  <c r="A7"/>
  <c r="T7"/>
  <c r="AV7"/>
  <c r="A8"/>
  <c r="T8"/>
  <c r="AV8"/>
  <c r="AY8"/>
  <c r="A9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A10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A11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A12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A13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A14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A15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A16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A17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A18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A19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A20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A21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V21"/>
  <c r="AW21"/>
  <c r="AX21"/>
  <c r="AY21"/>
  <c r="AZ21"/>
  <c r="BA21"/>
  <c r="BB21"/>
  <c r="BC21"/>
  <c r="A22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A23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A24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A25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A26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A27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A28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A29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A30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A31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3"/>
  <c r="A34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A35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A36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A37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V37"/>
  <c r="AW37"/>
  <c r="AX37"/>
  <c r="AY37"/>
  <c r="AZ37"/>
  <c r="BA37"/>
  <c r="BB37"/>
  <c r="BC37"/>
  <c r="A38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A39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A40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A41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A42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A43"/>
  <c r="B43"/>
  <c r="C43"/>
  <c r="D43"/>
  <c r="E43"/>
  <c r="F43"/>
  <c r="G43"/>
  <c r="H43"/>
  <c r="I43"/>
  <c r="J43"/>
  <c r="K43"/>
  <c r="L43"/>
  <c r="M43"/>
  <c r="N43"/>
  <c r="O43"/>
  <c r="P43"/>
  <c r="Q43"/>
  <c r="R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W43"/>
  <c r="AX43"/>
  <c r="AY43"/>
  <c r="AZ43"/>
  <c r="BA43"/>
  <c r="BB43"/>
  <c r="BC43"/>
  <c r="BD43"/>
  <c r="BE43"/>
  <c r="A44"/>
  <c r="B44"/>
  <c r="C44"/>
  <c r="D44"/>
  <c r="E44"/>
  <c r="F44"/>
  <c r="G44"/>
  <c r="H44"/>
  <c r="I44"/>
  <c r="J44"/>
  <c r="K44"/>
  <c r="L44"/>
  <c r="M44"/>
  <c r="N44"/>
  <c r="O44"/>
  <c r="P44"/>
  <c r="Q44"/>
  <c r="R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W44"/>
  <c r="AX44"/>
  <c r="AY44"/>
  <c r="AZ44"/>
  <c r="BA44"/>
  <c r="BB44"/>
  <c r="BC44"/>
  <c r="A45"/>
  <c r="B45"/>
  <c r="C45"/>
  <c r="D45"/>
  <c r="E45"/>
  <c r="F45"/>
  <c r="G45"/>
  <c r="H45"/>
  <c r="I45"/>
  <c r="J45"/>
  <c r="K45"/>
  <c r="L45"/>
  <c r="M45"/>
  <c r="N45"/>
  <c r="O45"/>
  <c r="P45"/>
  <c r="Q45"/>
  <c r="R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W45"/>
  <c r="AX45"/>
  <c r="AY45"/>
  <c r="AZ45"/>
  <c r="BA45"/>
  <c r="BB45"/>
  <c r="BC45"/>
  <c r="A46"/>
  <c r="B46"/>
  <c r="C46"/>
  <c r="D46"/>
  <c r="E46"/>
  <c r="F46"/>
  <c r="G46"/>
  <c r="H46"/>
  <c r="I46"/>
  <c r="J46"/>
  <c r="K46"/>
  <c r="L46"/>
  <c r="M46"/>
  <c r="N46"/>
  <c r="O46"/>
  <c r="P46"/>
  <c r="Q46"/>
  <c r="R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W46"/>
  <c r="AX46"/>
  <c r="AY46"/>
  <c r="AZ46"/>
  <c r="BA46"/>
  <c r="BB46"/>
  <c r="BC46"/>
  <c r="B47"/>
  <c r="C47"/>
  <c r="D47"/>
  <c r="E47"/>
  <c r="F47"/>
  <c r="G47"/>
  <c r="H47"/>
  <c r="I47"/>
  <c r="J47"/>
  <c r="K47"/>
  <c r="L47"/>
  <c r="M47"/>
  <c r="N47"/>
  <c r="O47"/>
  <c r="P47"/>
  <c r="Q47"/>
  <c r="R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W47"/>
  <c r="AX47"/>
  <c r="AY47"/>
  <c r="AZ47"/>
  <c r="BA47"/>
  <c r="BB47"/>
  <c r="BC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W48"/>
  <c r="AX48"/>
  <c r="AY48"/>
  <c r="AZ48"/>
  <c r="BA48"/>
  <c r="BB48"/>
</calcChain>
</file>

<file path=xl/comments1.xml><?xml version="1.0" encoding="utf-8"?>
<comments xmlns="http://schemas.openxmlformats.org/spreadsheetml/2006/main">
  <authors>
    <author/>
  </authors>
  <commentList>
    <comment ref="B14" authorId="0">
      <text>
        <r>
          <rPr>
            <sz val="10"/>
            <rFont val="Arial"/>
            <family val="2"/>
            <charset val="238"/>
          </rPr>
          <t>Sym=Symbol przedmiotu
         (musi być unikatowy)</t>
        </r>
      </text>
    </comment>
    <comment ref="E14" authorId="0">
      <text>
        <r>
          <rPr>
            <sz val="10"/>
            <rFont val="Arial"/>
            <family val="2"/>
            <charset val="238"/>
          </rPr>
          <t>Wykłady</t>
        </r>
      </text>
    </comment>
    <comment ref="F14" authorId="0">
      <text>
        <r>
          <rPr>
            <sz val="10"/>
            <rFont val="Arial"/>
            <family val="2"/>
            <charset val="238"/>
          </rPr>
          <t>Ćwiczenia</t>
        </r>
      </text>
    </comment>
    <comment ref="G14" authorId="0">
      <text>
        <r>
          <rPr>
            <sz val="10"/>
            <rFont val="Arial"/>
            <family val="2"/>
            <charset val="238"/>
          </rPr>
          <t>Laboratoria</t>
        </r>
      </text>
    </comment>
    <comment ref="H14" authorId="0">
      <text>
        <r>
          <rPr>
            <sz val="10"/>
            <rFont val="Arial"/>
            <family val="2"/>
            <charset val="238"/>
          </rPr>
          <t>Projekty</t>
        </r>
      </text>
    </comment>
    <comment ref="I14" authorId="0">
      <text>
        <r>
          <rPr>
            <sz val="10"/>
            <rFont val="Arial"/>
            <family val="2"/>
            <charset val="238"/>
          </rPr>
          <t>Seminaria</t>
        </r>
      </text>
    </comment>
    <comment ref="L14" authorId="0">
      <text>
        <r>
          <rPr>
            <sz val="10"/>
            <rFont val="Arial"/>
            <family val="2"/>
            <charset val="238"/>
          </rPr>
          <t>obi = Przedmiot obieralny</t>
        </r>
      </text>
    </comment>
    <comment ref="M14" authorId="0">
      <text>
        <r>
          <rPr>
            <sz val="10"/>
            <rFont val="Arial"/>
            <family val="2"/>
            <charset val="238"/>
          </rPr>
          <t>Jeśli przedmiot realizuje treści zawarte w standardzie, czyli występuje w zakładkach 'Podst' lub 'Kierunk', to  w tej kolumnie pojawi się '*'. Przedmiot taki nie może być przedmiotem obieralnym (obi).</t>
        </r>
      </text>
    </comment>
    <comment ref="Q14" authorId="0">
      <text>
        <r>
          <rPr>
            <sz val="10"/>
            <rFont val="Arial"/>
            <family val="2"/>
            <charset val="238"/>
          </rPr>
          <t>Zajęcia służące zdobywaniu pogłębionej wiedzy oraz umiejętności prowadzenia badań naukowych</t>
        </r>
      </text>
    </comment>
    <comment ref="A15" authorId="0">
      <text>
        <r>
          <rPr>
            <sz val="10"/>
            <rFont val="Arial"/>
            <family val="2"/>
            <charset val="238"/>
          </rPr>
          <t>Analiza kompletności planu studiów NIESTACJONARNYCH.
"+" Przedmiot o podanym symbolu
      występuje na studiach niestac.
"?" Przedmiot o podanym symbolu
     NIE występuje na studiach niestac.</t>
        </r>
      </text>
    </comment>
  </commentList>
</comments>
</file>

<file path=xl/sharedStrings.xml><?xml version="1.0" encoding="utf-8"?>
<sst xmlns="http://schemas.openxmlformats.org/spreadsheetml/2006/main" count="585" uniqueCount="294">
  <si>
    <t>Profil ogólnoakademicki dla kwalifikacji drugiego stopnia</t>
  </si>
  <si>
    <t xml:space="preserve"> K2_W2+, K2_W15+, K2_W6+</t>
  </si>
  <si>
    <r>
      <t xml:space="preserve">Specjalność: </t>
    </r>
    <r>
      <rPr>
        <b/>
        <sz val="20"/>
        <color indexed="9"/>
        <rFont val="Arial CE"/>
        <charset val="238"/>
      </rPr>
      <t>Roboty i systemy autonomiczne</t>
    </r>
  </si>
  <si>
    <t>Dziedzina: nauki inżynieryjno-techniczne</t>
  </si>
  <si>
    <t>Dyscyplina: automatyka, elektronika i elektrotechnika</t>
  </si>
  <si>
    <t>K1_W7+++, K1_W8+++, K1_W9+++, K1_W10+++, K1_W13+++, K1_W15+++, K1_W17+++</t>
  </si>
  <si>
    <t>K1_U5+++, K1_U8+++, K1_U9+++, K1_U17+++, K1_U18+++, K1_U19+++</t>
  </si>
  <si>
    <t>K1_K1+++, K1_K2+++, K1_K3+++, K1_K4+++, K1_K5+++</t>
  </si>
  <si>
    <t>K2_W6+</t>
  </si>
  <si>
    <t>K2_U13+, K2_U11+</t>
  </si>
  <si>
    <t>K2_K4+</t>
  </si>
  <si>
    <t>K2_K1+</t>
  </si>
  <si>
    <t>K2_K2+</t>
  </si>
  <si>
    <t>K2_K3+, K2_K5+</t>
  </si>
  <si>
    <t>K2_K3+</t>
  </si>
  <si>
    <t>K2_K6+</t>
  </si>
  <si>
    <t xml:space="preserve">  K2_W6+, K2_W15+</t>
  </si>
  <si>
    <t xml:space="preserve"> K2_W1+, K2_W8+</t>
  </si>
  <si>
    <t>K2_W2+</t>
  </si>
  <si>
    <t xml:space="preserve"> K2_W2+, K2_W10+</t>
  </si>
  <si>
    <t>K2_W15+, K2_W16+, K2_W17+</t>
  </si>
  <si>
    <t>K2_W15+</t>
  </si>
  <si>
    <t xml:space="preserve"> K2_U13+, K2_U11+, K2_U16+</t>
  </si>
  <si>
    <t xml:space="preserve"> K2_U10+, K2_U26+</t>
  </si>
  <si>
    <t>K2_U8+, K2_U12+, K2_U19+</t>
  </si>
  <si>
    <t xml:space="preserve"> K2_U12+, K2_U15+</t>
  </si>
  <si>
    <t>K2_U1+, K2_U7+, K2_U10+</t>
  </si>
  <si>
    <t>K2_W10+,  K2_W11+</t>
  </si>
  <si>
    <t>K2_W7+, K2_W18+</t>
  </si>
  <si>
    <t>K2_W1+, K2_W2+</t>
  </si>
  <si>
    <t xml:space="preserve"> K2_W7+, K2_W3+</t>
  </si>
  <si>
    <t>K2_W4+</t>
  </si>
  <si>
    <t>K2_W14+, K2_W15+</t>
  </si>
  <si>
    <t xml:space="preserve"> K2_U12+, K2_U25+,  K2_U26+</t>
  </si>
  <si>
    <t xml:space="preserve"> K2_U7+,  K2_U12+</t>
  </si>
  <si>
    <t>K2_U10+, K2_U26+</t>
  </si>
  <si>
    <t xml:space="preserve"> K2_U10+,  K2_U26+</t>
  </si>
  <si>
    <t xml:space="preserve"> K2_U12+, K2_U10+,   K2_U13+</t>
  </si>
  <si>
    <t>K2_U22+, K2_U23+</t>
  </si>
  <si>
    <t xml:space="preserve"> K2_U1+,  K2_U7+</t>
  </si>
  <si>
    <t>K2_K2+, K2_K3+</t>
  </si>
  <si>
    <t>K2_K1+, K2_K3+</t>
  </si>
  <si>
    <t xml:space="preserve"> K2_K5+, K2_K6+</t>
  </si>
  <si>
    <t xml:space="preserve"> K2_K5+</t>
  </si>
  <si>
    <t>K2_W10+, K2_W5+</t>
  </si>
  <si>
    <t xml:space="preserve">K2_W9+, K2_W10+ </t>
  </si>
  <si>
    <t>K2_W1+, K2_W3+, K2_W18+</t>
  </si>
  <si>
    <t>K2_U10+, K2_U27+</t>
  </si>
  <si>
    <t>K2_U15+, K2_U27+</t>
  </si>
  <si>
    <t>K2_U13+, K2_U15+</t>
  </si>
  <si>
    <t>K2_U25+</t>
  </si>
  <si>
    <t>K2_U7+, K2_U14+</t>
  </si>
  <si>
    <t>K2_K1+, K2_K3+, K2_K6+</t>
  </si>
  <si>
    <t>K2_K1+, K2_K6+</t>
  </si>
  <si>
    <t>Łączna liczba punktów ECTS = 90; punkty ECTS modułów obieralnych = 35 (wymagana liczba punktów ECTS modułów obieralnych 30% z 90 = 27).</t>
  </si>
  <si>
    <t>Łączna liczba godzin, którą student musi uzyskać w ramach zajęć o charakterze praktycznym, w tym zajęć laboratoryjnych i projektowych oraz ćwiczeń i seminariów, jest równa 615 godz. (a punktów ECTS = 5).</t>
  </si>
  <si>
    <t>Minimalna liczba punktów ECTS, którą student musi uzyskać, realizując moduły kształcenia oferowane na zajęciach ogólnouczelnianych lub na innym kierunku studiów = 10 (Język obcy, Zarządzanie projektami i własnością intelektualną, Szkolenie BHP, Organizacja i finansowanie badań naukowych oraz prac badawczo-rozwojowych).</t>
  </si>
  <si>
    <t>Liczba punktów z zajęć związanych z badaniami naukowymi jest równa 71.</t>
  </si>
  <si>
    <t>Liczba punktów zajęć służących zdobywaniu pogłębionej wiedzy, umiejętności prowadzenia badań naukowych oraz kompetencji społecznych niezbędnych w działalności badawczej = 71, co stanowi 78,89% punktów ECTS.</t>
  </si>
  <si>
    <t xml:space="preserve"> K2_W7+, K2_W11+ K2_W13+</t>
  </si>
  <si>
    <t>K2_W1+,  K2_W3+, K2_W12+</t>
  </si>
  <si>
    <t xml:space="preserve">K2_W12+, K2_W15+ </t>
  </si>
  <si>
    <t>K2_U2+, K2_U3+,K2_U24+, K2_U10+, K2_U14+</t>
  </si>
  <si>
    <t>K2_U4+, K2_U5+, K2_U6+,K2_U24+, K2_U7+</t>
  </si>
  <si>
    <t xml:space="preserve"> K2_U24+,   K2_U7+, K2_U18+, </t>
  </si>
  <si>
    <t>K2_U17+</t>
  </si>
  <si>
    <t>K2_U9+, K2_U10+, K2_U21+, K2_U27+</t>
  </si>
  <si>
    <t>K2_U11+, K2_U12+, K2_U15+, K2_U21+</t>
  </si>
  <si>
    <t>Rekrutacja:</t>
  </si>
  <si>
    <t>Wiedza</t>
  </si>
  <si>
    <t>Umiejętnosci</t>
  </si>
  <si>
    <t>Kompetencje</t>
  </si>
  <si>
    <t>Semestr 1:</t>
  </si>
  <si>
    <t>Lp.</t>
  </si>
  <si>
    <t>Moduł kształcenia</t>
  </si>
  <si>
    <t>Egz</t>
  </si>
  <si>
    <t>W</t>
  </si>
  <si>
    <t>C</t>
  </si>
  <si>
    <t>L</t>
  </si>
  <si>
    <t>P</t>
  </si>
  <si>
    <t>S</t>
  </si>
  <si>
    <t>ECTS</t>
  </si>
  <si>
    <t>SumGodz</t>
  </si>
  <si>
    <t>Ob.</t>
  </si>
  <si>
    <t>K</t>
  </si>
  <si>
    <t>Sem:</t>
  </si>
  <si>
    <t>Podst.</t>
  </si>
  <si>
    <t>Prakt.</t>
  </si>
  <si>
    <t>Bad.</t>
  </si>
  <si>
    <t>Nies</t>
  </si>
  <si>
    <t>E</t>
  </si>
  <si>
    <t>Język obcy</t>
  </si>
  <si>
    <t>obi</t>
  </si>
  <si>
    <t>Razem godz.:</t>
  </si>
  <si>
    <t>Semestr 2:</t>
  </si>
  <si>
    <t>?</t>
  </si>
  <si>
    <t>Cały rok:</t>
  </si>
  <si>
    <t>Semestr 3:</t>
  </si>
  <si>
    <t>Przygotowanie pracy magisterskiej</t>
  </si>
  <si>
    <t>Seminarium dyplomowe</t>
  </si>
  <si>
    <t>Wszystkie semestry - razem:</t>
  </si>
  <si>
    <t>Podsumowanie Programu Kształcenia</t>
  </si>
  <si>
    <t>Liczba godzin - Podsumowanie wszystkich semestrów:</t>
  </si>
  <si>
    <t>Konsultacje, egzaminy</t>
  </si>
  <si>
    <t>Wszystkie godziny kontaktu z prowadzącym</t>
  </si>
  <si>
    <t>Wymagana liczba godzin kontaktu z prowadzącym na studiach stacjonarnych 0,5*(90p.ECTS*25)</t>
  </si>
  <si>
    <t>Liczba punktów ECTS:</t>
  </si>
  <si>
    <t>Punkty ECTS modułów obieralnych:</t>
  </si>
  <si>
    <t>Wymagana liczba punktów ECTS modułów obieralnych 30% z 90</t>
  </si>
  <si>
    <t>Łączny wymiar ćwiczeń, zajęć laboratoryjnych, projektowych i seminariów</t>
  </si>
  <si>
    <t>Liczba punktów ECTS z zajęć o charakterze praktycznym</t>
  </si>
  <si>
    <t>Suma punktów ECTS zajęć służących zdobywaniu pogłębionej wiedzy, umiejętności prowadzenia badań naukowych oraz kompetencji społecznych niezbędnych w działalności badawczej</t>
  </si>
  <si>
    <t>% punktów ECTS zajęć służących zdobywaniu pogłębionej wiedzy, umiejętności prowadzenia badań naukowych oraz kompetencji społecznych niezbędnych w działalności badawczej</t>
  </si>
  <si>
    <t>Liczba punktów ECTS z zajęć z zakresu nauk podstawowych</t>
  </si>
  <si>
    <t>K_K7</t>
  </si>
  <si>
    <t>Przedmiot:</t>
  </si>
  <si>
    <t>ma specjalistyczną wiedzę w zakresie systemów zdalnych, rozproszonych, systemów czasu rzeczywistego oraz technik sieciowych;</t>
  </si>
  <si>
    <t>rozumie metodykę projektowania specjalizowanych analogowych i cyfrowych systemów elektronicznych;</t>
  </si>
  <si>
    <t>ma szczegółową wiedzę z zakresu budowy i wykorzystania zaawansowanych systemów sensorycznych;</t>
  </si>
  <si>
    <t>ma uporządkowaną, podbudowaną teoretycznie, szczegółową wiedzę w zakresie projektowania i analizy systemów optymalnych;</t>
  </si>
  <si>
    <t>ma wiedzę o trendach rozwojowych i najistotniejszych nowych osiągnięciach z zakresu automatyki i robotyki i pokrewnych dyscyplin naukowych</t>
  </si>
  <si>
    <t>ma podstawową wiedzę o cyklu życia systemów automatyki i robotyki oraz układów kontrolno-pomiarowych;</t>
  </si>
  <si>
    <t>ma wiedzę niezbędną do rozumienia ekonomicznych, prawnych i społecznych aspektów działalności inżynierskiej oraz możliwości zastosowania ich w praktyce;</t>
  </si>
  <si>
    <t>ma wiedzę dotyczącą prowadzenia działalności gospodarczej, zarządzania projektami inżynierskimi i zarządzania jakością;</t>
  </si>
  <si>
    <t>zna zasady i procedury tworzenia indywidualnej przedsiębiorczości dotyczącej automatyki i robotyki;</t>
  </si>
  <si>
    <t>potrafi analizować i interpretować projektową dokumentację techniczną oraz wykorzystywać literaturę naukową związaną z danym problemem;</t>
  </si>
  <si>
    <t>potrafi porozumiewać się przy użyciu różnych technik w środowisku zawodowym oraz w innych środowiskach, także w języku obcym;</t>
  </si>
  <si>
    <t>potrafi przygotować opracowanie naukowe w języku ojczystym i krótkie doniesienie naukowe w języku angielskim, przedstawiające wyniki własnych badań naukowych;</t>
  </si>
  <si>
    <t>potrafi przygotować i przedstawić w języku polskim i w języku obcym prezentację ustną, dotyczącą szczegółowych zagadnień z zakresu automatyki i robotyki;</t>
  </si>
  <si>
    <t>posiada umiejętności samokształcenia w celu podnoszenia i aktualizacji kompetencji zawodowych;</t>
  </si>
  <si>
    <t>ma umiejętności językowe w zakresie automatyki i robotyki, zgodne z wymaganiami określonymi dla poziomu B2+ Europejskiego Systemu Opisu Kształcenia Językowego;</t>
  </si>
  <si>
    <t>potrafi posługiwać się technikami informacyjno-komunikacyjnymi;</t>
  </si>
  <si>
    <t>potrafi przeprowadzić symulację i analizę działania złożonych układów automatyki oraz zaplanować i przeprowadzić weryfikację eksperymentalną;</t>
  </si>
  <si>
    <t>potrafi wyznaczać modele prostych systemów i procesów, a także wykorzystywać je do celów analizy i projektowania układów automatyki i robotyki;</t>
  </si>
  <si>
    <t>potrafi korzystać z zaawansowanych metod przetwarzania i analizy sygnałów w tym sygnału wizyjnego oraz ekstrahować informacje z analizowanych sygnałów;</t>
  </si>
  <si>
    <t>potrafi zintegrować i zaprogramować specjalizowane systemy zrobotyzowane;</t>
  </si>
  <si>
    <t>potrafi dobrać i zintegrować elementy specjalizowanego systemu pomiarowo-sterującego w tym: jednostkę sterującą, układ wykonawczy, układ pomiarowy oraz moduły peryferyjne i komunikacyjne;</t>
  </si>
  <si>
    <t>potrafi przy formułowaniu i rozwiązywaniu zadań obejmujących projektowanie układów automatyki i robotyki dostrzegać ich aspekty pozatechniczne, w tym środowiskowe, ekonomiczne i prawne;</t>
  </si>
  <si>
    <t>potrafi formułować i weryfikować (symulacyjnie lub eksperymentalnie) hipotezy związane z zadaniami inżynierskimi i prostymi problemami badawczymi z zakresu automatyki i robotyki;</t>
  </si>
  <si>
    <t>potrafi stosować zasady bezpieczeństwa i higieny pracy właściwe dla stanowisk automatyki i robotyki;</t>
  </si>
  <si>
    <t>potrafi dokonać wstępnej analizy ekonomicznej podejmowanych działań inżynierskich;</t>
  </si>
  <si>
    <t>potrafi zaprojektować i zrealizować złożone urządzenie, obiekt lub system uwzględniając aspekty pozatechniczne;</t>
  </si>
  <si>
    <t>Efekt kształcenia - Kompetencje</t>
  </si>
  <si>
    <t>rozumie potrzebę i zna możliwości ciągłego dokształcania się – podnoszenia kompetencji zawodowych, osobistych i społecznych, potrafi inspirować i organizować proces uczenia się innych osób;</t>
  </si>
  <si>
    <t>posiada świadomość konieczności profesjonalnego podejścia do zagadnień technicznych, skrupulatnego zapoznania się z dokumentacją oraz warunkami środowiskowymi, w których urządzenia i ich elementy mogą funkcjonować;</t>
  </si>
  <si>
    <t>WIEDZA</t>
  </si>
  <si>
    <t xml:space="preserve">Wiedza  (efekty z I stopnia studiów) </t>
  </si>
  <si>
    <t xml:space="preserve">Umiejętnosci  (efekty z I stopnia studiów) </t>
  </si>
  <si>
    <t xml:space="preserve">Kompetencje  (efekty z I stopnia studiów) </t>
  </si>
  <si>
    <t>Statystyka programu kształcenia:</t>
  </si>
  <si>
    <t>Liczba punktów z nauk humanistycznych i społecznych jest równa 5.</t>
  </si>
  <si>
    <t>Liczba punktów za zajęcia z języka obcego jest równa 4.</t>
  </si>
  <si>
    <t>Wydział Informatyki, Automatyka i Robotyka - studia stacjonarne II stopnia</t>
  </si>
  <si>
    <t>K2_W3</t>
  </si>
  <si>
    <t>K2_W1</t>
  </si>
  <si>
    <t>Umiejętności</t>
  </si>
  <si>
    <t>Kompetencje społeczne</t>
  </si>
  <si>
    <t>K2_W2</t>
  </si>
  <si>
    <t>K2_W4</t>
  </si>
  <si>
    <t>K2_W5</t>
  </si>
  <si>
    <t>K2_W6</t>
  </si>
  <si>
    <t>K2_W7</t>
  </si>
  <si>
    <t>K2_W8</t>
  </si>
  <si>
    <t>K2_W9</t>
  </si>
  <si>
    <t>K2_W10</t>
  </si>
  <si>
    <t>K2_W11</t>
  </si>
  <si>
    <t>K2_W12</t>
  </si>
  <si>
    <t>K2_W13</t>
  </si>
  <si>
    <t>K2_W14</t>
  </si>
  <si>
    <t>K2_W15</t>
  </si>
  <si>
    <t>K2_W16</t>
  </si>
  <si>
    <t>K2_W17</t>
  </si>
  <si>
    <t>K2_W18</t>
  </si>
  <si>
    <t>K2_U1</t>
  </si>
  <si>
    <t>K2_U2</t>
  </si>
  <si>
    <t>K2_U3</t>
  </si>
  <si>
    <t>K2_U4</t>
  </si>
  <si>
    <t>K2_U5</t>
  </si>
  <si>
    <t>K2_U6</t>
  </si>
  <si>
    <t>K2_U7</t>
  </si>
  <si>
    <t>K2_U8</t>
  </si>
  <si>
    <t>K2_U9</t>
  </si>
  <si>
    <t>K2_U10</t>
  </si>
  <si>
    <t>K2_U11</t>
  </si>
  <si>
    <t>K2_U12</t>
  </si>
  <si>
    <t>K2_U13</t>
  </si>
  <si>
    <t>K2_U14</t>
  </si>
  <si>
    <t>K2_U15</t>
  </si>
  <si>
    <t>K2_U16</t>
  </si>
  <si>
    <t>K2_U17</t>
  </si>
  <si>
    <t>K2_U18</t>
  </si>
  <si>
    <t>K2_U19</t>
  </si>
  <si>
    <t>K2_U20</t>
  </si>
  <si>
    <t>K2_U21</t>
  </si>
  <si>
    <t>K2_U22</t>
  </si>
  <si>
    <t>K2_U23</t>
  </si>
  <si>
    <t>K2_U24</t>
  </si>
  <si>
    <t>K2_U25</t>
  </si>
  <si>
    <t>K2_U26</t>
  </si>
  <si>
    <t>K2_U27</t>
  </si>
  <si>
    <t>K2_K1</t>
  </si>
  <si>
    <t>K2_K2</t>
  </si>
  <si>
    <t>K2_K3</t>
  </si>
  <si>
    <t>K2_K4</t>
  </si>
  <si>
    <t>K2_K5</t>
  </si>
  <si>
    <t>K2_K6</t>
  </si>
  <si>
    <t>Ile razy wybrano:</t>
  </si>
  <si>
    <t>zna i rozumie w pogłębionym stopniu wybrane działy matematyki; ma poszerzoną i pogłębioną wiedzę niezbędną do formułowania i rozwiązywania złożonych zadań z zakresu teorii sterowania, optymalizacji, modelowania, identyfikacji i przetwarzania sygnałów;</t>
  </si>
  <si>
    <t>ma uporządkowaną i pogłębioną wiedzę w zakresie metod  sztucznej inteligencji i ich zastosowania w systemach automatyki  i robotyki;</t>
  </si>
  <si>
    <t>ma uporządkowaną i pogłębioną wiedzę z zakresu modelowania  oraz identyfikacji systemów liniowych i nieliniowych;</t>
  </si>
  <si>
    <t>ma zaawansowaną i pogłębioną wiedzę w zakresie metod analizy  i projektowania systemów sterowania;</t>
  </si>
  <si>
    <t>ma uporządkowaną i pogłębioną wiedzę z zakresu systemów  adaptacyjnych;</t>
  </si>
  <si>
    <t>ma uporządkowaną i pogłębioną wiedzę w ramach wybranych  obszarów robotyki;</t>
  </si>
  <si>
    <t>ma  uporządkowaną i  pogłębioną  wiedzę związaną z systemami sterowania i układami kontrolno-pomiarowymi;</t>
  </si>
  <si>
    <t>zna i rozumie podstawowe pojęcia i zasady z zakresu ochrony własności intelektualnej i prawa autorskiego;potrafi korzystać z zasobów informacji patentowej;</t>
  </si>
  <si>
    <t>ma uporządkowaną i pogłębioną wiedzę w zakresie specjalizowanych systemów mikroprocesorowych przeznaczonych do układów sterowania i układów kontrolno-pomiarowych;</t>
  </si>
  <si>
    <t>P7S_WG</t>
  </si>
  <si>
    <t>P7S_WK</t>
  </si>
  <si>
    <t xml:space="preserve">potrafi krytycznie korzystać z informacji literaturowych, baz danych i innych źródeł w języku polskim i obcym; </t>
  </si>
  <si>
    <t>potrafi ocenić przydatność i możliwość wykorzystania nowych osiągnięć (w tym technik i technologii) w zakresie automatyki i robotyki;</t>
  </si>
  <si>
    <t>potrafi dokonać krytycznej analizy sposobu funkcjonowania systemów sterowania i systemów robotyki; posiada także umiejętność doboru systemów automatyki z wykorzystaniem sterowników programowalnych;</t>
  </si>
  <si>
    <t>potrafi zaprojektować ulepszenia (usprawnienia) istniejących rozwiązań projektowych elementów i układów automatyki i robotyki;</t>
  </si>
  <si>
    <t>potrafi dokonać identyfikacji elementów i układów sterowania oraz sformułować specyfikację projektową złożonego systemu sterowania z uwzględnieniem aspektów pozatechnicznych;</t>
  </si>
  <si>
    <t>potrafi krytycznie ocenić i dobrać odpowiednie metody i narzędzia do rozwiązania zadania z zakresu automatyki i robotyki; potrafi wykorzystać narzędzia nowatorskie i niekonwencjonalne z zakresu automatyki i robotyki;</t>
  </si>
  <si>
    <t xml:space="preserve">potrafi zaprojektować i zrealizować złożone urządzenie, obiekt lub system uwzględniając aspekty pozatechniczne; </t>
  </si>
  <si>
    <t>potrafi kierować pracą zespołu;potrafi kierować zespołem i umie oszacować czas potrzebny na realizację zleconego zadania; potrafi opracować harmonogram prac i zrealizować zadania zapewniając dotrzymanie terminów;</t>
  </si>
  <si>
    <t>potrafi projektować układy sterowania dla złożonych inietypowych systemów wielowymiarowych; potrafi świadomiewykorzystywać standardowe bloki funkcjonalne systemówautomatyki oraz kształtować własności dynamiczne torówpomiarowych;</t>
  </si>
  <si>
    <t>P7S_UW</t>
  </si>
  <si>
    <t>P7S_UK</t>
  </si>
  <si>
    <t>P7S_UU</t>
  </si>
  <si>
    <t>P7S_UO</t>
  </si>
  <si>
    <t>posiada świadomość ważności i rozumie pozatechniczne aspekty i skutki działalności inżynierskiej w tym jej wpływ na środowisko i związaną z tym odpowiedzialność za podejmowane decyzje; jest gotów do rozwijania dorobku zawodowego;</t>
  </si>
  <si>
    <t>posiada świadomość odpowiedzialności za pracę własną oraz gotowość podporządkowania się zasadom pracy w zespole i ponoszenia odpowiedzialności za wspólnie realizowane zadania; potrafi kierować zespołem, wyznaczać cele i określać priorytety prowadzące do realizacji zadania;</t>
  </si>
  <si>
    <t>jest gotów do myślenia i działania w sposób przedsiębiorczy;</t>
  </si>
  <si>
    <t>ma świadomość roli społecznej absolwenta uczelni technicznej oraz rozumie potrzebę formułowania i przekazywania społeczeństwu (w szczególności poprzez środki masowego przekazu) informacji i opinii dotyczących osiągnięć automatyki i robotyki w zakresie prac badawczych i aplikacyjnych oraz innych aspektów działalności inżynierskiej; podejmuje starania, aby przekazywać takie informacje i opinie w sposób powszechnie zrozumiały z uzasadnieniem różnych punktów widzenia;</t>
  </si>
  <si>
    <t>P7S_KK</t>
  </si>
  <si>
    <t>P7S_KR</t>
  </si>
  <si>
    <t>P7S_KO</t>
  </si>
  <si>
    <t>Symb.  PP</t>
  </si>
  <si>
    <t>podstawowe procesy zachodzące w cyklu życia urządzeń, obiektów i systemów technicznych</t>
  </si>
  <si>
    <t xml:space="preserve">UMIEJĘTNOŚCI </t>
  </si>
  <si>
    <t>planować i przeprowadzać eksperymenty, w tym pomiary i symulacje komputerowe, interpretować uzyskane wyniki i wyciągać wnioski</t>
  </si>
  <si>
    <t xml:space="preserve">przy identyfikacji i formułowaniu specyfikacji zadań inżynierskich oraz ich rozwiązywaniu:
 − wykorzystać metody analityczne, symulacyjne i eksperymentalne, 
− dostrzegać ich aspekty systemowe i pozatechniczne, w tym aspekty etyczne
− dokonać wstępnej oceny ekonomicznej proponowanych rozwiązań i podejmowanych działań inżynierskich </t>
  </si>
  <si>
    <t xml:space="preserve">dokonywać krytycznej analizy sposobu funkcjonowania istniejących rozwiązań technicznych i ocenić te rozwiązania </t>
  </si>
  <si>
    <t>projektować – zgodnie z zadaną specyfikacją – oraz wykonać typowe dla kierunku studiów proste urządzenia, obiekty, systemy lub zrealizować procesy, używając odpowiednio dobranych metod, technik, narzędzi i materiałów</t>
  </si>
  <si>
    <r>
      <rPr>
        <sz val="11"/>
        <color indexed="30"/>
        <rFont val="Calibri"/>
        <family val="2"/>
        <charset val="238"/>
      </rPr>
      <t>podstawowe</t>
    </r>
    <r>
      <rPr>
        <sz val="10"/>
        <rFont val="Arial"/>
        <family val="2"/>
        <charset val="238"/>
      </rPr>
      <t xml:space="preserve"> zasady tworzenia i rozwoju </t>
    </r>
    <r>
      <rPr>
        <sz val="11"/>
        <color indexed="30"/>
        <rFont val="Calibri"/>
        <family val="2"/>
        <charset val="238"/>
      </rPr>
      <t>różnych</t>
    </r>
    <r>
      <rPr>
        <sz val="10"/>
        <rFont val="Arial"/>
        <family val="2"/>
        <charset val="238"/>
      </rPr>
      <t xml:space="preserve"> form indywidualnej przedsiębiorczości</t>
    </r>
  </si>
  <si>
    <t xml:space="preserve">potrafi przy formułowaniu i rozwiązywaniu zadań obejmujących projektowanie układów automatyki i robotyki dostrzegać ich aspekty pozatechniczne, w tym środowiskowe, ekonomiczne i prawne; </t>
  </si>
  <si>
    <t>potrafi skonstruować algorytm rozwiązania złożonego i nietypowego zadania inżynierskiego i prostego problemubadawczego oraz zaimplementować, przetestować i uruchomićgo w wybranym środowisku programistycznym dla wybranychsystemów operacyjnych;</t>
  </si>
  <si>
    <t>potrafi skonstruować algorytm rozwiązania złożonego inietypowego zadania pomiarowego i obliczeniowo-sterującegooraz zaimplementować, przetestować i uruchomić go wwybranym środowisku programistycznym na platformie mikroprocesorowej;</t>
  </si>
  <si>
    <t>Nadawany tytuł zawodowy: magister inżynier</t>
  </si>
  <si>
    <r>
      <t xml:space="preserve">Obowiązuje od </t>
    </r>
    <r>
      <rPr>
        <sz val="9"/>
        <color indexed="9"/>
        <rFont val="Arial CE"/>
        <charset val="238"/>
      </rPr>
      <t>1.10.2019 r</t>
    </r>
    <r>
      <rPr>
        <sz val="9"/>
        <color indexed="9"/>
        <rFont val="Arial CE"/>
        <family val="2"/>
        <charset val="238"/>
      </rPr>
      <t>. Wersja:</t>
    </r>
  </si>
  <si>
    <t xml:space="preserve">Systemy wizyjne </t>
  </si>
  <si>
    <t>Nowoczesne sensory w robotyce</t>
  </si>
  <si>
    <t>Teoria sterowania w robotyce</t>
  </si>
  <si>
    <t>Sztuczna inteligencja w robotyce</t>
  </si>
  <si>
    <t>Podstawowe narzędzia i metody programowania robotów autonomicznych</t>
  </si>
  <si>
    <t>Metody i algorytmy planowania ruchu</t>
  </si>
  <si>
    <t>Szkolenie BHP</t>
  </si>
  <si>
    <t>Autonomiczne roboty mobilne</t>
  </si>
  <si>
    <t xml:space="preserve"> </t>
  </si>
  <si>
    <t>Zaawansowane metody programowania robotów przemysłowych i planowania zadań</t>
  </si>
  <si>
    <t>Zaawansowane przetwarzanie obrazów</t>
  </si>
  <si>
    <t>Wybrane zagadnienia uczenia maszynowego</t>
  </si>
  <si>
    <r>
      <rPr>
        <sz val="10"/>
        <color indexed="40"/>
        <rFont val="Arial"/>
        <family val="2"/>
      </rPr>
      <t>Obieralny 1:</t>
    </r>
    <r>
      <rPr>
        <sz val="10"/>
        <rFont val="Arial"/>
        <family val="2"/>
      </rPr>
      <t xml:space="preserve">Eksploracyjna analiza danych </t>
    </r>
    <r>
      <rPr>
        <sz val="10"/>
        <rFont val="Arial"/>
        <family val="2"/>
        <charset val="238"/>
      </rPr>
      <t xml:space="preserve">/ Komputerowe systemy sterowania </t>
    </r>
  </si>
  <si>
    <t>Zaawansowane narzędzia i metody programowania robotów autonomicznych</t>
  </si>
  <si>
    <r>
      <rPr>
        <sz val="10"/>
        <color indexed="40"/>
        <rFont val="Arial"/>
        <family val="2"/>
      </rPr>
      <t>Obieralny 2:</t>
    </r>
    <r>
      <rPr>
        <sz val="10"/>
        <rFont val="Arial"/>
        <family val="2"/>
      </rPr>
      <t xml:space="preserve"> Wybrane zagadnienia grafiki 3D i wizualizacji komputerowej / Systemy zrobotyzowane i przemysł 4.0</t>
    </r>
  </si>
  <si>
    <t>Pracownia badawcza</t>
  </si>
  <si>
    <t>obi.</t>
  </si>
  <si>
    <t>Autonomiczne roboty latające</t>
  </si>
  <si>
    <t>Autonomiczne samochody</t>
  </si>
  <si>
    <r>
      <rPr>
        <sz val="10"/>
        <color indexed="40"/>
        <rFont val="Arial"/>
        <family val="2"/>
      </rPr>
      <t>Obieralny 3:</t>
    </r>
    <r>
      <rPr>
        <sz val="10"/>
        <rFont val="Arial"/>
        <family val="2"/>
        <charset val="238"/>
      </rPr>
      <t xml:space="preserve">  Interfejs człowiek-maszyna i sygnały biologiczne w robotyce / Wybrane zagadnienia inżynierii biomedycznej i biometrii   </t>
    </r>
  </si>
  <si>
    <t>PRK 6</t>
  </si>
  <si>
    <t>PRK 7</t>
  </si>
  <si>
    <r>
      <rPr>
        <b/>
        <sz val="10"/>
        <color indexed="10"/>
        <rFont val="Arial CE"/>
        <charset val="238"/>
      </rPr>
      <t>Wymagania wynikające z rekrutacji:</t>
    </r>
    <r>
      <rPr>
        <b/>
        <sz val="10"/>
        <rFont val="Arial CE"/>
        <charset val="238"/>
      </rPr>
      <t xml:space="preserve">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t>
    </r>
  </si>
  <si>
    <t>Sym. PP</t>
  </si>
  <si>
    <t>Efekt uczenia się - Wiedza</t>
  </si>
  <si>
    <t>Kierunek: Automatyka i Robotyka - studia stacjonarne II stopnia</t>
  </si>
  <si>
    <t>Efekt uczenia się - Umiejętności</t>
  </si>
  <si>
    <t>Łączna liczba godzin na studiach stacjonarnych II stopnia jest równa 1024 godz.; konsultacje i egzaminy – 101 godz., co daje łączną liczbę godzin zajęć wymagających bezpośredniego udziału nauczycieli akademickich i studentów = 1125 godz., przy wymaganej liczbie godzin kontaktu z prowadzącym na studiach stacjonarnych 0,5 x (90 punktów ECTS x 25 godz.) = 1125 godz. Przyjęto założenie, że jeden punkt ECTS odpowiada efektom uczenia się, których uzyskanie wymaga od studenta średnio 25-30 godzin pracy.</t>
  </si>
  <si>
    <t>Łączna liczba punktów ECTS, którą student musi uzyskać w ramach zajęć z zakresu nauk podstawowych, do których odnoszą się efekty uczenia się dla kierunku Automatyka i Robotyka = 9 (Język obcy, Organizacja i finansowanie badań naukowych oraz prac badawczo-rozwojowych, Pracownia badawcza).</t>
  </si>
  <si>
    <t>Efekt uczenia się:</t>
  </si>
  <si>
    <t>Charakterystyki drugiego stopnia efektów uczenia się dla kwalifikacji na poziomie 7 umożliwających uzyskanie kompetencji inżynierskich</t>
  </si>
  <si>
    <t>Symb. PP</t>
  </si>
  <si>
    <t>Kierunkowe efekty uczenia się</t>
  </si>
  <si>
    <t>OPIS EFEKTÓW UCZENIA SIĘ PROWADZĄCYCH DO UZYSKANIA KOMPETENCJI INŻYNIERSKICH prk 7</t>
  </si>
  <si>
    <t>Automatyka i Robotyka - II stopień, PRK 7, studia stacjonarne, profil ogólnoakademicki</t>
  </si>
  <si>
    <t>Program kształcenia na kierunku:</t>
  </si>
  <si>
    <t>Automatyka i Robotyka,  studia drugiego stopnia, poziom Polskiej Ramy Kwalifikacji - siódmy, studia stacjonarne, profil ogólnoakademicki</t>
  </si>
  <si>
    <r>
      <t xml:space="preserve">Stosowane metody weryfikacji efektów uczenia się </t>
    </r>
    <r>
      <rPr>
        <b/>
        <sz val="12"/>
        <color indexed="9"/>
        <rFont val="Arial CE"/>
        <family val="2"/>
        <charset val="238"/>
      </rPr>
      <t xml:space="preserve">- </t>
    </r>
    <r>
      <rPr>
        <b/>
        <sz val="10"/>
        <color indexed="9"/>
        <rFont val="Arial CE"/>
        <family val="2"/>
        <charset val="238"/>
      </rPr>
      <t>szczegółowy opis metod weryfikacji (sposobów sprawdzenia czy zamierzone efekty uczenia się zostały osiągnięte) dla poszczególnych przedmiotów znajduje się na kartach ECTS</t>
    </r>
  </si>
  <si>
    <r>
      <rPr>
        <b/>
        <sz val="12"/>
        <color indexed="10"/>
        <rFont val="Arial CE"/>
        <charset val="238"/>
      </rPr>
      <t>Ocena formująca (inaczej, formatywna), tj .ocena wspomagajaca proces uczenia się:</t>
    </r>
    <r>
      <rPr>
        <b/>
        <sz val="10"/>
        <color indexed="10"/>
        <rFont val="Arial CE"/>
        <family val="2"/>
        <charset val="238"/>
      </rPr>
      <t xml:space="preserve">
</t>
    </r>
    <r>
      <rPr>
        <b/>
        <sz val="10"/>
        <color indexed="9"/>
        <rFont val="Arial CE"/>
        <charset val="238"/>
      </rPr>
      <t>a) w zakresie wykładów:  
• na podstawie odpowiedzi na pytania dotyczące materiału omówionego na poprzednich wykładach,
b) w zakresie laboratoriów / ćwiczeń: 
• na podstawie oceny bieżącego postępu realizacji zadań,</t>
    </r>
    <r>
      <rPr>
        <b/>
        <sz val="10"/>
        <color indexed="10"/>
        <rFont val="Arial CE"/>
        <family val="2"/>
        <charset val="238"/>
      </rPr>
      <t xml:space="preserve">
</t>
    </r>
    <r>
      <rPr>
        <b/>
        <sz val="12"/>
        <color indexed="10"/>
        <rFont val="Arial CE"/>
        <charset val="238"/>
      </rPr>
      <t>Ocena podsumowująca (inaczej sumatywna), tj. ocens podsumowująca stopień osiągania przez studenta zakładanych efektów uczenia się:</t>
    </r>
    <r>
      <rPr>
        <b/>
        <sz val="10"/>
        <color indexed="10"/>
        <rFont val="Arial CE"/>
        <family val="2"/>
        <charset val="238"/>
      </rPr>
      <t xml:space="preserve">
</t>
    </r>
    <r>
      <rPr>
        <b/>
        <sz val="10"/>
        <color indexed="9"/>
        <rFont val="Arial CE"/>
        <charset val="238"/>
      </rPr>
      <t>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/ w formie testu wielokrotnego wyboru, 
• omówienie wyników egzaminu, 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</si>
  <si>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EFEKTY UCZENIA SIĘ PROWADZĄCE DO UZYSKANIA KOMPETENCJI INŻYNIERSKICH PRK 7</t>
  </si>
  <si>
    <t>Odniesienie do kierunkowych efektów uczenia się dla programu kształcenia - Automatyka i Robotyka</t>
  </si>
  <si>
    <r>
      <rPr>
        <b/>
        <sz val="10"/>
        <color rgb="FF00B0F0"/>
        <rFont val="Arial CE"/>
        <charset val="238"/>
      </rPr>
      <t>Przedmiot społeczno-humanistyczny:</t>
    </r>
    <r>
      <rPr>
        <b/>
        <sz val="10"/>
        <rFont val="Arial CE"/>
        <family val="2"/>
        <charset val="238"/>
      </rPr>
      <t xml:space="preserve"> Organizacja i finansowanie badań naukowych oraz prac badawczo-rozwojowych</t>
    </r>
  </si>
  <si>
    <r>
      <rPr>
        <b/>
        <sz val="10"/>
        <color rgb="FF00B0F0"/>
        <rFont val="Arial CE"/>
        <charset val="238"/>
      </rPr>
      <t>Przedmiot społeczno-humanistyczny</t>
    </r>
    <r>
      <rPr>
        <b/>
        <sz val="10"/>
        <color theme="3" tint="0.39997558519241921"/>
        <rFont val="Arial CE"/>
        <charset val="238"/>
      </rPr>
      <t>:</t>
    </r>
    <r>
      <rPr>
        <b/>
        <sz val="10"/>
        <rFont val="Arial CE"/>
        <family val="2"/>
        <charset val="238"/>
      </rPr>
      <t xml:space="preserve"> Zarządzanie projektami i własnością intelektualną</t>
    </r>
  </si>
</sst>
</file>

<file path=xl/styles.xml><?xml version="1.0" encoding="utf-8"?>
<styleSheet xmlns="http://schemas.openxmlformats.org/spreadsheetml/2006/main">
  <fonts count="54">
    <font>
      <sz val="10"/>
      <name val="Arial"/>
      <family val="2"/>
      <charset val="238"/>
    </font>
    <font>
      <sz val="10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4"/>
      <color indexed="9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22"/>
      <name val="Arial CE"/>
      <family val="2"/>
      <charset val="238"/>
    </font>
    <font>
      <sz val="8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i/>
      <sz val="10"/>
      <color indexed="9"/>
      <name val="Arial CE"/>
      <family val="2"/>
      <charset val="238"/>
    </font>
    <font>
      <b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1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indexed="30"/>
      <name val="Arial CE"/>
      <family val="2"/>
      <charset val="238"/>
    </font>
    <font>
      <sz val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sz val="10"/>
      <color indexed="9"/>
      <name val="Arial Black"/>
      <family val="2"/>
      <charset val="238"/>
    </font>
    <font>
      <b/>
      <sz val="12"/>
      <color indexed="8"/>
      <name val="Arial Black"/>
      <family val="2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indexed="10"/>
      <name val="Arial CE"/>
      <charset val="238"/>
    </font>
    <font>
      <b/>
      <sz val="10"/>
      <name val="Arial CE"/>
      <charset val="238"/>
    </font>
    <font>
      <b/>
      <sz val="10"/>
      <color indexed="8"/>
      <name val="Arial CE"/>
      <charset val="238"/>
    </font>
    <font>
      <b/>
      <sz val="12"/>
      <color indexed="10"/>
      <name val="Arial CE"/>
      <charset val="238"/>
    </font>
    <font>
      <b/>
      <sz val="10"/>
      <color indexed="9"/>
      <name val="Arial CE"/>
      <charset val="238"/>
    </font>
    <font>
      <b/>
      <sz val="8"/>
      <color indexed="9"/>
      <name val="Arial CE"/>
      <charset val="238"/>
    </font>
    <font>
      <b/>
      <sz val="15"/>
      <color indexed="9"/>
      <name val="Arial CE"/>
      <family val="2"/>
      <charset val="238"/>
    </font>
    <font>
      <sz val="11"/>
      <name val="Arial CE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2"/>
      <color indexed="9"/>
      <name val="Arial Black"/>
      <family val="2"/>
      <charset val="238"/>
    </font>
    <font>
      <b/>
      <sz val="10"/>
      <color indexed="8"/>
      <name val="Arial Black"/>
      <family val="2"/>
      <charset val="238"/>
    </font>
    <font>
      <sz val="11"/>
      <name val="Calibri"/>
      <family val="2"/>
      <charset val="238"/>
    </font>
    <font>
      <sz val="11"/>
      <color indexed="30"/>
      <name val="Calibri"/>
      <family val="2"/>
      <charset val="238"/>
    </font>
    <font>
      <sz val="11"/>
      <color indexed="8"/>
      <name val="Times New Roman"/>
      <family val="1"/>
      <charset val="238"/>
    </font>
    <font>
      <sz val="9"/>
      <color indexed="9"/>
      <name val="Arial CE"/>
      <charset val="238"/>
    </font>
    <font>
      <sz val="10"/>
      <color indexed="40"/>
      <name val="Arial"/>
      <family val="2"/>
    </font>
    <font>
      <sz val="10"/>
      <name val="Arial"/>
      <family val="2"/>
    </font>
    <font>
      <sz val="10"/>
      <color indexed="9"/>
      <name val="Arial CE"/>
    </font>
    <font>
      <i/>
      <sz val="10"/>
      <color indexed="9"/>
      <name val="Arial CE"/>
    </font>
    <font>
      <sz val="10"/>
      <name val="Arial CE"/>
    </font>
    <font>
      <sz val="10"/>
      <color indexed="22"/>
      <name val="Arial CE"/>
    </font>
    <font>
      <b/>
      <sz val="20"/>
      <color indexed="9"/>
      <name val="Arial CE"/>
      <charset val="238"/>
    </font>
    <font>
      <b/>
      <sz val="10"/>
      <color theme="0"/>
      <name val="Arial CE"/>
      <family val="2"/>
      <charset val="238"/>
    </font>
    <font>
      <b/>
      <sz val="10"/>
      <color theme="0"/>
      <name val="Arial CE"/>
      <charset val="238"/>
    </font>
    <font>
      <b/>
      <sz val="23"/>
      <color indexed="9"/>
      <name val="Arial CE"/>
      <charset val="238"/>
    </font>
    <font>
      <b/>
      <sz val="10"/>
      <color rgb="FF00B0F0"/>
      <name val="Arial CE"/>
      <charset val="238"/>
    </font>
    <font>
      <b/>
      <sz val="10"/>
      <color theme="3" tint="0.39997558519241921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  <fill>
      <patternFill patternType="solid">
        <fgColor indexed="12"/>
        <bgColor indexed="3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30"/>
        <bgColor indexed="21"/>
      </patternFill>
    </fill>
    <fill>
      <patternFill patternType="solid">
        <fgColor indexed="11"/>
        <bgColor indexed="49"/>
      </patternFill>
    </fill>
    <fill>
      <patternFill patternType="solid">
        <fgColor indexed="31"/>
        <bgColor indexed="22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2"/>
        <bgColor indexed="8"/>
      </patternFill>
    </fill>
    <fill>
      <patternFill patternType="solid">
        <fgColor indexed="9"/>
        <bgColor indexed="22"/>
      </patternFill>
    </fill>
    <fill>
      <patternFill patternType="solid">
        <fgColor indexed="23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8"/>
      </patternFill>
    </fill>
    <fill>
      <patternFill patternType="solid">
        <fgColor indexed="11"/>
        <bgColor indexed="60"/>
      </patternFill>
    </fill>
    <fill>
      <patternFill patternType="solid">
        <fgColor indexed="40"/>
        <bgColor indexed="32"/>
      </patternFill>
    </fill>
    <fill>
      <patternFill patternType="solid">
        <fgColor rgb="FF0000FF"/>
        <bgColor indexed="26"/>
      </patternFill>
    </fill>
    <fill>
      <patternFill patternType="solid">
        <fgColor rgb="FF0000FF"/>
        <bgColor indexed="64"/>
      </patternFill>
    </fill>
    <fill>
      <patternFill patternType="solid">
        <fgColor indexed="18"/>
        <bgColor indexed="8"/>
      </patternFill>
    </fill>
  </fills>
  <borders count="60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55"/>
      </right>
      <top/>
      <bottom style="thin">
        <color indexed="8"/>
      </bottom>
      <diagonal/>
    </border>
    <border>
      <left style="thin">
        <color indexed="55"/>
      </left>
      <right style="thin">
        <color indexed="55"/>
      </right>
      <top/>
      <bottom style="thin">
        <color indexed="8"/>
      </bottom>
      <diagonal/>
    </border>
    <border>
      <left style="thin">
        <color indexed="55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55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22"/>
      </right>
      <top/>
      <bottom style="thin">
        <color indexed="64"/>
      </bottom>
      <diagonal/>
    </border>
    <border>
      <left/>
      <right style="thick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13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4" fillId="0" borderId="0"/>
  </cellStyleXfs>
  <cellXfs count="299">
    <xf numFmtId="0" fontId="0" fillId="0" borderId="0" xfId="0"/>
    <xf numFmtId="0" fontId="1" fillId="0" borderId="0" xfId="1"/>
    <xf numFmtId="0" fontId="1" fillId="0" borderId="0" xfId="1" applyAlignment="1">
      <alignment horizontal="center" wrapText="1"/>
    </xf>
    <xf numFmtId="0" fontId="1" fillId="0" borderId="0" xfId="1" applyAlignment="1">
      <alignment wrapText="1"/>
    </xf>
    <xf numFmtId="0" fontId="2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top" wrapText="1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center"/>
      <protection locked="0"/>
    </xf>
    <xf numFmtId="0" fontId="4" fillId="0" borderId="0" xfId="1" applyFont="1" applyAlignment="1">
      <alignment wrapText="1"/>
    </xf>
    <xf numFmtId="0" fontId="4" fillId="0" borderId="1" xfId="1" applyFont="1" applyBorder="1" applyAlignment="1">
      <alignment wrapText="1"/>
    </xf>
    <xf numFmtId="0" fontId="2" fillId="2" borderId="0" xfId="1" applyFont="1" applyFill="1" applyAlignment="1" applyProtection="1">
      <alignment horizontal="center"/>
      <protection locked="0"/>
    </xf>
    <xf numFmtId="0" fontId="3" fillId="2" borderId="0" xfId="1" applyFont="1" applyFill="1" applyAlignment="1" applyProtection="1">
      <alignment horizontal="center" vertical="top" wrapText="1"/>
      <protection locked="0"/>
    </xf>
    <xf numFmtId="0" fontId="3" fillId="2" borderId="0" xfId="1" applyFont="1" applyFill="1" applyAlignment="1" applyProtection="1">
      <alignment vertical="top" wrapText="1"/>
      <protection locked="0"/>
    </xf>
    <xf numFmtId="0" fontId="3" fillId="2" borderId="0" xfId="1" applyFont="1" applyFill="1" applyAlignment="1" applyProtection="1">
      <alignment horizontal="center"/>
      <protection locked="0"/>
    </xf>
    <xf numFmtId="0" fontId="4" fillId="2" borderId="0" xfId="1" applyFont="1" applyFill="1" applyAlignment="1">
      <alignment wrapText="1"/>
    </xf>
    <xf numFmtId="0" fontId="4" fillId="2" borderId="1" xfId="1" applyFont="1" applyFill="1" applyBorder="1" applyAlignment="1">
      <alignment wrapText="1"/>
    </xf>
    <xf numFmtId="0" fontId="1" fillId="2" borderId="0" xfId="1" applyFill="1" applyAlignment="1">
      <alignment wrapText="1"/>
    </xf>
    <xf numFmtId="0" fontId="2" fillId="3" borderId="0" xfId="1" applyFont="1" applyFill="1" applyAlignment="1" applyProtection="1">
      <alignment horizontal="center"/>
      <protection locked="0"/>
    </xf>
    <xf numFmtId="0" fontId="5" fillId="3" borderId="0" xfId="1" applyFont="1" applyFill="1" applyProtection="1">
      <protection locked="0"/>
    </xf>
    <xf numFmtId="0" fontId="3" fillId="3" borderId="0" xfId="1" applyFont="1" applyFill="1" applyAlignment="1" applyProtection="1">
      <alignment horizontal="center" vertical="top" wrapText="1"/>
      <protection locked="0"/>
    </xf>
    <xf numFmtId="0" fontId="3" fillId="3" borderId="0" xfId="1" applyFont="1" applyFill="1" applyAlignment="1" applyProtection="1">
      <alignment vertical="top" wrapText="1"/>
      <protection locked="0"/>
    </xf>
    <xf numFmtId="0" fontId="3" fillId="3" borderId="0" xfId="1" applyFont="1" applyFill="1" applyAlignment="1" applyProtection="1">
      <alignment horizontal="center"/>
      <protection locked="0"/>
    </xf>
    <xf numFmtId="0" fontId="4" fillId="3" borderId="1" xfId="1" applyFont="1" applyFill="1" applyBorder="1" applyAlignment="1">
      <alignment wrapText="1"/>
    </xf>
    <xf numFmtId="0" fontId="1" fillId="3" borderId="0" xfId="1" applyFill="1" applyAlignment="1">
      <alignment horizontal="left"/>
    </xf>
    <xf numFmtId="0" fontId="2" fillId="2" borderId="2" xfId="1" applyFont="1" applyFill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2" xfId="1" applyFont="1" applyFill="1" applyBorder="1" applyAlignment="1" applyProtection="1">
      <alignment vertical="top" wrapText="1"/>
      <protection locked="0"/>
    </xf>
    <xf numFmtId="0" fontId="4" fillId="2" borderId="2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left" wrapText="1"/>
    </xf>
    <xf numFmtId="0" fontId="1" fillId="2" borderId="0" xfId="1" applyFill="1" applyAlignment="1">
      <alignment horizontal="left" wrapText="1"/>
    </xf>
    <xf numFmtId="0" fontId="1" fillId="0" borderId="0" xfId="1" applyAlignment="1">
      <alignment horizontal="left"/>
    </xf>
    <xf numFmtId="0" fontId="4" fillId="2" borderId="2" xfId="1" applyFont="1" applyFill="1" applyBorder="1"/>
    <xf numFmtId="0" fontId="2" fillId="2" borderId="0" xfId="1" applyFont="1" applyFill="1" applyAlignment="1" applyProtection="1">
      <alignment vertical="top"/>
      <protection locked="0"/>
    </xf>
    <xf numFmtId="0" fontId="2" fillId="2" borderId="0" xfId="1" applyFont="1" applyFill="1" applyAlignment="1" applyProtection="1">
      <alignment horizontal="center" vertical="top" wrapText="1"/>
      <protection locked="0"/>
    </xf>
    <xf numFmtId="0" fontId="2" fillId="2" borderId="0" xfId="1" applyFont="1" applyFill="1" applyAlignment="1" applyProtection="1">
      <alignment vertical="top" wrapText="1"/>
      <protection locked="0"/>
    </xf>
    <xf numFmtId="0" fontId="4" fillId="2" borderId="0" xfId="1" applyFont="1" applyFill="1"/>
    <xf numFmtId="0" fontId="7" fillId="2" borderId="0" xfId="1" applyFont="1" applyFill="1"/>
    <xf numFmtId="0" fontId="7" fillId="4" borderId="4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2" xfId="1" applyFont="1" applyFill="1" applyBorder="1"/>
    <xf numFmtId="0" fontId="9" fillId="2" borderId="2" xfId="1" applyFont="1" applyFill="1" applyBorder="1" applyAlignment="1">
      <alignment horizontal="center" vertical="top"/>
    </xf>
    <xf numFmtId="0" fontId="3" fillId="3" borderId="2" xfId="1" applyFont="1" applyFill="1" applyBorder="1" applyAlignment="1" applyProtection="1">
      <alignment horizontal="center" vertical="top" wrapText="1"/>
      <protection locked="0"/>
    </xf>
    <xf numFmtId="0" fontId="1" fillId="0" borderId="2" xfId="1" applyBorder="1" applyAlignment="1">
      <alignment horizontal="center" vertical="top" wrapText="1"/>
    </xf>
    <xf numFmtId="0" fontId="1" fillId="5" borderId="0" xfId="1" applyFill="1"/>
    <xf numFmtId="0" fontId="1" fillId="5" borderId="0" xfId="1" applyFill="1" applyAlignment="1">
      <alignment horizontal="center" vertical="top" wrapText="1"/>
    </xf>
    <xf numFmtId="0" fontId="1" fillId="5" borderId="0" xfId="1" applyFill="1" applyAlignment="1">
      <alignment vertical="top" wrapText="1"/>
    </xf>
    <xf numFmtId="0" fontId="1" fillId="5" borderId="0" xfId="1" applyFill="1" applyAlignment="1">
      <alignment wrapText="1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/>
    </xf>
    <xf numFmtId="0" fontId="7" fillId="4" borderId="8" xfId="1" applyFont="1" applyFill="1" applyBorder="1" applyAlignment="1">
      <alignment horizontal="center" vertical="center"/>
    </xf>
    <xf numFmtId="0" fontId="4" fillId="3" borderId="0" xfId="1" applyFont="1" applyFill="1" applyAlignment="1">
      <alignment horizontal="center"/>
    </xf>
    <xf numFmtId="0" fontId="7" fillId="6" borderId="8" xfId="1" applyFont="1" applyFill="1" applyBorder="1" applyAlignment="1">
      <alignment horizontal="center" vertical="center"/>
    </xf>
    <xf numFmtId="0" fontId="11" fillId="6" borderId="8" xfId="1" applyFont="1" applyFill="1" applyBorder="1" applyAlignment="1">
      <alignment vertical="center" wrapText="1"/>
    </xf>
    <xf numFmtId="0" fontId="1" fillId="6" borderId="8" xfId="1" applyFill="1" applyBorder="1" applyAlignment="1">
      <alignment horizontal="center" vertical="center" wrapText="1"/>
    </xf>
    <xf numFmtId="0" fontId="1" fillId="6" borderId="8" xfId="1" applyFill="1" applyBorder="1" applyAlignment="1">
      <alignment vertical="center" wrapText="1"/>
    </xf>
    <xf numFmtId="0" fontId="4" fillId="7" borderId="0" xfId="1" applyFont="1" applyFill="1" applyAlignment="1">
      <alignment horizontal="center"/>
    </xf>
    <xf numFmtId="0" fontId="1" fillId="7" borderId="0" xfId="1" applyFill="1"/>
    <xf numFmtId="0" fontId="4" fillId="2" borderId="0" xfId="1" applyFont="1" applyFill="1" applyAlignment="1">
      <alignment horizontal="center"/>
    </xf>
    <xf numFmtId="0" fontId="12" fillId="2" borderId="2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/>
    </xf>
    <xf numFmtId="0" fontId="1" fillId="2" borderId="2" xfId="1" applyFill="1" applyBorder="1" applyAlignment="1">
      <alignment vertical="center" wrapText="1"/>
    </xf>
    <xf numFmtId="0" fontId="1" fillId="0" borderId="0" xfId="1" applyAlignment="1">
      <alignment vertical="center" wrapText="1"/>
    </xf>
    <xf numFmtId="0" fontId="1" fillId="2" borderId="12" xfId="1" applyFill="1" applyBorder="1" applyAlignment="1">
      <alignment vertical="center" wrapText="1"/>
    </xf>
    <xf numFmtId="0" fontId="1" fillId="2" borderId="12" xfId="1" applyFill="1" applyBorder="1" applyAlignment="1">
      <alignment horizontal="center" vertical="center" wrapText="1"/>
    </xf>
    <xf numFmtId="0" fontId="12" fillId="2" borderId="13" xfId="1" applyFont="1" applyFill="1" applyBorder="1"/>
    <xf numFmtId="0" fontId="1" fillId="5" borderId="0" xfId="1" applyFill="1" applyAlignment="1">
      <alignment horizontal="center" vertical="center"/>
    </xf>
    <xf numFmtId="0" fontId="1" fillId="5" borderId="0" xfId="1" applyFill="1" applyAlignment="1">
      <alignment vertical="center" wrapText="1"/>
    </xf>
    <xf numFmtId="0" fontId="13" fillId="8" borderId="14" xfId="1" applyFont="1" applyFill="1" applyBorder="1" applyAlignment="1">
      <alignment vertical="center" wrapText="1"/>
    </xf>
    <xf numFmtId="0" fontId="1" fillId="5" borderId="0" xfId="1" applyFill="1" applyAlignment="1">
      <alignment horizontal="center" vertical="center" wrapText="1"/>
    </xf>
    <xf numFmtId="0" fontId="1" fillId="5" borderId="0" xfId="1" applyFill="1" applyAlignment="1">
      <alignment vertical="center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6" fillId="5" borderId="0" xfId="1" applyFont="1" applyFill="1" applyAlignment="1">
      <alignment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4" fillId="9" borderId="0" xfId="1" applyFont="1" applyFill="1" applyAlignment="1">
      <alignment horizontal="center"/>
    </xf>
    <xf numFmtId="0" fontId="1" fillId="4" borderId="0" xfId="1" applyFill="1"/>
    <xf numFmtId="0" fontId="14" fillId="0" borderId="0" xfId="1" applyFont="1"/>
    <xf numFmtId="0" fontId="3" fillId="2" borderId="9" xfId="1" applyFont="1" applyFill="1" applyBorder="1" applyAlignment="1">
      <alignment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1" fillId="2" borderId="0" xfId="1" applyFill="1" applyAlignment="1">
      <alignment vertical="center" wrapText="1"/>
    </xf>
    <xf numFmtId="0" fontId="1" fillId="2" borderId="0" xfId="1" applyFill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6" xfId="1" applyFont="1" applyFill="1" applyBorder="1" applyAlignment="1">
      <alignment vertical="center" wrapText="1"/>
    </xf>
    <xf numFmtId="0" fontId="3" fillId="2" borderId="16" xfId="1" applyFont="1" applyFill="1" applyBorder="1" applyAlignment="1">
      <alignment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12" fillId="5" borderId="0" xfId="1" applyFont="1" applyFill="1" applyAlignment="1">
      <alignment vertical="center"/>
    </xf>
    <xf numFmtId="0" fontId="11" fillId="10" borderId="8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vertical="center"/>
    </xf>
    <xf numFmtId="0" fontId="16" fillId="5" borderId="0" xfId="1" applyFont="1" applyFill="1" applyAlignment="1">
      <alignment vertical="center" wrapText="1"/>
    </xf>
    <xf numFmtId="0" fontId="16" fillId="5" borderId="0" xfId="1" applyFont="1" applyFill="1" applyAlignment="1">
      <alignment vertical="center"/>
    </xf>
    <xf numFmtId="0" fontId="1" fillId="5" borderId="2" xfId="1" applyFill="1" applyBorder="1" applyAlignment="1">
      <alignment vertical="center" wrapText="1"/>
    </xf>
    <xf numFmtId="0" fontId="3" fillId="2" borderId="19" xfId="1" applyFont="1" applyFill="1" applyBorder="1" applyAlignment="1">
      <alignment horizontal="right" wrapText="1"/>
    </xf>
    <xf numFmtId="3" fontId="7" fillId="10" borderId="20" xfId="1" applyNumberFormat="1" applyFont="1" applyFill="1" applyBorder="1" applyAlignment="1">
      <alignment horizontal="center" vertical="top" wrapText="1"/>
    </xf>
    <xf numFmtId="3" fontId="7" fillId="10" borderId="21" xfId="1" applyNumberFormat="1" applyFont="1" applyFill="1" applyBorder="1" applyAlignment="1">
      <alignment horizontal="center" vertical="top" wrapText="1"/>
    </xf>
    <xf numFmtId="0" fontId="3" fillId="2" borderId="22" xfId="1" applyFont="1" applyFill="1" applyBorder="1" applyAlignment="1">
      <alignment horizontal="right" wrapText="1"/>
    </xf>
    <xf numFmtId="3" fontId="7" fillId="4" borderId="20" xfId="1" applyNumberFormat="1" applyFont="1" applyFill="1" applyBorder="1" applyAlignment="1">
      <alignment horizontal="center" vertical="center" wrapText="1"/>
    </xf>
    <xf numFmtId="3" fontId="7" fillId="10" borderId="23" xfId="1" applyNumberFormat="1" applyFont="1" applyFill="1" applyBorder="1" applyAlignment="1">
      <alignment horizontal="center" vertical="top" wrapText="1"/>
    </xf>
    <xf numFmtId="0" fontId="3" fillId="2" borderId="24" xfId="1" applyFont="1" applyFill="1" applyBorder="1" applyAlignment="1">
      <alignment horizontal="right" wrapText="1"/>
    </xf>
    <xf numFmtId="3" fontId="7" fillId="4" borderId="8" xfId="1" applyNumberFormat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right" vertical="center" wrapText="1"/>
    </xf>
    <xf numFmtId="0" fontId="7" fillId="10" borderId="26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right" vertical="center" wrapText="1"/>
    </xf>
    <xf numFmtId="0" fontId="7" fillId="10" borderId="8" xfId="1" applyFont="1" applyFill="1" applyBorder="1" applyAlignment="1">
      <alignment horizontal="center" vertical="center" wrapText="1"/>
    </xf>
    <xf numFmtId="0" fontId="1" fillId="0" borderId="27" xfId="1" applyBorder="1" applyAlignment="1">
      <alignment horizontal="center" vertical="top" wrapText="1"/>
    </xf>
    <xf numFmtId="0" fontId="3" fillId="2" borderId="28" xfId="1" applyFont="1" applyFill="1" applyBorder="1" applyAlignment="1">
      <alignment horizontal="right" vertical="center" wrapText="1"/>
    </xf>
    <xf numFmtId="0" fontId="1" fillId="0" borderId="29" xfId="1" applyBorder="1" applyAlignment="1">
      <alignment vertical="top" wrapText="1"/>
    </xf>
    <xf numFmtId="0" fontId="3" fillId="2" borderId="30" xfId="1" applyFont="1" applyFill="1" applyBorder="1" applyAlignment="1">
      <alignment horizontal="right" vertical="center" wrapText="1"/>
    </xf>
    <xf numFmtId="0" fontId="17" fillId="0" borderId="0" xfId="1" applyFont="1" applyAlignment="1">
      <alignment horizontal="left"/>
    </xf>
    <xf numFmtId="0" fontId="1" fillId="8" borderId="8" xfId="1" applyFill="1" applyBorder="1" applyAlignment="1">
      <alignment horizontal="left"/>
    </xf>
    <xf numFmtId="0" fontId="1" fillId="8" borderId="8" xfId="1" applyFill="1" applyBorder="1" applyAlignment="1" applyProtection="1">
      <alignment vertical="center"/>
      <protection locked="0"/>
    </xf>
    <xf numFmtId="0" fontId="1" fillId="8" borderId="8" xfId="1" applyFill="1" applyBorder="1" applyAlignment="1">
      <alignment horizontal="left" wrapText="1"/>
    </xf>
    <xf numFmtId="0" fontId="14" fillId="8" borderId="8" xfId="1" applyFont="1" applyFill="1" applyBorder="1" applyAlignment="1" applyProtection="1">
      <alignment vertical="center"/>
      <protection locked="0"/>
    </xf>
    <xf numFmtId="0" fontId="1" fillId="0" borderId="8" xfId="1" applyBorder="1" applyAlignment="1">
      <alignment horizontal="left" vertical="center" wrapText="1"/>
    </xf>
    <xf numFmtId="0" fontId="1" fillId="0" borderId="8" xfId="1" applyBorder="1" applyAlignment="1">
      <alignment horizontal="center" vertical="center"/>
    </xf>
    <xf numFmtId="0" fontId="1" fillId="5" borderId="8" xfId="1" applyFill="1" applyBorder="1" applyAlignment="1">
      <alignment horizontal="left" vertical="center" wrapText="1"/>
    </xf>
    <xf numFmtId="0" fontId="1" fillId="11" borderId="8" xfId="1" applyFill="1" applyBorder="1" applyAlignment="1">
      <alignment horizontal="left" vertical="center" wrapText="1"/>
    </xf>
    <xf numFmtId="0" fontId="1" fillId="0" borderId="8" xfId="1" applyBorder="1"/>
    <xf numFmtId="0" fontId="1" fillId="12" borderId="0" xfId="1" applyFill="1" applyAlignment="1">
      <alignment horizontal="left" wrapText="1"/>
    </xf>
    <xf numFmtId="0" fontId="1" fillId="12" borderId="0" xfId="1" applyFill="1" applyAlignment="1">
      <alignment wrapText="1"/>
    </xf>
    <xf numFmtId="0" fontId="3" fillId="3" borderId="0" xfId="1" applyFont="1" applyFill="1" applyAlignment="1">
      <alignment horizontal="center"/>
    </xf>
    <xf numFmtId="0" fontId="3" fillId="5" borderId="0" xfId="1" applyFont="1" applyFill="1" applyAlignment="1">
      <alignment wrapText="1"/>
    </xf>
    <xf numFmtId="0" fontId="3" fillId="3" borderId="22" xfId="1" applyFont="1" applyFill="1" applyBorder="1" applyAlignment="1">
      <alignment horizontal="center"/>
    </xf>
    <xf numFmtId="0" fontId="16" fillId="3" borderId="31" xfId="1" applyFont="1" applyFill="1" applyBorder="1" applyAlignment="1">
      <alignment horizontal="center"/>
    </xf>
    <xf numFmtId="0" fontId="3" fillId="5" borderId="22" xfId="1" applyFont="1" applyFill="1" applyBorder="1" applyAlignment="1">
      <alignment horizontal="center" wrapText="1"/>
    </xf>
    <xf numFmtId="0" fontId="4" fillId="5" borderId="0" xfId="1" applyFont="1" applyFill="1" applyAlignment="1">
      <alignment wrapText="1"/>
    </xf>
    <xf numFmtId="0" fontId="4" fillId="3" borderId="0" xfId="1" applyFont="1" applyFill="1" applyAlignment="1">
      <alignment vertical="center" wrapText="1"/>
    </xf>
    <xf numFmtId="0" fontId="1" fillId="5" borderId="8" xfId="1" applyFill="1" applyBorder="1" applyAlignment="1" applyProtection="1">
      <alignment horizontal="center" vertical="center"/>
      <protection locked="0"/>
    </xf>
    <xf numFmtId="0" fontId="4" fillId="5" borderId="0" xfId="1" applyFont="1" applyFill="1" applyAlignment="1">
      <alignment vertical="center" wrapText="1"/>
    </xf>
    <xf numFmtId="0" fontId="7" fillId="7" borderId="8" xfId="1" applyFont="1" applyFill="1" applyBorder="1" applyAlignment="1">
      <alignment horizontal="center" vertical="center"/>
    </xf>
    <xf numFmtId="0" fontId="7" fillId="7" borderId="0" xfId="1" applyFont="1" applyFill="1" applyAlignment="1">
      <alignment horizontal="center" vertical="center"/>
    </xf>
    <xf numFmtId="0" fontId="1" fillId="5" borderId="8" xfId="1" applyFill="1" applyBorder="1" applyAlignment="1">
      <alignment horizontal="center" vertical="center" wrapText="1"/>
    </xf>
    <xf numFmtId="0" fontId="24" fillId="13" borderId="34" xfId="3" applyFill="1" applyBorder="1" applyAlignment="1">
      <alignment horizontal="center" vertical="center" wrapText="1"/>
    </xf>
    <xf numFmtId="0" fontId="23" fillId="0" borderId="34" xfId="3" applyFont="1" applyBorder="1" applyAlignment="1">
      <alignment horizontal="center" vertical="center" wrapText="1"/>
    </xf>
    <xf numFmtId="0" fontId="1" fillId="2" borderId="2" xfId="1" applyFill="1" applyBorder="1" applyAlignment="1">
      <alignment horizontal="left" vertical="center" wrapText="1"/>
    </xf>
    <xf numFmtId="0" fontId="1" fillId="4" borderId="2" xfId="1" applyFill="1" applyBorder="1" applyAlignment="1">
      <alignment horizontal="center" vertical="center" wrapText="1"/>
    </xf>
    <xf numFmtId="0" fontId="7" fillId="8" borderId="26" xfId="1" applyFont="1" applyFill="1" applyBorder="1" applyAlignment="1">
      <alignment horizontal="center" vertical="center" wrapText="1"/>
    </xf>
    <xf numFmtId="0" fontId="27" fillId="14" borderId="3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top"/>
    </xf>
    <xf numFmtId="0" fontId="29" fillId="2" borderId="0" xfId="1" applyFont="1" applyFill="1" applyAlignment="1">
      <alignment horizontal="center" vertical="center" wrapText="1"/>
    </xf>
    <xf numFmtId="0" fontId="29" fillId="2" borderId="36" xfId="1" applyFont="1" applyFill="1" applyBorder="1" applyAlignment="1">
      <alignment horizontal="center" vertical="center" wrapText="1"/>
    </xf>
    <xf numFmtId="0" fontId="29" fillId="2" borderId="37" xfId="1" applyFont="1" applyFill="1" applyBorder="1" applyAlignment="1">
      <alignment horizontal="center" vertical="center" wrapText="1"/>
    </xf>
    <xf numFmtId="0" fontId="30" fillId="2" borderId="0" xfId="1" applyFont="1" applyFill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31" fillId="15" borderId="0" xfId="0" applyFont="1" applyFill="1" applyAlignment="1" applyProtection="1">
      <alignment horizontal="left" vertical="center"/>
      <protection locked="0"/>
    </xf>
    <xf numFmtId="0" fontId="1" fillId="8" borderId="35" xfId="1" applyFill="1" applyBorder="1" applyAlignment="1" applyProtection="1">
      <alignment vertical="center"/>
      <protection locked="0"/>
    </xf>
    <xf numFmtId="0" fontId="1" fillId="0" borderId="34" xfId="1" applyBorder="1" applyAlignment="1">
      <alignment textRotation="90"/>
    </xf>
    <xf numFmtId="0" fontId="1" fillId="8" borderId="35" xfId="1" applyFill="1" applyBorder="1" applyAlignment="1" applyProtection="1">
      <alignment vertical="center" textRotation="90"/>
      <protection locked="0"/>
    </xf>
    <xf numFmtId="0" fontId="1" fillId="8" borderId="26" xfId="1" applyFill="1" applyBorder="1" applyAlignment="1">
      <alignment horizontal="left"/>
    </xf>
    <xf numFmtId="0" fontId="32" fillId="0" borderId="34" xfId="1" applyFont="1" applyBorder="1" applyAlignment="1">
      <alignment horizontal="right" vertical="center"/>
    </xf>
    <xf numFmtId="0" fontId="32" fillId="0" borderId="34" xfId="1" applyFont="1" applyBorder="1" applyAlignment="1">
      <alignment horizontal="center" vertical="center"/>
    </xf>
    <xf numFmtId="0" fontId="1" fillId="5" borderId="0" xfId="1" applyFill="1" applyAlignment="1" applyProtection="1">
      <alignment horizontal="center" vertical="center"/>
      <protection locked="0"/>
    </xf>
    <xf numFmtId="0" fontId="18" fillId="13" borderId="38" xfId="0" applyFont="1" applyFill="1" applyBorder="1" applyAlignment="1">
      <alignment wrapText="1"/>
    </xf>
    <xf numFmtId="0" fontId="18" fillId="13" borderId="39" xfId="0" applyFont="1" applyFill="1" applyBorder="1" applyAlignment="1">
      <alignment wrapText="1"/>
    </xf>
    <xf numFmtId="0" fontId="18" fillId="0" borderId="39" xfId="0" applyFont="1" applyBorder="1" applyAlignment="1">
      <alignment wrapText="1"/>
    </xf>
    <xf numFmtId="0" fontId="33" fillId="0" borderId="39" xfId="0" applyFont="1" applyBorder="1" applyAlignment="1">
      <alignment wrapText="1"/>
    </xf>
    <xf numFmtId="0" fontId="33" fillId="13" borderId="39" xfId="0" applyFont="1" applyFill="1" applyBorder="1" applyAlignment="1">
      <alignment wrapText="1"/>
    </xf>
    <xf numFmtId="0" fontId="34" fillId="13" borderId="38" xfId="0" applyFont="1" applyFill="1" applyBorder="1" applyAlignment="1">
      <alignment horizontal="center" wrapText="1"/>
    </xf>
    <xf numFmtId="0" fontId="34" fillId="13" borderId="39" xfId="0" applyFont="1" applyFill="1" applyBorder="1" applyAlignment="1">
      <alignment horizontal="center" wrapText="1"/>
    </xf>
    <xf numFmtId="0" fontId="34" fillId="0" borderId="39" xfId="0" applyFont="1" applyBorder="1" applyAlignment="1">
      <alignment horizontal="center" wrapText="1"/>
    </xf>
    <xf numFmtId="0" fontId="35" fillId="0" borderId="39" xfId="0" applyFont="1" applyBorder="1" applyAlignment="1">
      <alignment horizontal="center" wrapText="1"/>
    </xf>
    <xf numFmtId="0" fontId="33" fillId="0" borderId="39" xfId="0" applyFont="1" applyBorder="1" applyAlignment="1">
      <alignment horizontal="center" wrapText="1"/>
    </xf>
    <xf numFmtId="0" fontId="35" fillId="13" borderId="38" xfId="0" applyFont="1" applyFill="1" applyBorder="1" applyAlignment="1">
      <alignment horizontal="center" wrapText="1"/>
    </xf>
    <xf numFmtId="0" fontId="35" fillId="13" borderId="39" xfId="0" applyFont="1" applyFill="1" applyBorder="1" applyAlignment="1">
      <alignment horizontal="center" wrapText="1"/>
    </xf>
    <xf numFmtId="0" fontId="0" fillId="0" borderId="34" xfId="0" applyBorder="1" applyAlignment="1">
      <alignment horizontal="center" vertical="center"/>
    </xf>
    <xf numFmtId="0" fontId="34" fillId="0" borderId="38" xfId="0" applyFont="1" applyBorder="1" applyAlignment="1">
      <alignment wrapText="1"/>
    </xf>
    <xf numFmtId="0" fontId="34" fillId="0" borderId="39" xfId="0" applyFont="1" applyBorder="1" applyAlignment="1">
      <alignment wrapText="1"/>
    </xf>
    <xf numFmtId="0" fontId="35" fillId="0" borderId="38" xfId="0" applyFont="1" applyBorder="1" applyAlignment="1">
      <alignment horizontal="center" wrapText="1"/>
    </xf>
    <xf numFmtId="0" fontId="1" fillId="16" borderId="8" xfId="1" applyFill="1" applyBorder="1" applyAlignment="1">
      <alignment horizontal="left" vertical="center" wrapText="1"/>
    </xf>
    <xf numFmtId="0" fontId="20" fillId="17" borderId="40" xfId="0" applyFont="1" applyFill="1" applyBorder="1" applyAlignment="1">
      <alignment horizontal="center" wrapText="1"/>
    </xf>
    <xf numFmtId="0" fontId="20" fillId="17" borderId="41" xfId="0" applyFont="1" applyFill="1" applyBorder="1" applyAlignment="1">
      <alignment horizontal="center" wrapText="1"/>
    </xf>
    <xf numFmtId="0" fontId="20" fillId="17" borderId="41" xfId="0" applyFont="1" applyFill="1" applyBorder="1" applyAlignment="1">
      <alignment horizontal="center"/>
    </xf>
    <xf numFmtId="0" fontId="24" fillId="0" borderId="34" xfId="3" applyBorder="1" applyAlignment="1">
      <alignment horizontal="center" vertical="center"/>
    </xf>
    <xf numFmtId="0" fontId="22" fillId="13" borderId="0" xfId="0" applyFont="1" applyFill="1" applyAlignment="1">
      <alignment horizontal="center" vertical="center" wrapText="1"/>
    </xf>
    <xf numFmtId="0" fontId="22" fillId="13" borderId="0" xfId="0" applyFont="1" applyFill="1" applyAlignment="1">
      <alignment horizontal="justify" vertical="center" wrapText="1"/>
    </xf>
    <xf numFmtId="0" fontId="18" fillId="18" borderId="0" xfId="0" applyFont="1" applyFill="1" applyAlignment="1">
      <alignment horizontal="left" vertical="center" wrapText="1"/>
    </xf>
    <xf numFmtId="0" fontId="22" fillId="18" borderId="0" xfId="0" applyFont="1" applyFill="1" applyAlignment="1">
      <alignment horizontal="center" vertical="center" wrapText="1"/>
    </xf>
    <xf numFmtId="0" fontId="18" fillId="13" borderId="0" xfId="0" applyFont="1" applyFill="1" applyAlignment="1">
      <alignment wrapText="1"/>
    </xf>
    <xf numFmtId="0" fontId="18" fillId="13" borderId="0" xfId="0" applyFont="1" applyFill="1" applyAlignment="1">
      <alignment horizontal="left" vertical="center" wrapText="1"/>
    </xf>
    <xf numFmtId="0" fontId="38" fillId="0" borderId="43" xfId="3" applyFont="1" applyBorder="1" applyAlignment="1">
      <alignment vertical="center" wrapText="1"/>
    </xf>
    <xf numFmtId="0" fontId="38" fillId="13" borderId="43" xfId="3" applyFont="1" applyFill="1" applyBorder="1" applyAlignment="1">
      <alignment vertical="center" wrapText="1"/>
    </xf>
    <xf numFmtId="0" fontId="22" fillId="13" borderId="0" xfId="0" applyFont="1" applyFill="1" applyAlignment="1">
      <alignment horizontal="left" vertical="center" wrapText="1"/>
    </xf>
    <xf numFmtId="0" fontId="22" fillId="18" borderId="0" xfId="0" applyFont="1" applyFill="1" applyAlignment="1">
      <alignment horizontal="left" vertical="center" wrapText="1"/>
    </xf>
    <xf numFmtId="0" fontId="18" fillId="13" borderId="0" xfId="0" applyFont="1" applyFill="1" applyAlignment="1">
      <alignment vertical="center" wrapText="1"/>
    </xf>
    <xf numFmtId="0" fontId="18" fillId="18" borderId="0" xfId="0" applyFont="1" applyFill="1" applyAlignment="1">
      <alignment vertical="center" wrapText="1"/>
    </xf>
    <xf numFmtId="0" fontId="38" fillId="0" borderId="34" xfId="3" applyFont="1" applyBorder="1" applyAlignment="1">
      <alignment vertical="center" wrapText="1"/>
    </xf>
    <xf numFmtId="0" fontId="40" fillId="19" borderId="34" xfId="3" applyFont="1" applyFill="1" applyBorder="1" applyAlignment="1">
      <alignment horizontal="center" vertical="center" wrapText="1"/>
    </xf>
    <xf numFmtId="0" fontId="40" fillId="19" borderId="44" xfId="3" applyFont="1" applyFill="1" applyBorder="1" applyAlignment="1">
      <alignment horizontal="center" vertical="center" wrapText="1"/>
    </xf>
    <xf numFmtId="0" fontId="40" fillId="19" borderId="44" xfId="3" applyFont="1" applyFill="1" applyBorder="1" applyAlignment="1">
      <alignment horizontal="center" vertical="center"/>
    </xf>
    <xf numFmtId="0" fontId="22" fillId="13" borderId="0" xfId="0" applyFont="1" applyFill="1" applyAlignment="1">
      <alignment vertical="center" wrapText="1"/>
    </xf>
    <xf numFmtId="0" fontId="22" fillId="0" borderId="0" xfId="1" applyFont="1" applyAlignment="1">
      <alignment horizontal="center" vertical="center"/>
    </xf>
    <xf numFmtId="0" fontId="22" fillId="0" borderId="0" xfId="1" applyFont="1" applyAlignment="1">
      <alignment horizontal="justify" vertical="center"/>
    </xf>
    <xf numFmtId="0" fontId="18" fillId="0" borderId="0" xfId="1" applyFont="1" applyAlignment="1">
      <alignment vertical="center" wrapText="1"/>
    </xf>
    <xf numFmtId="0" fontId="18" fillId="5" borderId="0" xfId="1" applyFont="1" applyFill="1" applyAlignment="1">
      <alignment vertical="center" wrapText="1"/>
    </xf>
    <xf numFmtId="0" fontId="18" fillId="0" borderId="0" xfId="1" applyFont="1" applyAlignment="1">
      <alignment horizontal="left" vertical="center" wrapText="1"/>
    </xf>
    <xf numFmtId="0" fontId="18" fillId="0" borderId="0" xfId="1" applyFont="1" applyAlignment="1">
      <alignment wrapText="1"/>
    </xf>
    <xf numFmtId="0" fontId="24" fillId="0" borderId="43" xfId="3" applyBorder="1" applyAlignment="1">
      <alignment vertical="center" wrapText="1"/>
    </xf>
    <xf numFmtId="0" fontId="24" fillId="0" borderId="45" xfId="3" applyBorder="1" applyAlignment="1">
      <alignment horizontal="center" vertical="center"/>
    </xf>
    <xf numFmtId="0" fontId="24" fillId="0" borderId="46" xfId="3" applyBorder="1" applyAlignment="1">
      <alignment horizontal="center" vertical="center"/>
    </xf>
    <xf numFmtId="0" fontId="22" fillId="13" borderId="46" xfId="0" applyFont="1" applyFill="1" applyBorder="1" applyAlignment="1">
      <alignment vertical="center" wrapText="1"/>
    </xf>
    <xf numFmtId="0" fontId="38" fillId="0" borderId="46" xfId="3" applyFont="1" applyBorder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1" fillId="0" borderId="47" xfId="1" applyBorder="1" applyAlignment="1">
      <alignment horizontal="left" vertical="center" wrapText="1"/>
    </xf>
    <xf numFmtId="0" fontId="26" fillId="20" borderId="34" xfId="0" applyFont="1" applyFill="1" applyBorder="1" applyAlignment="1">
      <alignment vertical="center" wrapText="1"/>
    </xf>
    <xf numFmtId="0" fontId="19" fillId="8" borderId="8" xfId="1" applyFont="1" applyFill="1" applyBorder="1" applyAlignment="1">
      <alignment horizontal="center" vertical="top" wrapText="1"/>
    </xf>
    <xf numFmtId="0" fontId="0" fillId="0" borderId="8" xfId="1" applyFont="1" applyBorder="1" applyAlignment="1">
      <alignment horizontal="left" vertical="top" wrapText="1"/>
    </xf>
    <xf numFmtId="0" fontId="14" fillId="0" borderId="0" xfId="1" applyFont="1" applyAlignment="1">
      <alignment wrapText="1"/>
    </xf>
    <xf numFmtId="0" fontId="2" fillId="2" borderId="2" xfId="1" applyFont="1" applyFill="1" applyBorder="1" applyAlignment="1" applyProtection="1">
      <alignment horizontal="right" wrapText="1"/>
      <protection locked="0"/>
    </xf>
    <xf numFmtId="0" fontId="2" fillId="2" borderId="0" xfId="1" applyFont="1" applyFill="1" applyAlignment="1" applyProtection="1">
      <alignment horizontal="right" wrapText="1"/>
      <protection locked="0"/>
    </xf>
    <xf numFmtId="0" fontId="6" fillId="4" borderId="0" xfId="1" applyFont="1" applyFill="1" applyAlignment="1">
      <alignment wrapText="1"/>
    </xf>
    <xf numFmtId="0" fontId="6" fillId="5" borderId="0" xfId="1" applyFont="1" applyFill="1" applyAlignment="1">
      <alignment wrapText="1"/>
    </xf>
    <xf numFmtId="0" fontId="7" fillId="4" borderId="8" xfId="1" applyFont="1" applyFill="1" applyBorder="1" applyAlignment="1" applyProtection="1">
      <alignment vertical="center" wrapText="1"/>
      <protection locked="0"/>
    </xf>
    <xf numFmtId="0" fontId="7" fillId="4" borderId="8" xfId="1" applyFont="1" applyFill="1" applyBorder="1" applyAlignment="1" applyProtection="1">
      <alignment horizontal="center" vertical="center"/>
      <protection locked="0"/>
    </xf>
    <xf numFmtId="0" fontId="1" fillId="4" borderId="8" xfId="1" applyFont="1" applyFill="1" applyBorder="1" applyAlignment="1">
      <alignment horizontal="center" vertical="center"/>
    </xf>
    <xf numFmtId="0" fontId="1" fillId="4" borderId="8" xfId="1" applyFont="1" applyFill="1" applyBorder="1" applyAlignment="1">
      <alignment horizontal="center" vertical="center" wrapText="1"/>
    </xf>
    <xf numFmtId="0" fontId="1" fillId="4" borderId="8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7" fillId="21" borderId="35" xfId="1" applyFont="1" applyFill="1" applyBorder="1" applyAlignment="1">
      <alignment horizontal="center" vertical="center" wrapText="1"/>
    </xf>
    <xf numFmtId="0" fontId="1" fillId="0" borderId="0" xfId="2"/>
    <xf numFmtId="0" fontId="8" fillId="4" borderId="8" xfId="1" applyFont="1" applyFill="1" applyBorder="1" applyAlignment="1">
      <alignment horizontal="center" vertical="center"/>
    </xf>
    <xf numFmtId="0" fontId="8" fillId="4" borderId="8" xfId="1" applyFont="1" applyFill="1" applyBorder="1" applyAlignment="1" applyProtection="1">
      <alignment vertical="center" wrapText="1"/>
      <protection locked="0"/>
    </xf>
    <xf numFmtId="0" fontId="8" fillId="4" borderId="8" xfId="1" applyFont="1" applyFill="1" applyBorder="1" applyAlignment="1" applyProtection="1">
      <alignment horizontal="center" vertical="center"/>
      <protection locked="0"/>
    </xf>
    <xf numFmtId="0" fontId="14" fillId="4" borderId="8" xfId="1" applyFont="1" applyFill="1" applyBorder="1" applyAlignment="1">
      <alignment horizontal="center" vertical="center"/>
    </xf>
    <xf numFmtId="0" fontId="14" fillId="4" borderId="8" xfId="1" applyFont="1" applyFill="1" applyBorder="1" applyAlignment="1">
      <alignment horizontal="center" vertical="center" wrapText="1"/>
    </xf>
    <xf numFmtId="0" fontId="14" fillId="4" borderId="8" xfId="1" applyFont="1" applyFill="1" applyBorder="1" applyAlignment="1">
      <alignment vertical="center" wrapText="1"/>
    </xf>
    <xf numFmtId="0" fontId="44" fillId="3" borderId="0" xfId="1" applyFont="1" applyFill="1" applyAlignment="1">
      <alignment horizontal="center"/>
    </xf>
    <xf numFmtId="0" fontId="45" fillId="2" borderId="13" xfId="1" applyFont="1" applyFill="1" applyBorder="1" applyAlignment="1">
      <alignment vertical="center"/>
    </xf>
    <xf numFmtId="0" fontId="45" fillId="2" borderId="13" xfId="1" applyFont="1" applyFill="1" applyBorder="1" applyAlignment="1">
      <alignment vertical="center" wrapText="1"/>
    </xf>
    <xf numFmtId="0" fontId="44" fillId="2" borderId="16" xfId="1" applyFont="1" applyFill="1" applyBorder="1" applyAlignment="1">
      <alignment vertical="center" wrapText="1"/>
    </xf>
    <xf numFmtId="0" fontId="44" fillId="2" borderId="17" xfId="1" applyFont="1" applyFill="1" applyBorder="1" applyAlignment="1">
      <alignment horizontal="center" vertical="center" wrapText="1"/>
    </xf>
    <xf numFmtId="0" fontId="44" fillId="2" borderId="18" xfId="1" applyFont="1" applyFill="1" applyBorder="1" applyAlignment="1">
      <alignment horizontal="center" vertical="center" wrapText="1"/>
    </xf>
    <xf numFmtId="0" fontId="46" fillId="21" borderId="8" xfId="1" applyFont="1" applyFill="1" applyBorder="1" applyAlignment="1">
      <alignment horizontal="center" vertical="center" wrapText="1"/>
    </xf>
    <xf numFmtId="0" fontId="47" fillId="2" borderId="1" xfId="1" applyFont="1" applyFill="1" applyBorder="1" applyAlignment="1">
      <alignment vertical="center"/>
    </xf>
    <xf numFmtId="0" fontId="46" fillId="2" borderId="2" xfId="1" applyFont="1" applyFill="1" applyBorder="1" applyAlignment="1">
      <alignment vertical="center" wrapText="1"/>
    </xf>
    <xf numFmtId="0" fontId="46" fillId="0" borderId="0" xfId="1" applyFont="1" applyAlignment="1">
      <alignment vertical="center" wrapText="1"/>
    </xf>
    <xf numFmtId="0" fontId="46" fillId="2" borderId="0" xfId="1" applyFont="1" applyFill="1" applyAlignment="1">
      <alignment vertical="center" wrapText="1"/>
    </xf>
    <xf numFmtId="0" fontId="46" fillId="2" borderId="0" xfId="1" applyFont="1" applyFill="1" applyAlignment="1">
      <alignment horizontal="center" vertical="center" wrapText="1"/>
    </xf>
    <xf numFmtId="0" fontId="46" fillId="0" borderId="0" xfId="1" applyFont="1"/>
    <xf numFmtId="0" fontId="15" fillId="2" borderId="13" xfId="1" applyFont="1" applyFill="1" applyBorder="1" applyAlignment="1">
      <alignment horizontal="right" vertical="center" wrapText="1"/>
    </xf>
    <xf numFmtId="0" fontId="16" fillId="2" borderId="0" xfId="1" applyFont="1" applyFill="1" applyAlignment="1">
      <alignment horizontal="center" vertical="center" wrapText="1"/>
    </xf>
    <xf numFmtId="0" fontId="3" fillId="2" borderId="32" xfId="1" applyFont="1" applyFill="1" applyBorder="1" applyAlignment="1">
      <alignment horizontal="right" wrapText="1"/>
    </xf>
    <xf numFmtId="0" fontId="3" fillId="2" borderId="33" xfId="1" applyFont="1" applyFill="1" applyBorder="1" applyAlignment="1">
      <alignment horizontal="right" wrapText="1"/>
    </xf>
    <xf numFmtId="0" fontId="6" fillId="22" borderId="0" xfId="1" applyFont="1" applyFill="1" applyAlignment="1">
      <alignment horizontal="left" vertical="center" wrapText="1"/>
    </xf>
    <xf numFmtId="0" fontId="1" fillId="4" borderId="48" xfId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3" borderId="0" xfId="1" applyFont="1" applyFill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46" fillId="2" borderId="2" xfId="1" applyFont="1" applyFill="1" applyBorder="1" applyAlignment="1">
      <alignment horizontal="center" vertical="center" wrapText="1"/>
    </xf>
    <xf numFmtId="0" fontId="16" fillId="5" borderId="0" xfId="1" applyFont="1" applyFill="1" applyAlignment="1">
      <alignment horizontal="center" vertical="center" wrapText="1"/>
    </xf>
    <xf numFmtId="0" fontId="1" fillId="2" borderId="35" xfId="1" applyFill="1" applyBorder="1" applyAlignment="1">
      <alignment horizontal="center" vertical="center" wrapText="1"/>
    </xf>
    <xf numFmtId="0" fontId="1" fillId="4" borderId="3" xfId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" fillId="2" borderId="10" xfId="1" applyFill="1" applyBorder="1" applyAlignment="1">
      <alignment horizontal="center" vertical="center" wrapText="1"/>
    </xf>
    <xf numFmtId="0" fontId="46" fillId="2" borderId="10" xfId="1" applyFont="1" applyFill="1" applyBorder="1" applyAlignment="1">
      <alignment horizontal="center" vertical="center"/>
    </xf>
    <xf numFmtId="0" fontId="5" fillId="3" borderId="0" xfId="1" applyFont="1" applyFill="1" applyAlignment="1" applyProtection="1">
      <protection locked="0"/>
    </xf>
    <xf numFmtId="0" fontId="1" fillId="8" borderId="35" xfId="1" applyFont="1" applyFill="1" applyBorder="1" applyAlignment="1" applyProtection="1">
      <alignment vertical="center" textRotation="90"/>
      <protection locked="0"/>
    </xf>
    <xf numFmtId="0" fontId="1" fillId="6" borderId="8" xfId="1" applyFont="1" applyFill="1" applyBorder="1" applyAlignment="1">
      <alignment horizontal="center" vertical="center" wrapText="1"/>
    </xf>
    <xf numFmtId="0" fontId="1" fillId="5" borderId="8" xfId="1" applyFont="1" applyFill="1" applyBorder="1" applyAlignment="1" applyProtection="1">
      <alignment horizontal="center" vertical="center"/>
      <protection locked="0"/>
    </xf>
    <xf numFmtId="0" fontId="49" fillId="23" borderId="22" xfId="1" applyFont="1" applyFill="1" applyBorder="1" applyAlignment="1">
      <alignment horizontal="center" wrapText="1"/>
    </xf>
    <xf numFmtId="0" fontId="50" fillId="24" borderId="0" xfId="1" applyFont="1" applyFill="1" applyAlignment="1">
      <alignment horizontal="center" vertical="center"/>
    </xf>
    <xf numFmtId="0" fontId="20" fillId="17" borderId="42" xfId="0" applyFont="1" applyFill="1" applyBorder="1" applyAlignment="1">
      <alignment horizontal="center" wrapText="1"/>
    </xf>
    <xf numFmtId="0" fontId="51" fillId="25" borderId="0" xfId="0" applyFont="1" applyFill="1" applyAlignment="1" applyProtection="1">
      <alignment horizontal="left"/>
      <protection locked="0"/>
    </xf>
    <xf numFmtId="0" fontId="5" fillId="3" borderId="0" xfId="1" applyFont="1" applyFill="1" applyAlignment="1" applyProtection="1">
      <alignment vertical="top"/>
      <protection locked="0"/>
    </xf>
    <xf numFmtId="0" fontId="26" fillId="4" borderId="8" xfId="1" applyFont="1" applyFill="1" applyBorder="1" applyAlignment="1" applyProtection="1">
      <alignment vertical="center" wrapText="1"/>
      <protection locked="0"/>
    </xf>
    <xf numFmtId="0" fontId="5" fillId="3" borderId="0" xfId="1" applyFont="1" applyFill="1" applyAlignment="1" applyProtection="1">
      <alignment horizontal="left" vertical="top" wrapText="1"/>
      <protection locked="0"/>
    </xf>
    <xf numFmtId="0" fontId="25" fillId="22" borderId="49" xfId="1" applyFont="1" applyFill="1" applyBorder="1" applyAlignment="1" applyProtection="1">
      <alignment horizontal="left" vertical="center" wrapText="1"/>
      <protection locked="0"/>
    </xf>
    <xf numFmtId="0" fontId="8" fillId="22" borderId="49" xfId="1" applyFont="1" applyFill="1" applyBorder="1" applyAlignment="1" applyProtection="1">
      <alignment horizontal="left" vertical="center" wrapText="1"/>
      <protection locked="0"/>
    </xf>
    <xf numFmtId="0" fontId="3" fillId="2" borderId="32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 wrapText="1"/>
    </xf>
    <xf numFmtId="0" fontId="1" fillId="0" borderId="34" xfId="1" applyBorder="1" applyAlignment="1">
      <alignment horizontal="center"/>
    </xf>
    <xf numFmtId="0" fontId="36" fillId="17" borderId="50" xfId="0" applyFont="1" applyFill="1" applyBorder="1" applyAlignment="1">
      <alignment horizontal="center" wrapText="1"/>
    </xf>
    <xf numFmtId="0" fontId="36" fillId="17" borderId="51" xfId="0" applyFont="1" applyFill="1" applyBorder="1" applyAlignment="1">
      <alignment horizontal="center" wrapText="1"/>
    </xf>
    <xf numFmtId="0" fontId="36" fillId="17" borderId="52" xfId="0" applyFont="1" applyFill="1" applyBorder="1" applyAlignment="1">
      <alignment horizontal="center" wrapText="1"/>
    </xf>
    <xf numFmtId="0" fontId="20" fillId="17" borderId="53" xfId="0" applyFont="1" applyFill="1" applyBorder="1" applyAlignment="1">
      <alignment horizontal="center"/>
    </xf>
    <xf numFmtId="0" fontId="20" fillId="17" borderId="54" xfId="0" applyFont="1" applyFill="1" applyBorder="1" applyAlignment="1">
      <alignment horizontal="center"/>
    </xf>
    <xf numFmtId="0" fontId="20" fillId="17" borderId="55" xfId="0" applyFont="1" applyFill="1" applyBorder="1" applyAlignment="1">
      <alignment horizontal="center"/>
    </xf>
    <xf numFmtId="0" fontId="37" fillId="13" borderId="43" xfId="0" applyFont="1" applyFill="1" applyBorder="1" applyAlignment="1">
      <alignment horizontal="center" vertical="center" wrapText="1"/>
    </xf>
    <xf numFmtId="0" fontId="37" fillId="13" borderId="56" xfId="0" applyFont="1" applyFill="1" applyBorder="1" applyAlignment="1">
      <alignment horizontal="center" vertical="center" wrapText="1"/>
    </xf>
    <xf numFmtId="0" fontId="37" fillId="13" borderId="57" xfId="0" applyFont="1" applyFill="1" applyBorder="1" applyAlignment="1">
      <alignment horizontal="center" vertical="center" wrapText="1"/>
    </xf>
    <xf numFmtId="0" fontId="37" fillId="13" borderId="45" xfId="0" applyFont="1" applyFill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37" fillId="13" borderId="58" xfId="0" applyFont="1" applyFill="1" applyBorder="1" applyAlignment="1">
      <alignment horizontal="center" vertical="center" wrapText="1"/>
    </xf>
    <xf numFmtId="0" fontId="22" fillId="13" borderId="46" xfId="0" applyFont="1" applyFill="1" applyBorder="1" applyAlignment="1">
      <alignment horizontal="left" vertical="center" wrapText="1"/>
    </xf>
    <xf numFmtId="0" fontId="22" fillId="13" borderId="59" xfId="0" applyFont="1" applyFill="1" applyBorder="1" applyAlignment="1">
      <alignment horizontal="left" vertical="center" wrapText="1"/>
    </xf>
    <xf numFmtId="0" fontId="22" fillId="13" borderId="44" xfId="0" applyFont="1" applyFill="1" applyBorder="1" applyAlignment="1">
      <alignment horizontal="left" vertical="center" wrapText="1"/>
    </xf>
    <xf numFmtId="0" fontId="24" fillId="0" borderId="46" xfId="3" applyBorder="1" applyAlignment="1">
      <alignment horizontal="left" vertical="center" wrapText="1"/>
    </xf>
    <xf numFmtId="0" fontId="24" fillId="0" borderId="59" xfId="3" applyBorder="1" applyAlignment="1">
      <alignment horizontal="left" vertical="center" wrapText="1"/>
    </xf>
  </cellXfs>
  <cellStyles count="4">
    <cellStyle name="Excel Built-in Normal" xfId="1"/>
    <cellStyle name="Excel Built-in Normal 1" xfId="2"/>
    <cellStyle name="Normalny" xfId="0" builtinId="0"/>
    <cellStyle name="Normalny 2" xfId="3"/>
  </cellStyles>
  <dxfs count="9"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B68"/>
  <sheetViews>
    <sheetView topLeftCell="B43" zoomScale="90" workbookViewId="0">
      <selection activeCell="C36" sqref="C36"/>
    </sheetView>
  </sheetViews>
  <sheetFormatPr defaultColWidth="8.85546875" defaultRowHeight="12.75"/>
  <cols>
    <col min="1" max="1" width="0" style="1" hidden="1" customWidth="1"/>
    <col min="2" max="2" width="6.42578125" style="1" customWidth="1"/>
    <col min="3" max="3" width="52.140625" style="3" customWidth="1"/>
    <col min="4" max="4" width="7" style="2" customWidth="1"/>
    <col min="5" max="5" width="6.7109375" style="2" customWidth="1"/>
    <col min="6" max="7" width="4.85546875" style="2" customWidth="1"/>
    <col min="8" max="8" width="5.42578125" style="2" customWidth="1"/>
    <col min="9" max="9" width="4" style="2" customWidth="1"/>
    <col min="10" max="10" width="6" style="3" customWidth="1"/>
    <col min="11" max="11" width="14.140625" style="1" hidden="1" customWidth="1"/>
    <col min="12" max="12" width="4.85546875" style="78" customWidth="1"/>
    <col min="13" max="14" width="0" style="3" hidden="1" customWidth="1"/>
    <col min="15" max="15" width="8" style="78" customWidth="1"/>
    <col min="16" max="16" width="6.85546875" style="69" customWidth="1"/>
    <col min="17" max="17" width="6.85546875" style="78" customWidth="1"/>
    <col min="18" max="18" width="24.85546875" style="79" customWidth="1"/>
    <col min="19" max="19" width="22.42578125" style="79" customWidth="1"/>
    <col min="20" max="20" width="22.140625" style="79" customWidth="1"/>
    <col min="21" max="21" width="2.42578125" style="1" customWidth="1"/>
    <col min="22" max="25" width="8.85546875" style="1"/>
    <col min="26" max="26" width="8.7109375" style="1" customWidth="1"/>
    <col min="27" max="16384" width="8.85546875" style="1"/>
  </cols>
  <sheetData>
    <row r="1" spans="1:49">
      <c r="B1" s="4"/>
      <c r="D1" s="5"/>
      <c r="E1" s="5"/>
      <c r="F1" s="5"/>
      <c r="G1" s="5"/>
      <c r="H1" s="5"/>
      <c r="I1" s="5"/>
      <c r="J1" s="6"/>
      <c r="K1" s="7"/>
      <c r="L1" s="254"/>
      <c r="M1" s="9"/>
      <c r="O1" s="254"/>
      <c r="R1" s="254"/>
      <c r="S1" s="254"/>
      <c r="T1" s="263"/>
    </row>
    <row r="2" spans="1:49">
      <c r="B2" s="4"/>
      <c r="C2" s="216"/>
      <c r="D2" s="5"/>
      <c r="E2" s="5"/>
      <c r="F2" s="5"/>
      <c r="G2" s="5"/>
      <c r="H2" s="5"/>
      <c r="I2" s="5"/>
      <c r="J2" s="6"/>
      <c r="K2" s="7"/>
      <c r="L2" s="79"/>
      <c r="M2" s="9"/>
      <c r="R2" s="254"/>
      <c r="S2" s="254"/>
      <c r="T2" s="254"/>
    </row>
    <row r="3" spans="1:49" ht="29.25">
      <c r="B3" s="10"/>
      <c r="C3" s="273" t="s">
        <v>285</v>
      </c>
      <c r="D3" s="11"/>
      <c r="E3" s="11"/>
      <c r="F3" s="11"/>
      <c r="G3" s="11"/>
      <c r="H3" s="11"/>
      <c r="I3" s="11"/>
      <c r="J3" s="12"/>
      <c r="K3" s="13"/>
      <c r="L3" s="255"/>
      <c r="M3" s="15"/>
      <c r="N3" s="16"/>
      <c r="O3" s="88"/>
      <c r="P3" s="87"/>
      <c r="Q3" s="88"/>
      <c r="R3" s="255"/>
      <c r="S3" s="255"/>
      <c r="T3" s="255"/>
    </row>
    <row r="4" spans="1:49" ht="26.25">
      <c r="B4" s="17"/>
      <c r="C4" s="266" t="s">
        <v>2</v>
      </c>
      <c r="D4" s="19"/>
      <c r="E4" s="19"/>
      <c r="F4" s="19"/>
      <c r="G4" s="19"/>
      <c r="H4" s="19"/>
      <c r="I4" s="19"/>
      <c r="J4" s="20"/>
      <c r="K4" s="21"/>
      <c r="L4" s="256"/>
      <c r="M4" s="22"/>
      <c r="N4" s="8"/>
      <c r="O4" s="256"/>
      <c r="P4" s="136"/>
      <c r="Q4" s="256"/>
      <c r="R4" s="256"/>
      <c r="S4" s="256"/>
      <c r="T4" s="256"/>
    </row>
    <row r="5" spans="1:49" ht="39.75" customHeight="1">
      <c r="B5" s="17"/>
      <c r="C5" s="274" t="s">
        <v>286</v>
      </c>
      <c r="D5" s="276" t="s">
        <v>287</v>
      </c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</row>
    <row r="6" spans="1:49" ht="18">
      <c r="B6" s="17"/>
      <c r="C6" s="18" t="s">
        <v>3</v>
      </c>
      <c r="D6" s="19"/>
      <c r="E6" s="19"/>
      <c r="F6" s="19"/>
      <c r="G6" s="19"/>
      <c r="H6" s="19"/>
      <c r="I6" s="19"/>
      <c r="J6" s="20"/>
      <c r="K6" s="21"/>
      <c r="L6" s="256"/>
      <c r="M6" s="22"/>
      <c r="N6" s="8"/>
      <c r="O6" s="256"/>
      <c r="P6" s="136"/>
      <c r="Q6" s="256"/>
      <c r="R6" s="256"/>
      <c r="S6" s="256"/>
      <c r="T6" s="256"/>
    </row>
    <row r="7" spans="1:49" ht="18">
      <c r="B7" s="17"/>
      <c r="C7" s="18" t="s">
        <v>4</v>
      </c>
      <c r="D7" s="19"/>
      <c r="E7" s="19"/>
      <c r="F7" s="19"/>
      <c r="G7" s="19"/>
      <c r="H7" s="19"/>
      <c r="I7" s="19"/>
      <c r="J7" s="20"/>
      <c r="K7" s="21"/>
      <c r="L7" s="256"/>
      <c r="M7" s="22"/>
      <c r="N7" s="8"/>
      <c r="O7" s="256"/>
      <c r="P7" s="136"/>
      <c r="Q7" s="256"/>
      <c r="R7" s="256"/>
      <c r="S7" s="256"/>
      <c r="T7" s="256"/>
    </row>
    <row r="8" spans="1:49" ht="19.5">
      <c r="B8" s="17"/>
      <c r="C8" s="154" t="s">
        <v>249</v>
      </c>
      <c r="D8" s="19"/>
      <c r="E8" s="19"/>
      <c r="F8" s="19"/>
      <c r="G8" s="19"/>
      <c r="H8" s="19"/>
      <c r="I8" s="19"/>
      <c r="J8" s="20"/>
      <c r="K8" s="21"/>
      <c r="L8" s="256"/>
      <c r="M8" s="22"/>
      <c r="N8" s="8"/>
      <c r="O8" s="256"/>
      <c r="P8" s="136"/>
      <c r="Q8" s="256"/>
      <c r="R8" s="256"/>
      <c r="S8" s="256"/>
      <c r="T8" s="256"/>
    </row>
    <row r="9" spans="1:49" s="30" customFormat="1">
      <c r="A9" s="23"/>
      <c r="B9" s="24"/>
      <c r="C9" s="217" t="s">
        <v>250</v>
      </c>
      <c r="D9" s="148" t="str">
        <f ca="1">MID(CELL("nazwa_pliku"),1+SEARCH("[",CELL("nazwa_pliku")),SEARCH("]",CELL("nazwa_pliku"))-SEARCH("[",CELL("nazwa_pliku"))-5)</f>
        <v>AiR_2st_stac_ogólno_RiSA_v1.4.</v>
      </c>
      <c r="E9" s="25"/>
      <c r="F9" s="25"/>
      <c r="G9" s="25"/>
      <c r="H9" s="25"/>
      <c r="I9" s="25"/>
      <c r="J9" s="26"/>
      <c r="K9" s="27" t="str">
        <f ca="1">MID(CELL("nazwa_pliku"),1+SEARCH("[",CELL("nazwa_pliku")),SEARCH("]",CELL("nazwa_pliku"))-SEARCH("[",CELL("nazwa_pliku"))-1)</f>
        <v>AiR_2st_stac_ogólno_RiSA_v1.4.xlsx</v>
      </c>
      <c r="L9" s="257"/>
      <c r="M9" s="28"/>
      <c r="N9" s="29"/>
      <c r="O9" s="258"/>
      <c r="P9" s="144"/>
      <c r="Q9" s="258"/>
      <c r="R9" s="257"/>
      <c r="S9" s="257"/>
      <c r="T9" s="257"/>
    </row>
    <row r="10" spans="1:49">
      <c r="A10" s="31"/>
      <c r="B10" s="10"/>
      <c r="C10" s="218"/>
      <c r="D10" s="32"/>
      <c r="E10" s="33"/>
      <c r="F10" s="33"/>
      <c r="G10" s="33"/>
      <c r="H10" s="33"/>
      <c r="I10" s="33"/>
      <c r="J10" s="34"/>
      <c r="K10" s="35"/>
      <c r="L10" s="255"/>
      <c r="M10" s="14"/>
      <c r="N10" s="16"/>
      <c r="O10" s="88"/>
      <c r="P10" s="87"/>
      <c r="Q10" s="88"/>
      <c r="R10" s="279" t="s">
        <v>271</v>
      </c>
      <c r="S10" s="279"/>
      <c r="T10" s="279"/>
    </row>
    <row r="11" spans="1:49" ht="25.5">
      <c r="A11" s="35"/>
      <c r="B11" s="10"/>
      <c r="C11" s="219" t="s">
        <v>68</v>
      </c>
      <c r="D11" s="32"/>
      <c r="E11" s="33"/>
      <c r="F11" s="33"/>
      <c r="G11" s="33"/>
      <c r="H11" s="33"/>
      <c r="I11" s="33"/>
      <c r="J11" s="34"/>
      <c r="K11" s="35"/>
      <c r="L11" s="255"/>
      <c r="M11" s="14"/>
      <c r="N11" s="16"/>
      <c r="O11" s="88"/>
      <c r="P11" s="87"/>
      <c r="Q11" s="88"/>
      <c r="R11" s="81" t="s">
        <v>146</v>
      </c>
      <c r="S11" s="81" t="s">
        <v>147</v>
      </c>
      <c r="T11" s="81" t="s">
        <v>148</v>
      </c>
    </row>
    <row r="12" spans="1:49" ht="137.25" customHeight="1">
      <c r="A12" s="35"/>
      <c r="B12" s="36"/>
      <c r="C12" s="213" t="s">
        <v>273</v>
      </c>
      <c r="D12" s="37"/>
      <c r="E12" s="38"/>
      <c r="F12" s="38"/>
      <c r="G12" s="38"/>
      <c r="H12" s="38"/>
      <c r="I12" s="38"/>
      <c r="J12" s="39"/>
      <c r="K12" s="40" t="str">
        <f ca="1">MID(CELL("nazwa_pliku"),1+SEARCH("[",CELL("nazwa_pliku")),SEARCH("]",CELL("nazwa_pliku"))-SEARCH("[",CELL("nazwa_pliku"))-1)</f>
        <v>AiR_2st_stac_ogólno_RiSA_v1.4.xlsx</v>
      </c>
      <c r="L12" s="253"/>
      <c r="M12" s="41"/>
      <c r="N12" s="42"/>
      <c r="O12" s="145"/>
      <c r="P12" s="145"/>
      <c r="Q12" s="262"/>
      <c r="R12" s="224" t="s">
        <v>5</v>
      </c>
      <c r="S12" s="224" t="s">
        <v>6</v>
      </c>
      <c r="T12" s="224" t="s">
        <v>7</v>
      </c>
    </row>
    <row r="13" spans="1:49" ht="15.75">
      <c r="A13" s="43"/>
      <c r="C13" s="220" t="s">
        <v>72</v>
      </c>
      <c r="D13" s="44"/>
      <c r="E13" s="44"/>
      <c r="F13" s="44"/>
      <c r="G13" s="44"/>
      <c r="H13" s="44"/>
      <c r="I13" s="44"/>
      <c r="J13" s="45"/>
      <c r="K13" s="43"/>
      <c r="L13" s="76"/>
      <c r="M13" s="46"/>
      <c r="N13" s="1"/>
      <c r="O13" s="79"/>
      <c r="P13" s="95"/>
      <c r="Q13" s="79"/>
      <c r="R13" s="279" t="s">
        <v>272</v>
      </c>
      <c r="S13" s="279"/>
      <c r="T13" s="279"/>
    </row>
    <row r="14" spans="1:49" ht="22.5" customHeight="1">
      <c r="A14" s="43"/>
      <c r="B14" s="47" t="s">
        <v>73</v>
      </c>
      <c r="C14" s="50" t="s">
        <v>74</v>
      </c>
      <c r="D14" s="48" t="s">
        <v>75</v>
      </c>
      <c r="E14" s="48" t="s">
        <v>76</v>
      </c>
      <c r="F14" s="48" t="s">
        <v>77</v>
      </c>
      <c r="G14" s="48" t="s">
        <v>78</v>
      </c>
      <c r="H14" s="48" t="s">
        <v>79</v>
      </c>
      <c r="I14" s="48" t="s">
        <v>80</v>
      </c>
      <c r="J14" s="48" t="s">
        <v>81</v>
      </c>
      <c r="K14" s="49" t="s">
        <v>82</v>
      </c>
      <c r="L14" s="151" t="s">
        <v>83</v>
      </c>
      <c r="M14" s="149" t="s">
        <v>84</v>
      </c>
      <c r="N14" s="152" t="s">
        <v>85</v>
      </c>
      <c r="O14" s="149" t="s">
        <v>86</v>
      </c>
      <c r="P14" s="149" t="s">
        <v>87</v>
      </c>
      <c r="Q14" s="150" t="s">
        <v>88</v>
      </c>
      <c r="R14" s="51" t="s">
        <v>69</v>
      </c>
      <c r="S14" s="51" t="s">
        <v>70</v>
      </c>
      <c r="T14" s="51" t="s">
        <v>71</v>
      </c>
    </row>
    <row r="15" spans="1:49" ht="24" customHeight="1">
      <c r="A15" s="52" t="s">
        <v>89</v>
      </c>
      <c r="B15" s="53">
        <v>1</v>
      </c>
      <c r="C15" s="221" t="s">
        <v>251</v>
      </c>
      <c r="D15" s="222" t="s">
        <v>90</v>
      </c>
      <c r="E15" s="222">
        <v>30</v>
      </c>
      <c r="F15" s="222"/>
      <c r="G15" s="222">
        <v>30</v>
      </c>
      <c r="H15" s="222"/>
      <c r="I15" s="222"/>
      <c r="J15" s="222">
        <v>4</v>
      </c>
      <c r="K15" s="223"/>
      <c r="L15" s="224"/>
      <c r="M15" s="221"/>
      <c r="N15" s="225"/>
      <c r="O15" s="224"/>
      <c r="P15" s="225"/>
      <c r="Q15" s="224" t="s">
        <v>88</v>
      </c>
      <c r="R15" s="224" t="s">
        <v>8</v>
      </c>
      <c r="S15" s="224" t="s">
        <v>9</v>
      </c>
      <c r="T15" s="224" t="s">
        <v>10</v>
      </c>
      <c r="U15" s="3"/>
    </row>
    <row r="16" spans="1:49" s="60" customFormat="1" ht="33" customHeight="1">
      <c r="A16" s="59" t="b">
        <f>IF(ISBLANK(B34),"",IF(ISNA(MATCH(B34,"#REF!,0)),""?"",""+""))")),TRUE))</f>
        <v>0</v>
      </c>
      <c r="B16" s="55">
        <v>2</v>
      </c>
      <c r="C16" s="56" t="s">
        <v>252</v>
      </c>
      <c r="D16" s="55"/>
      <c r="E16" s="55">
        <v>30</v>
      </c>
      <c r="F16" s="55"/>
      <c r="G16" s="55">
        <v>30</v>
      </c>
      <c r="H16" s="55"/>
      <c r="I16" s="55"/>
      <c r="J16" s="55">
        <v>4</v>
      </c>
      <c r="K16" s="226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31:I31))))"))),TRUE)</f>
        <v>1</v>
      </c>
      <c r="L16" s="57"/>
      <c r="M16" s="58" t="b">
        <f>IF(AND(ISNA(MATCH($B16,"#REF!,0)),ISNA(MATCH($B31,#REF!,0))),"""",""*"")"))),TRUE)</f>
        <v>0</v>
      </c>
      <c r="N16" s="58" t="str">
        <f>"#REF!"</f>
        <v>#REF!</v>
      </c>
      <c r="O16" s="57"/>
      <c r="P16" s="58"/>
      <c r="Q16" s="57" t="s">
        <v>88</v>
      </c>
      <c r="R16" s="57" t="s">
        <v>16</v>
      </c>
      <c r="S16" s="57" t="s">
        <v>22</v>
      </c>
      <c r="T16" s="57" t="s">
        <v>11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20.25" customHeight="1">
      <c r="A17" s="61" t="b">
        <f>IF(ISBLANK(#REF!),"",IF(ISNA(MATCH(#REF!,"#REF!,0)),""?"",""+""))")),TRUE))</f>
        <v>0</v>
      </c>
      <c r="B17" s="53">
        <v>3</v>
      </c>
      <c r="C17" s="221" t="s">
        <v>253</v>
      </c>
      <c r="D17" s="222" t="s">
        <v>90</v>
      </c>
      <c r="E17" s="222">
        <v>30</v>
      </c>
      <c r="F17" s="222"/>
      <c r="G17" s="222"/>
      <c r="H17" s="222">
        <v>30</v>
      </c>
      <c r="I17" s="222"/>
      <c r="J17" s="222">
        <v>4</v>
      </c>
      <c r="K17" s="223"/>
      <c r="L17" s="224"/>
      <c r="M17" s="221"/>
      <c r="N17" s="225"/>
      <c r="O17" s="224"/>
      <c r="P17" s="225"/>
      <c r="Q17" s="224" t="s">
        <v>88</v>
      </c>
      <c r="R17" s="224" t="s">
        <v>17</v>
      </c>
      <c r="S17" s="224" t="s">
        <v>66</v>
      </c>
      <c r="T17" s="224" t="s">
        <v>12</v>
      </c>
      <c r="U17" s="84"/>
    </row>
    <row r="18" spans="1:49" s="60" customFormat="1" ht="33" customHeight="1">
      <c r="A18" s="59" t="b">
        <f>IF(ISBLANK(B16),"",IF(ISNA(MATCH(B16,"#REF!,0)),""?"",""+""))")),TRUE))</f>
        <v>0</v>
      </c>
      <c r="B18" s="55">
        <v>4</v>
      </c>
      <c r="C18" s="56" t="s">
        <v>254</v>
      </c>
      <c r="D18" s="55" t="s">
        <v>90</v>
      </c>
      <c r="E18" s="55">
        <v>30</v>
      </c>
      <c r="F18" s="55"/>
      <c r="G18" s="55">
        <v>30</v>
      </c>
      <c r="H18" s="55"/>
      <c r="I18" s="55"/>
      <c r="J18" s="55">
        <v>4</v>
      </c>
      <c r="K18" s="226"/>
      <c r="L18" s="57"/>
      <c r="M18" s="58"/>
      <c r="N18" s="58"/>
      <c r="O18" s="57"/>
      <c r="P18" s="58"/>
      <c r="Q18" s="57" t="s">
        <v>88</v>
      </c>
      <c r="R18" s="57" t="s">
        <v>18</v>
      </c>
      <c r="S18" s="57" t="s">
        <v>23</v>
      </c>
      <c r="T18" s="57" t="s">
        <v>11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24" customHeight="1">
      <c r="A19" s="54" t="b">
        <f>IF(ISBLANK(B17),"",IF(ISNA(MATCH(B17,"#REF!,0)),""?"",""+""))")),TRUE))</f>
        <v>0</v>
      </c>
      <c r="B19" s="53">
        <v>5</v>
      </c>
      <c r="C19" s="221" t="s">
        <v>255</v>
      </c>
      <c r="D19" s="222"/>
      <c r="E19" s="222">
        <v>30</v>
      </c>
      <c r="F19" s="222"/>
      <c r="G19" s="222">
        <v>30</v>
      </c>
      <c r="H19" s="222"/>
      <c r="I19" s="222"/>
      <c r="J19" s="222">
        <v>4</v>
      </c>
      <c r="K19" s="223"/>
      <c r="L19" s="224"/>
      <c r="M19" s="221"/>
      <c r="N19" s="225"/>
      <c r="O19" s="224"/>
      <c r="P19" s="225" t="s">
        <v>87</v>
      </c>
      <c r="Q19" s="224"/>
      <c r="R19" s="224" t="s">
        <v>59</v>
      </c>
      <c r="S19" s="224" t="s">
        <v>24</v>
      </c>
      <c r="T19" s="224" t="s">
        <v>10</v>
      </c>
    </row>
    <row r="20" spans="1:49" s="60" customFormat="1" ht="33" customHeight="1">
      <c r="A20" s="59"/>
      <c r="B20" s="55">
        <v>6</v>
      </c>
      <c r="C20" s="56" t="s">
        <v>256</v>
      </c>
      <c r="D20" s="55" t="s">
        <v>90</v>
      </c>
      <c r="E20" s="55">
        <v>30</v>
      </c>
      <c r="F20" s="55"/>
      <c r="G20" s="55">
        <v>30</v>
      </c>
      <c r="H20" s="55"/>
      <c r="I20" s="55"/>
      <c r="J20" s="55">
        <v>4</v>
      </c>
      <c r="K20" s="226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29:I29))))"))),TRUE)</f>
        <v>1</v>
      </c>
      <c r="L20" s="57"/>
      <c r="M20" s="58" t="b">
        <f>IF(AND(ISNA(MATCH($B20,"#REF!,0)),ISNA(MATCH($B29,#REF!,0))),"""",""*"")"))),TRUE)</f>
        <v>0</v>
      </c>
      <c r="N20" s="58">
        <v>2</v>
      </c>
      <c r="O20" s="57"/>
      <c r="P20" s="58"/>
      <c r="Q20" s="57" t="s">
        <v>88</v>
      </c>
      <c r="R20" s="57" t="s">
        <v>19</v>
      </c>
      <c r="S20" s="57" t="s">
        <v>25</v>
      </c>
      <c r="T20" s="57" t="s">
        <v>11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30.75" customHeight="1">
      <c r="A21" s="54" t="b">
        <f>IF(ISBLANK(B31),"",IF(ISNA(MATCH(B31,"#REF!,0)),""?"",""+""))")),TRUE))</f>
        <v>0</v>
      </c>
      <c r="B21" s="53">
        <v>7</v>
      </c>
      <c r="C21" s="275" t="s">
        <v>293</v>
      </c>
      <c r="D21" s="222"/>
      <c r="E21" s="222">
        <v>15</v>
      </c>
      <c r="F21" s="222"/>
      <c r="G21" s="222"/>
      <c r="H21" s="222">
        <v>15</v>
      </c>
      <c r="I21" s="222"/>
      <c r="J21" s="222">
        <v>3</v>
      </c>
      <c r="K21" s="223"/>
      <c r="L21" s="224"/>
      <c r="M21" s="221"/>
      <c r="N21" s="225"/>
      <c r="O21" s="224"/>
      <c r="P21" s="225"/>
      <c r="Q21" s="224"/>
      <c r="R21" s="224" t="s">
        <v>20</v>
      </c>
      <c r="S21" s="224" t="s">
        <v>62</v>
      </c>
      <c r="T21" s="224" t="s">
        <v>13</v>
      </c>
    </row>
    <row r="22" spans="1:49" s="60" customFormat="1" ht="33" customHeight="1">
      <c r="A22" s="59"/>
      <c r="B22" s="55">
        <v>8</v>
      </c>
      <c r="C22" s="56" t="s">
        <v>257</v>
      </c>
      <c r="D22" s="55"/>
      <c r="E22" s="55">
        <v>4</v>
      </c>
      <c r="F22" s="55"/>
      <c r="G22" s="55"/>
      <c r="H22" s="55"/>
      <c r="I22" s="55"/>
      <c r="J22" s="55">
        <v>1</v>
      </c>
      <c r="K22" s="226"/>
      <c r="L22" s="57"/>
      <c r="M22" s="58"/>
      <c r="N22" s="58"/>
      <c r="O22" s="57"/>
      <c r="P22" s="58" t="s">
        <v>87</v>
      </c>
      <c r="Q22" s="57"/>
      <c r="R22" s="268" t="s">
        <v>21</v>
      </c>
      <c r="S22" s="268" t="s">
        <v>65</v>
      </c>
      <c r="T22" s="57" t="s">
        <v>14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24" customHeight="1">
      <c r="A23" s="54"/>
      <c r="B23" s="53">
        <v>9</v>
      </c>
      <c r="C23" s="221" t="s">
        <v>91</v>
      </c>
      <c r="D23" s="222"/>
      <c r="E23" s="222"/>
      <c r="F23" s="222">
        <v>30</v>
      </c>
      <c r="G23" s="222"/>
      <c r="H23" s="222"/>
      <c r="I23" s="222"/>
      <c r="J23" s="222">
        <v>2</v>
      </c>
      <c r="K23" s="223"/>
      <c r="L23" s="224" t="s">
        <v>92</v>
      </c>
      <c r="M23" s="221"/>
      <c r="N23" s="225"/>
      <c r="O23" s="224" t="s">
        <v>86</v>
      </c>
      <c r="P23" s="225"/>
      <c r="Q23" s="224"/>
      <c r="R23" s="224"/>
      <c r="S23" s="224" t="s">
        <v>26</v>
      </c>
      <c r="T23" s="224" t="s">
        <v>15</v>
      </c>
    </row>
    <row r="24" spans="1:49">
      <c r="A24" s="54" t="b">
        <f>IF(ISBLANK("#REF!),"""",IF(ISNA(MATCH(#REF!,#REF!,0)),""?"",""+""))"),TRUE)</f>
        <v>0</v>
      </c>
      <c r="B24" s="62"/>
      <c r="C24" s="63"/>
      <c r="D24" s="64"/>
      <c r="E24" s="65">
        <f t="shared" ref="E24:J24" si="0">SUM(E15:E23)</f>
        <v>199</v>
      </c>
      <c r="F24" s="65">
        <f t="shared" si="0"/>
        <v>30</v>
      </c>
      <c r="G24" s="65">
        <f t="shared" si="0"/>
        <v>150</v>
      </c>
      <c r="H24" s="65">
        <f t="shared" si="0"/>
        <v>45</v>
      </c>
      <c r="I24" s="66">
        <f t="shared" si="0"/>
        <v>0</v>
      </c>
      <c r="J24" s="227">
        <f t="shared" si="0"/>
        <v>30</v>
      </c>
      <c r="K24" s="67">
        <f>SUM(K15:K22)</f>
        <v>0</v>
      </c>
      <c r="L24" s="258"/>
      <c r="M24" s="68"/>
      <c r="N24" s="69"/>
      <c r="O24" s="261"/>
      <c r="P24" s="70"/>
      <c r="Q24" s="71"/>
      <c r="R24" s="71"/>
      <c r="S24" s="258"/>
      <c r="T24" s="258"/>
    </row>
    <row r="25" spans="1:49" ht="24">
      <c r="A25" s="72"/>
      <c r="B25" s="73"/>
      <c r="C25" s="74"/>
      <c r="D25" s="75" t="s">
        <v>93</v>
      </c>
      <c r="E25" s="146">
        <f>SUM(E24:I24)</f>
        <v>424</v>
      </c>
      <c r="F25" s="74"/>
      <c r="G25" s="74"/>
      <c r="H25" s="74"/>
      <c r="I25" s="74"/>
      <c r="J25" s="76"/>
      <c r="K25" s="77"/>
      <c r="L25" s="76"/>
      <c r="M25" s="74"/>
      <c r="N25" s="69"/>
      <c r="R25" s="78"/>
      <c r="S25" s="78"/>
      <c r="T25" s="78"/>
    </row>
    <row r="26" spans="1:49" ht="15.75" customHeight="1">
      <c r="A26" s="43"/>
      <c r="B26" s="79"/>
      <c r="C26" s="80" t="s">
        <v>94</v>
      </c>
      <c r="D26" s="74"/>
      <c r="E26" s="74"/>
      <c r="F26" s="74"/>
      <c r="G26" s="74"/>
      <c r="H26" s="74"/>
      <c r="I26" s="74"/>
      <c r="J26" s="76"/>
      <c r="K26" s="77"/>
      <c r="L26" s="76"/>
      <c r="M26" s="74"/>
      <c r="N26" s="69"/>
      <c r="R26" s="280" t="s">
        <v>272</v>
      </c>
      <c r="S26" s="280"/>
      <c r="T26" s="280"/>
    </row>
    <row r="27" spans="1:49" ht="22.5" customHeight="1">
      <c r="A27" s="43"/>
      <c r="B27" s="47" t="s">
        <v>73</v>
      </c>
      <c r="C27" s="50" t="s">
        <v>74</v>
      </c>
      <c r="D27" s="48" t="s">
        <v>75</v>
      </c>
      <c r="E27" s="48" t="s">
        <v>76</v>
      </c>
      <c r="F27" s="48" t="s">
        <v>77</v>
      </c>
      <c r="G27" s="48" t="s">
        <v>78</v>
      </c>
      <c r="H27" s="48" t="s">
        <v>79</v>
      </c>
      <c r="I27" s="48" t="s">
        <v>80</v>
      </c>
      <c r="J27" s="48" t="s">
        <v>81</v>
      </c>
      <c r="K27" s="67" t="s">
        <v>82</v>
      </c>
      <c r="L27" s="149" t="s">
        <v>83</v>
      </c>
      <c r="M27" s="149" t="s">
        <v>84</v>
      </c>
      <c r="N27" s="153"/>
      <c r="O27" s="149" t="s">
        <v>86</v>
      </c>
      <c r="P27" s="149" t="s">
        <v>87</v>
      </c>
      <c r="Q27" s="149" t="s">
        <v>88</v>
      </c>
      <c r="R27" s="81" t="s">
        <v>69</v>
      </c>
      <c r="S27" s="81" t="s">
        <v>70</v>
      </c>
      <c r="T27" s="81" t="s">
        <v>71</v>
      </c>
    </row>
    <row r="28" spans="1:49" ht="33.75" customHeight="1">
      <c r="A28" s="52" t="s">
        <v>89</v>
      </c>
      <c r="B28" s="53">
        <v>1</v>
      </c>
      <c r="C28" s="221" t="s">
        <v>258</v>
      </c>
      <c r="D28" s="222" t="s">
        <v>90</v>
      </c>
      <c r="E28" s="222">
        <v>30</v>
      </c>
      <c r="F28" s="222" t="s">
        <v>259</v>
      </c>
      <c r="G28" s="222">
        <v>30</v>
      </c>
      <c r="H28" s="222"/>
      <c r="I28" s="222" t="s">
        <v>259</v>
      </c>
      <c r="J28" s="222">
        <v>4</v>
      </c>
      <c r="K28" s="223"/>
      <c r="L28" s="224"/>
      <c r="M28" s="221"/>
      <c r="N28" s="225"/>
      <c r="O28" s="224"/>
      <c r="P28" s="225"/>
      <c r="Q28" s="224" t="s">
        <v>88</v>
      </c>
      <c r="R28" s="224" t="s">
        <v>1</v>
      </c>
      <c r="S28" s="224" t="s">
        <v>33</v>
      </c>
      <c r="T28" s="224" t="s">
        <v>10</v>
      </c>
      <c r="U28" s="84"/>
    </row>
    <row r="29" spans="1:49" ht="32.25" customHeight="1">
      <c r="A29" s="61" t="b">
        <f>IF(ISBLANK(B19),"",IF(ISNA(MATCH(B19,"#REF!,0)),""?"",""+""))")),TRUE))</f>
        <v>0</v>
      </c>
      <c r="B29" s="55">
        <v>2</v>
      </c>
      <c r="C29" s="56" t="s">
        <v>260</v>
      </c>
      <c r="D29" s="55" t="s">
        <v>90</v>
      </c>
      <c r="E29" s="55">
        <v>30</v>
      </c>
      <c r="F29" s="55"/>
      <c r="G29" s="55">
        <v>30</v>
      </c>
      <c r="H29" s="55"/>
      <c r="I29" s="55"/>
      <c r="J29" s="55">
        <v>4</v>
      </c>
      <c r="K29" s="226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32:I32))))"))),TRUE)</f>
        <v>1</v>
      </c>
      <c r="L29" s="57"/>
      <c r="M29" s="58"/>
      <c r="N29" s="58"/>
      <c r="O29" s="57"/>
      <c r="P29" s="58"/>
      <c r="Q29" s="57"/>
      <c r="R29" s="57" t="s">
        <v>27</v>
      </c>
      <c r="S29" s="57" t="s">
        <v>34</v>
      </c>
      <c r="T29" s="57" t="s">
        <v>40</v>
      </c>
      <c r="U29" s="84"/>
    </row>
    <row r="30" spans="1:49" ht="21.75" customHeight="1">
      <c r="A30" s="61"/>
      <c r="B30" s="53">
        <v>3</v>
      </c>
      <c r="C30" s="221" t="s">
        <v>261</v>
      </c>
      <c r="D30" s="222" t="s">
        <v>90</v>
      </c>
      <c r="E30" s="222">
        <v>30</v>
      </c>
      <c r="F30" s="222"/>
      <c r="G30" s="222">
        <v>30</v>
      </c>
      <c r="H30" s="222"/>
      <c r="I30" s="222"/>
      <c r="J30" s="222">
        <v>4</v>
      </c>
      <c r="K30" s="223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32:I32))))"))),TRUE)</f>
        <v>1</v>
      </c>
      <c r="L30" s="224"/>
      <c r="M30" s="221"/>
      <c r="N30" s="225"/>
      <c r="O30" s="224"/>
      <c r="P30" s="225"/>
      <c r="Q30" s="224" t="s">
        <v>88</v>
      </c>
      <c r="R30" s="224" t="s">
        <v>28</v>
      </c>
      <c r="S30" s="224" t="s">
        <v>35</v>
      </c>
      <c r="T30" s="224" t="s">
        <v>10</v>
      </c>
      <c r="U30" s="84"/>
    </row>
    <row r="31" spans="1:49" ht="22.5" customHeight="1">
      <c r="A31" s="54" t="b">
        <f>IF(ISBLANK("#REF!),"""",IF(ISNA(MATCH(#REF!,#REF!,0)),""?"",""+""))"),TRUE)</f>
        <v>0</v>
      </c>
      <c r="B31" s="55">
        <v>4</v>
      </c>
      <c r="C31" s="56" t="s">
        <v>262</v>
      </c>
      <c r="D31" s="55"/>
      <c r="E31" s="55">
        <v>15</v>
      </c>
      <c r="F31" s="55"/>
      <c r="G31" s="55">
        <v>30</v>
      </c>
      <c r="H31" s="55"/>
      <c r="I31" s="55"/>
      <c r="J31" s="55">
        <v>3</v>
      </c>
      <c r="K31" s="226"/>
      <c r="L31" s="57"/>
      <c r="M31" s="58"/>
      <c r="N31" s="58"/>
      <c r="O31" s="57"/>
      <c r="P31" s="58"/>
      <c r="Q31" s="57" t="s">
        <v>88</v>
      </c>
      <c r="R31" s="57" t="s">
        <v>29</v>
      </c>
      <c r="S31" s="57" t="s">
        <v>36</v>
      </c>
      <c r="T31" s="57" t="s">
        <v>10</v>
      </c>
    </row>
    <row r="32" spans="1:49" ht="28.5" customHeight="1">
      <c r="A32" s="54"/>
      <c r="B32" s="53">
        <v>5</v>
      </c>
      <c r="C32" s="221" t="s">
        <v>263</v>
      </c>
      <c r="D32" s="222"/>
      <c r="E32" s="222">
        <v>15</v>
      </c>
      <c r="F32" s="222"/>
      <c r="G32" s="222">
        <v>30</v>
      </c>
      <c r="H32" s="222"/>
      <c r="I32" s="222"/>
      <c r="J32" s="222">
        <v>3</v>
      </c>
      <c r="K32" s="223"/>
      <c r="L32" s="224" t="s">
        <v>92</v>
      </c>
      <c r="M32" s="221"/>
      <c r="N32" s="225"/>
      <c r="O32" s="224"/>
      <c r="P32" s="225"/>
      <c r="Q32" s="224" t="s">
        <v>88</v>
      </c>
      <c r="R32" s="224" t="s">
        <v>30</v>
      </c>
      <c r="S32" s="224" t="s">
        <v>37</v>
      </c>
      <c r="T32" s="224" t="s">
        <v>10</v>
      </c>
      <c r="U32" s="84"/>
    </row>
    <row r="33" spans="1:54" ht="25.5" customHeight="1">
      <c r="A33" s="54" t="b">
        <f>IF(ISBLANK(B43),"",IF(ISNA(MATCH(B43,"#REF!,0)),""?"",""+""))")),TRUE))</f>
        <v>0</v>
      </c>
      <c r="B33" s="55">
        <v>6</v>
      </c>
      <c r="C33" s="56" t="s">
        <v>264</v>
      </c>
      <c r="D33" s="55"/>
      <c r="E33" s="55">
        <v>15</v>
      </c>
      <c r="F33" s="55"/>
      <c r="G33" s="55">
        <v>15</v>
      </c>
      <c r="H33" s="55"/>
      <c r="I33" s="55"/>
      <c r="J33" s="55">
        <v>2</v>
      </c>
      <c r="K33" s="226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42:I42))))"))),TRUE)</f>
        <v>1</v>
      </c>
      <c r="L33" s="57"/>
      <c r="M33" s="58" t="b">
        <f>IF(AND(ISNA(MATCH($B33,"#REF!,0)),ISNA(MATCH($B42,#REF!,0))),"""",""*"")"))),TRUE)</f>
        <v>0</v>
      </c>
      <c r="N33" s="58">
        <v>3</v>
      </c>
      <c r="O33" s="57"/>
      <c r="P33" s="58"/>
      <c r="Q33" s="57" t="s">
        <v>88</v>
      </c>
      <c r="R33" s="268" t="s">
        <v>60</v>
      </c>
      <c r="S33" s="268" t="s">
        <v>67</v>
      </c>
      <c r="T33" s="57" t="s">
        <v>40</v>
      </c>
      <c r="U33" s="84"/>
    </row>
    <row r="34" spans="1:54" ht="36" customHeight="1">
      <c r="A34" s="61"/>
      <c r="B34" s="53">
        <v>7</v>
      </c>
      <c r="C34" s="221" t="s">
        <v>265</v>
      </c>
      <c r="D34" s="222"/>
      <c r="E34" s="222">
        <v>15</v>
      </c>
      <c r="F34" s="222"/>
      <c r="G34" s="222">
        <v>30</v>
      </c>
      <c r="H34" s="222"/>
      <c r="I34" s="222"/>
      <c r="J34" s="222">
        <v>3</v>
      </c>
      <c r="K34" s="223"/>
      <c r="L34" s="224" t="s">
        <v>92</v>
      </c>
      <c r="M34" s="221"/>
      <c r="N34" s="225"/>
      <c r="O34" s="224"/>
      <c r="P34" s="225"/>
      <c r="Q34" s="224" t="s">
        <v>88</v>
      </c>
      <c r="R34" s="224" t="s">
        <v>31</v>
      </c>
      <c r="S34" s="224" t="s">
        <v>38</v>
      </c>
      <c r="T34" s="224" t="s">
        <v>11</v>
      </c>
    </row>
    <row r="35" spans="1:54" ht="26.25" customHeight="1">
      <c r="A35" s="61"/>
      <c r="B35" s="55">
        <v>8</v>
      </c>
      <c r="C35" s="56" t="s">
        <v>266</v>
      </c>
      <c r="D35" s="55"/>
      <c r="E35" s="55"/>
      <c r="F35" s="55"/>
      <c r="G35" s="55"/>
      <c r="H35" s="55">
        <v>30</v>
      </c>
      <c r="I35" s="55"/>
      <c r="J35" s="55">
        <v>3</v>
      </c>
      <c r="K35" s="226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30:I30))))"))),TRUE)</f>
        <v>1</v>
      </c>
      <c r="L35" s="57" t="s">
        <v>92</v>
      </c>
      <c r="M35" s="58" t="b">
        <f>IF(AND(ISNA(MATCH($B35,"#REF!,0)),ISNA(MATCH($B30,#REF!,0))),"""",""*"")"))),TRUE)</f>
        <v>0</v>
      </c>
      <c r="N35" s="58">
        <f>N20</f>
        <v>2</v>
      </c>
      <c r="O35" s="57" t="s">
        <v>86</v>
      </c>
      <c r="P35" s="58"/>
      <c r="Q35" s="57" t="s">
        <v>88</v>
      </c>
      <c r="R35" s="268" t="s">
        <v>61</v>
      </c>
      <c r="S35" s="268" t="s">
        <v>63</v>
      </c>
      <c r="T35" s="57" t="s">
        <v>41</v>
      </c>
    </row>
    <row r="36" spans="1:54" ht="26.25" customHeight="1">
      <c r="A36" s="61"/>
      <c r="B36" s="53">
        <v>9</v>
      </c>
      <c r="C36" s="275" t="s">
        <v>292</v>
      </c>
      <c r="D36" s="222"/>
      <c r="E36" s="222">
        <v>15</v>
      </c>
      <c r="F36" s="222"/>
      <c r="G36" s="222"/>
      <c r="H36" s="222">
        <v>15</v>
      </c>
      <c r="I36" s="222"/>
      <c r="J36" s="222">
        <v>2</v>
      </c>
      <c r="K36" s="223"/>
      <c r="L36" s="224" t="s">
        <v>259</v>
      </c>
      <c r="M36" s="221"/>
      <c r="N36" s="225"/>
      <c r="O36" s="224" t="s">
        <v>86</v>
      </c>
      <c r="P36" s="225"/>
      <c r="Q36" s="224" t="s">
        <v>88</v>
      </c>
      <c r="R36" s="224" t="s">
        <v>32</v>
      </c>
      <c r="S36" s="224" t="s">
        <v>64</v>
      </c>
      <c r="T36" s="224" t="s">
        <v>42</v>
      </c>
    </row>
    <row r="37" spans="1:54" ht="21.75" customHeight="1">
      <c r="A37" s="61"/>
      <c r="B37" s="55">
        <v>10</v>
      </c>
      <c r="C37" s="56" t="s">
        <v>91</v>
      </c>
      <c r="D37" s="55"/>
      <c r="E37" s="55"/>
      <c r="F37" s="55">
        <v>30</v>
      </c>
      <c r="G37" s="55"/>
      <c r="H37" s="55"/>
      <c r="I37" s="55"/>
      <c r="J37" s="55">
        <v>2</v>
      </c>
      <c r="K37" s="226"/>
      <c r="L37" s="57" t="s">
        <v>267</v>
      </c>
      <c r="M37" s="58"/>
      <c r="N37" s="58"/>
      <c r="O37" s="57" t="s">
        <v>86</v>
      </c>
      <c r="P37" s="58"/>
      <c r="Q37" s="57"/>
      <c r="R37" s="57"/>
      <c r="S37" s="57" t="s">
        <v>39</v>
      </c>
      <c r="T37" s="57" t="s">
        <v>43</v>
      </c>
    </row>
    <row r="38" spans="1:54">
      <c r="A38" s="61"/>
      <c r="B38" s="62"/>
      <c r="C38" s="63"/>
      <c r="D38" s="85"/>
      <c r="E38" s="65">
        <f>SUM(E28:E36)</f>
        <v>165</v>
      </c>
      <c r="F38" s="65">
        <f>SUM(F28:F37)</f>
        <v>30</v>
      </c>
      <c r="G38" s="65">
        <f>SUM(G28:G37)</f>
        <v>195</v>
      </c>
      <c r="H38" s="86">
        <f>SUM(H28:H36)</f>
        <v>45</v>
      </c>
      <c r="I38" s="86">
        <f>SUM(I28:I36)</f>
        <v>0</v>
      </c>
      <c r="J38" s="147">
        <f>SUM(J28:J37)</f>
        <v>30</v>
      </c>
      <c r="K38" s="67">
        <f>SUM(K20:K32)</f>
        <v>0</v>
      </c>
      <c r="L38" s="258"/>
      <c r="M38" s="68"/>
      <c r="N38" s="69"/>
      <c r="O38" s="88"/>
      <c r="P38" s="87"/>
      <c r="Q38" s="88"/>
      <c r="R38" s="264"/>
      <c r="S38" s="264"/>
      <c r="T38" s="264"/>
    </row>
    <row r="39" spans="1:54" ht="25.5">
      <c r="A39" s="72"/>
      <c r="B39" s="73"/>
      <c r="C39" s="74"/>
      <c r="D39" s="75" t="s">
        <v>93</v>
      </c>
      <c r="E39" s="146">
        <f>SUM(E38:H38)</f>
        <v>435</v>
      </c>
      <c r="F39" s="74"/>
      <c r="G39" s="74"/>
      <c r="H39" s="89" t="s">
        <v>96</v>
      </c>
      <c r="I39" s="90"/>
      <c r="J39" s="147">
        <f>J24+J38</f>
        <v>60</v>
      </c>
      <c r="K39" s="77"/>
      <c r="L39" s="76"/>
      <c r="M39" s="74"/>
      <c r="N39" s="69"/>
      <c r="R39" s="78"/>
      <c r="S39" s="78"/>
      <c r="T39" s="78"/>
    </row>
    <row r="40" spans="1:54" ht="15.75" customHeight="1">
      <c r="A40" s="43"/>
      <c r="B40" s="79"/>
      <c r="C40" s="80" t="s">
        <v>97</v>
      </c>
      <c r="D40" s="74"/>
      <c r="E40" s="74"/>
      <c r="F40" s="74"/>
      <c r="G40" s="74"/>
      <c r="H40" s="74"/>
      <c r="I40" s="74"/>
      <c r="J40" s="76"/>
      <c r="K40" s="77"/>
      <c r="L40" s="76"/>
      <c r="M40" s="74"/>
      <c r="N40" s="69"/>
      <c r="R40" s="280" t="s">
        <v>272</v>
      </c>
      <c r="S40" s="280"/>
      <c r="T40" s="280"/>
    </row>
    <row r="41" spans="1:54" ht="22.5" customHeight="1">
      <c r="A41" s="43"/>
      <c r="B41" s="47" t="s">
        <v>73</v>
      </c>
      <c r="C41" s="50" t="s">
        <v>74</v>
      </c>
      <c r="D41" s="91" t="s">
        <v>75</v>
      </c>
      <c r="E41" s="48" t="s">
        <v>76</v>
      </c>
      <c r="F41" s="48" t="s">
        <v>77</v>
      </c>
      <c r="G41" s="48" t="s">
        <v>78</v>
      </c>
      <c r="H41" s="48" t="s">
        <v>79</v>
      </c>
      <c r="I41" s="48" t="s">
        <v>80</v>
      </c>
      <c r="J41" s="48" t="s">
        <v>81</v>
      </c>
      <c r="K41" s="49" t="s">
        <v>82</v>
      </c>
      <c r="L41" s="149" t="s">
        <v>83</v>
      </c>
      <c r="M41" s="149" t="s">
        <v>84</v>
      </c>
      <c r="N41" s="153"/>
      <c r="O41" s="149" t="s">
        <v>86</v>
      </c>
      <c r="P41" s="149" t="s">
        <v>87</v>
      </c>
      <c r="Q41" s="149" t="s">
        <v>88</v>
      </c>
      <c r="R41" s="81" t="s">
        <v>69</v>
      </c>
      <c r="S41" s="81" t="s">
        <v>70</v>
      </c>
      <c r="T41" s="81" t="s">
        <v>71</v>
      </c>
    </row>
    <row r="42" spans="1:54" ht="21.75" customHeight="1">
      <c r="A42" s="52" t="s">
        <v>95</v>
      </c>
      <c r="B42" s="53">
        <v>1</v>
      </c>
      <c r="C42" s="221" t="s">
        <v>268</v>
      </c>
      <c r="D42" s="222" t="s">
        <v>90</v>
      </c>
      <c r="E42" s="222">
        <v>15</v>
      </c>
      <c r="F42" s="222"/>
      <c r="G42" s="222"/>
      <c r="H42" s="222">
        <v>30</v>
      </c>
      <c r="I42" s="222"/>
      <c r="J42" s="222">
        <v>3</v>
      </c>
      <c r="K42" s="223"/>
      <c r="L42" s="224"/>
      <c r="M42" s="221"/>
      <c r="N42" s="225"/>
      <c r="O42" s="224"/>
      <c r="P42" s="225"/>
      <c r="Q42" s="224" t="s">
        <v>88</v>
      </c>
      <c r="R42" s="224" t="s">
        <v>44</v>
      </c>
      <c r="S42" s="224" t="s">
        <v>47</v>
      </c>
      <c r="T42" s="224" t="s">
        <v>10</v>
      </c>
      <c r="U42" s="84"/>
    </row>
    <row r="43" spans="1:54" ht="22.5" customHeight="1">
      <c r="A43" s="54"/>
      <c r="B43" s="55">
        <v>2</v>
      </c>
      <c r="C43" s="56" t="s">
        <v>269</v>
      </c>
      <c r="D43" s="55" t="s">
        <v>90</v>
      </c>
      <c r="E43" s="55">
        <v>15</v>
      </c>
      <c r="F43" s="55"/>
      <c r="G43" s="55"/>
      <c r="H43" s="55">
        <v>30</v>
      </c>
      <c r="I43" s="55"/>
      <c r="J43" s="55">
        <v>3</v>
      </c>
      <c r="K43" s="226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34:I34))))"))),TRUE)</f>
        <v>1</v>
      </c>
      <c r="L43" s="57"/>
      <c r="M43" s="58" t="b">
        <f>IF(AND(ISNA(MATCH($B43,"#REF!,0)),ISNA(MATCH($B34,#REF!,0))),"""",""*"")"))),TRUE)</f>
        <v>0</v>
      </c>
      <c r="N43" s="58" t="str">
        <f>"#REF!"</f>
        <v>#REF!</v>
      </c>
      <c r="O43" s="57"/>
      <c r="P43" s="58"/>
      <c r="Q43" s="57" t="s">
        <v>88</v>
      </c>
      <c r="R43" s="57" t="s">
        <v>45</v>
      </c>
      <c r="S43" s="57" t="s">
        <v>48</v>
      </c>
      <c r="T43" s="57" t="s">
        <v>10</v>
      </c>
    </row>
    <row r="44" spans="1:54" ht="42" customHeight="1">
      <c r="A44" s="54"/>
      <c r="B44" s="53">
        <v>3</v>
      </c>
      <c r="C44" s="221" t="s">
        <v>270</v>
      </c>
      <c r="D44" s="222"/>
      <c r="E44" s="222">
        <v>15</v>
      </c>
      <c r="F44" s="222"/>
      <c r="G44" s="222">
        <v>30</v>
      </c>
      <c r="H44" s="222"/>
      <c r="I44" s="222"/>
      <c r="J44" s="222">
        <v>3</v>
      </c>
      <c r="K44" s="223"/>
      <c r="L44" s="224" t="s">
        <v>92</v>
      </c>
      <c r="M44" s="221"/>
      <c r="N44" s="225"/>
      <c r="O44" s="224"/>
      <c r="P44" s="225"/>
      <c r="Q44" s="224"/>
      <c r="R44" s="224" t="s">
        <v>46</v>
      </c>
      <c r="S44" s="224" t="s">
        <v>49</v>
      </c>
      <c r="T44" s="224" t="s">
        <v>10</v>
      </c>
      <c r="U44" s="84"/>
    </row>
    <row r="45" spans="1:54" ht="23.25" customHeight="1">
      <c r="A45" s="54" t="b">
        <f>IF(ISBLANK(B33),"",IF(ISNA(MATCH(B33,"#REF!,0)),""?"",""+""))")),TRUE))</f>
        <v>0</v>
      </c>
      <c r="B45" s="55">
        <v>4</v>
      </c>
      <c r="C45" s="56" t="s">
        <v>98</v>
      </c>
      <c r="D45" s="55"/>
      <c r="E45" s="55"/>
      <c r="F45" s="55"/>
      <c r="G45" s="55"/>
      <c r="H45" s="55"/>
      <c r="I45" s="55"/>
      <c r="J45" s="55">
        <v>20</v>
      </c>
      <c r="K45" s="226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44:I44))))"))),TRUE)</f>
        <v>1</v>
      </c>
      <c r="L45" s="57" t="s">
        <v>92</v>
      </c>
      <c r="M45" s="58" t="b">
        <f>IF(AND(ISNA(MATCH($B45,"#REF!,0)),ISNA(MATCH($B44,#REF!,0))),"""",""*"")"))),TRUE)</f>
        <v>0</v>
      </c>
      <c r="N45" s="58">
        <f>N33</f>
        <v>3</v>
      </c>
      <c r="O45" s="57"/>
      <c r="P45" s="58"/>
      <c r="Q45" s="57" t="s">
        <v>88</v>
      </c>
      <c r="R45" s="57"/>
      <c r="S45" s="57" t="s">
        <v>50</v>
      </c>
      <c r="T45" s="57" t="s">
        <v>52</v>
      </c>
      <c r="U45" s="228"/>
    </row>
    <row r="46" spans="1:54" ht="22.5" customHeight="1">
      <c r="A46" s="54"/>
      <c r="B46" s="53">
        <v>5</v>
      </c>
      <c r="C46" s="221" t="s">
        <v>99</v>
      </c>
      <c r="D46" s="222"/>
      <c r="E46" s="222"/>
      <c r="F46" s="222"/>
      <c r="G46" s="222"/>
      <c r="H46" s="222"/>
      <c r="I46" s="222">
        <v>30</v>
      </c>
      <c r="J46" s="222">
        <v>1</v>
      </c>
      <c r="K46" s="223"/>
      <c r="L46" s="224" t="s">
        <v>92</v>
      </c>
      <c r="M46" s="221"/>
      <c r="N46" s="225"/>
      <c r="O46" s="224"/>
      <c r="P46" s="225"/>
      <c r="Q46" s="224" t="s">
        <v>88</v>
      </c>
      <c r="R46" s="224"/>
      <c r="S46" s="224" t="s">
        <v>51</v>
      </c>
      <c r="T46" s="224" t="s">
        <v>53</v>
      </c>
    </row>
    <row r="47" spans="1:54" s="83" customFormat="1" ht="18" customHeight="1">
      <c r="A47" s="82" t="b">
        <f>IF(ISBLANK("#REF!),"""",IF(ISNA(MATCH(#REF!,#REF!,0)),""?"",""+""))"),TRUE)</f>
        <v>0</v>
      </c>
      <c r="B47" s="229"/>
      <c r="C47" s="230"/>
      <c r="D47" s="231"/>
      <c r="E47" s="231"/>
      <c r="F47" s="231"/>
      <c r="G47" s="231"/>
      <c r="H47" s="231"/>
      <c r="I47" s="231"/>
      <c r="J47" s="231"/>
      <c r="K47" s="232"/>
      <c r="L47" s="233"/>
      <c r="M47" s="230"/>
      <c r="N47" s="234"/>
      <c r="O47" s="233"/>
      <c r="P47" s="234"/>
      <c r="Q47" s="233"/>
      <c r="R47" s="233"/>
      <c r="S47" s="233"/>
      <c r="T47" s="233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s="247" customFormat="1">
      <c r="A48" s="235"/>
      <c r="B48" s="236"/>
      <c r="C48" s="237"/>
      <c r="D48" s="238"/>
      <c r="E48" s="239">
        <f t="shared" ref="E48:K48" si="1">SUM(E42:E47)</f>
        <v>45</v>
      </c>
      <c r="F48" s="239">
        <f t="shared" si="1"/>
        <v>0</v>
      </c>
      <c r="G48" s="239">
        <f t="shared" si="1"/>
        <v>30</v>
      </c>
      <c r="H48" s="239">
        <f t="shared" si="1"/>
        <v>60</v>
      </c>
      <c r="I48" s="240">
        <f t="shared" si="1"/>
        <v>30</v>
      </c>
      <c r="J48" s="241">
        <f t="shared" si="1"/>
        <v>30</v>
      </c>
      <c r="K48" s="242">
        <f t="shared" si="1"/>
        <v>0</v>
      </c>
      <c r="L48" s="259"/>
      <c r="M48" s="243"/>
      <c r="N48" s="244"/>
      <c r="O48" s="246"/>
      <c r="P48" s="245"/>
      <c r="Q48" s="246"/>
      <c r="R48" s="265"/>
      <c r="S48" s="265"/>
      <c r="T48" s="265"/>
    </row>
    <row r="49" spans="1:20" ht="24">
      <c r="A49" s="72"/>
      <c r="B49" s="77"/>
      <c r="C49" s="74"/>
      <c r="D49" s="75" t="s">
        <v>93</v>
      </c>
      <c r="E49" s="146">
        <f>SUM(E48:I48)</f>
        <v>165</v>
      </c>
      <c r="F49" s="74"/>
      <c r="G49" s="74"/>
      <c r="H49" s="74"/>
      <c r="I49" s="74"/>
      <c r="J49" s="76"/>
      <c r="K49" s="77"/>
      <c r="L49" s="76"/>
      <c r="M49" s="74"/>
      <c r="N49" s="69"/>
    </row>
    <row r="50" spans="1:20" ht="15">
      <c r="A50" s="43"/>
      <c r="B50" s="96"/>
      <c r="C50" s="248" t="s">
        <v>100</v>
      </c>
      <c r="D50" s="92"/>
      <c r="E50" s="93">
        <f>SUM(E24,E38,E48)</f>
        <v>409</v>
      </c>
      <c r="F50" s="93">
        <f>SUM(F24,F38,F48)</f>
        <v>60</v>
      </c>
      <c r="G50" s="93">
        <f>SUM(G24,G38,G48)</f>
        <v>375</v>
      </c>
      <c r="H50" s="93">
        <f>SUM(H24,H38,H48)</f>
        <v>150</v>
      </c>
      <c r="I50" s="94">
        <f>SUM(_sem1,_sem2,_sem3)</f>
        <v>30</v>
      </c>
      <c r="J50" s="97">
        <f>SUM(J24,J38,J48)</f>
        <v>90</v>
      </c>
      <c r="K50" s="98" t="e">
        <f>SUM("#REF!)")</f>
        <v>#VALUE!</v>
      </c>
      <c r="L50" s="76"/>
      <c r="M50" s="87"/>
      <c r="N50" s="69"/>
      <c r="R50" s="73"/>
      <c r="S50" s="73"/>
      <c r="T50" s="73"/>
    </row>
    <row r="51" spans="1:20" ht="24">
      <c r="A51" s="72"/>
      <c r="B51" s="77"/>
      <c r="C51" s="74"/>
      <c r="D51" s="75" t="s">
        <v>93</v>
      </c>
      <c r="E51" s="146">
        <f>SUM(suma1,suma2,suma3)</f>
        <v>1024</v>
      </c>
      <c r="F51" s="74"/>
      <c r="G51" s="74"/>
      <c r="H51" s="74"/>
      <c r="I51" s="74"/>
      <c r="J51" s="74"/>
      <c r="K51" s="95"/>
      <c r="L51" s="76"/>
      <c r="M51" s="74"/>
      <c r="N51" s="69"/>
      <c r="R51" s="73"/>
      <c r="S51" s="73"/>
      <c r="T51" s="73"/>
    </row>
    <row r="52" spans="1:20" ht="15.75">
      <c r="A52" s="43"/>
      <c r="B52" s="77"/>
      <c r="C52" s="249" t="s">
        <v>101</v>
      </c>
      <c r="D52" s="99"/>
      <c r="E52" s="99"/>
      <c r="F52" s="99"/>
      <c r="G52" s="99"/>
      <c r="H52" s="99"/>
      <c r="I52" s="99"/>
      <c r="J52" s="99"/>
      <c r="K52" s="100"/>
      <c r="L52" s="260"/>
      <c r="M52" s="74"/>
      <c r="N52" s="69"/>
    </row>
    <row r="53" spans="1:20">
      <c r="A53" s="43"/>
      <c r="B53" s="77"/>
      <c r="C53" s="101"/>
      <c r="D53" s="101"/>
      <c r="E53" s="74"/>
      <c r="F53" s="74"/>
      <c r="G53" s="74"/>
      <c r="H53" s="74"/>
      <c r="I53" s="74"/>
      <c r="J53" s="74"/>
      <c r="K53" s="77"/>
      <c r="L53" s="76"/>
      <c r="M53" s="74"/>
      <c r="N53" s="69"/>
    </row>
    <row r="54" spans="1:20">
      <c r="A54" s="43"/>
      <c r="B54" s="77"/>
      <c r="C54" s="102" t="s">
        <v>102</v>
      </c>
      <c r="D54" s="103">
        <f>SUM(suma1,suma2,suma3)</f>
        <v>1024</v>
      </c>
      <c r="E54" s="74"/>
      <c r="F54" s="74"/>
      <c r="G54" s="74"/>
      <c r="H54" s="74"/>
      <c r="I54" s="74"/>
      <c r="J54" s="74"/>
      <c r="K54" s="77"/>
      <c r="L54" s="76"/>
      <c r="M54" s="74"/>
      <c r="N54" s="69"/>
    </row>
    <row r="55" spans="1:20">
      <c r="A55" s="43"/>
      <c r="B55" s="77"/>
      <c r="C55" s="250" t="s">
        <v>103</v>
      </c>
      <c r="D55" s="104">
        <v>101</v>
      </c>
      <c r="E55" s="74"/>
      <c r="F55" s="74"/>
      <c r="G55" s="74"/>
      <c r="H55" s="74"/>
      <c r="I55" s="74"/>
      <c r="J55" s="74"/>
      <c r="K55" s="77"/>
      <c r="L55" s="76"/>
      <c r="M55" s="74"/>
      <c r="N55" s="69"/>
    </row>
    <row r="56" spans="1:20">
      <c r="A56" s="43"/>
      <c r="B56" s="77"/>
      <c r="C56" s="251" t="s">
        <v>104</v>
      </c>
      <c r="D56" s="104">
        <f>SUM(D54:D55)</f>
        <v>1125</v>
      </c>
      <c r="E56" s="74"/>
      <c r="F56" s="74"/>
      <c r="G56" s="74"/>
      <c r="H56" s="74"/>
      <c r="I56" s="74"/>
      <c r="J56" s="74"/>
      <c r="K56" s="77"/>
      <c r="L56" s="76"/>
      <c r="M56" s="74"/>
      <c r="N56" s="69"/>
    </row>
    <row r="57" spans="1:20" ht="25.5">
      <c r="A57" s="43"/>
      <c r="C57" s="105" t="s">
        <v>105</v>
      </c>
      <c r="D57" s="106">
        <f>0.5*90*25</f>
        <v>1125</v>
      </c>
      <c r="E57" s="1"/>
      <c r="F57" s="1"/>
      <c r="G57" s="1"/>
      <c r="H57" s="1"/>
      <c r="I57" s="1"/>
      <c r="J57" s="1"/>
      <c r="L57" s="79"/>
      <c r="M57" s="1"/>
      <c r="N57" s="1"/>
      <c r="O57" s="79"/>
      <c r="P57" s="95"/>
      <c r="Q57" s="79"/>
    </row>
    <row r="58" spans="1:20">
      <c r="C58" s="250" t="s">
        <v>106</v>
      </c>
      <c r="D58" s="103">
        <v>90</v>
      </c>
      <c r="E58" s="1"/>
      <c r="F58" s="1"/>
      <c r="G58" s="1"/>
      <c r="H58" s="1"/>
      <c r="I58" s="1"/>
      <c r="J58" s="1"/>
      <c r="L58" s="79"/>
      <c r="M58" s="1"/>
      <c r="N58" s="1"/>
      <c r="O58" s="79"/>
      <c r="P58" s="95"/>
      <c r="Q58" s="79"/>
    </row>
    <row r="59" spans="1:20">
      <c r="C59" s="251" t="s">
        <v>107</v>
      </c>
      <c r="D59" s="107">
        <f>SUMIF(L10:L47,"=obi",J10:J47)</f>
        <v>35</v>
      </c>
      <c r="E59" s="1"/>
      <c r="F59" s="1"/>
      <c r="G59" s="1"/>
      <c r="H59" s="1"/>
      <c r="I59" s="1"/>
      <c r="J59" s="1"/>
      <c r="L59" s="79"/>
      <c r="M59" s="1"/>
      <c r="N59" s="1"/>
      <c r="O59" s="79"/>
      <c r="P59" s="95"/>
      <c r="Q59" s="79"/>
    </row>
    <row r="60" spans="1:20" ht="25.5">
      <c r="C60" s="108" t="s">
        <v>108</v>
      </c>
      <c r="D60" s="109">
        <f>0.3*90</f>
        <v>27</v>
      </c>
      <c r="E60" s="1"/>
      <c r="F60" s="1"/>
      <c r="G60" s="1"/>
      <c r="H60" s="1"/>
      <c r="I60" s="1"/>
      <c r="J60" s="1"/>
      <c r="L60" s="79"/>
      <c r="M60" s="1"/>
      <c r="N60" s="1"/>
      <c r="O60" s="79"/>
      <c r="P60" s="95"/>
      <c r="Q60" s="79"/>
    </row>
    <row r="61" spans="1:20" ht="25.5">
      <c r="C61" s="110" t="s">
        <v>109</v>
      </c>
      <c r="D61" s="111">
        <f>SUM(F50:I50)</f>
        <v>615</v>
      </c>
      <c r="E61" s="1"/>
      <c r="F61" s="1"/>
      <c r="G61" s="1"/>
      <c r="H61" s="1"/>
      <c r="I61" s="1"/>
      <c r="J61" s="1"/>
      <c r="L61" s="79"/>
      <c r="M61" s="1"/>
      <c r="N61" s="1"/>
      <c r="O61" s="79"/>
      <c r="P61" s="95"/>
      <c r="Q61" s="79"/>
    </row>
    <row r="62" spans="1:20" ht="25.5">
      <c r="C62" s="112" t="s">
        <v>110</v>
      </c>
      <c r="D62" s="113">
        <f>SUMIF(P10:P48,"=Prakt.",J10:J48)</f>
        <v>5</v>
      </c>
      <c r="E62" s="1"/>
      <c r="F62" s="1"/>
      <c r="G62" s="1"/>
      <c r="H62" s="1"/>
      <c r="I62" s="114"/>
      <c r="J62" s="1"/>
      <c r="L62" s="79"/>
      <c r="M62" s="1"/>
      <c r="N62" s="1"/>
      <c r="O62" s="79"/>
      <c r="P62" s="95"/>
      <c r="Q62" s="79"/>
    </row>
    <row r="63" spans="1:20" ht="51">
      <c r="C63" s="115" t="s">
        <v>111</v>
      </c>
      <c r="D63" s="113">
        <f>SUMIF(Q10:Q48,"=Bad.",J10:J48)</f>
        <v>71</v>
      </c>
      <c r="E63" s="1"/>
      <c r="F63" s="1"/>
      <c r="G63" s="1"/>
      <c r="H63" s="1"/>
      <c r="I63" s="1"/>
      <c r="J63" s="116"/>
      <c r="L63" s="79"/>
      <c r="M63" s="1"/>
      <c r="N63" s="1"/>
      <c r="O63" s="79"/>
      <c r="P63" s="95"/>
      <c r="Q63" s="79"/>
    </row>
    <row r="64" spans="1:20" ht="60" customHeight="1">
      <c r="C64" s="115" t="s">
        <v>112</v>
      </c>
      <c r="D64" s="113">
        <f>(D63/D58)*100</f>
        <v>78.888888888888886</v>
      </c>
      <c r="E64" s="1"/>
      <c r="F64" s="1"/>
      <c r="G64" s="1"/>
      <c r="H64" s="1"/>
      <c r="I64" s="1"/>
      <c r="J64" s="1"/>
      <c r="L64" s="79"/>
      <c r="M64" s="1"/>
      <c r="N64" s="1"/>
      <c r="O64" s="79"/>
      <c r="P64" s="95"/>
      <c r="Q64" s="79"/>
    </row>
    <row r="65" spans="3:19" ht="25.5">
      <c r="C65" s="117" t="s">
        <v>113</v>
      </c>
      <c r="D65" s="113">
        <f>SUMIF(O10:O48,"=Podst.",J10:J48)</f>
        <v>9</v>
      </c>
      <c r="E65" s="1"/>
      <c r="F65" s="1"/>
      <c r="G65" s="1"/>
      <c r="H65" s="1"/>
      <c r="I65" s="1"/>
      <c r="J65" s="1"/>
      <c r="L65" s="79"/>
      <c r="M65" s="1"/>
      <c r="N65" s="1"/>
      <c r="O65" s="79"/>
      <c r="P65" s="95"/>
      <c r="Q65" s="79"/>
    </row>
    <row r="66" spans="3:19">
      <c r="D66" s="1"/>
      <c r="E66" s="1"/>
      <c r="F66" s="1"/>
      <c r="G66" s="1"/>
      <c r="H66" s="1"/>
      <c r="I66" s="1"/>
      <c r="J66" s="1"/>
      <c r="L66" s="79"/>
      <c r="M66" s="1"/>
      <c r="N66" s="1"/>
      <c r="O66" s="79"/>
      <c r="P66" s="95"/>
      <c r="Q66" s="79"/>
    </row>
    <row r="67" spans="3:19" ht="75.599999999999994" customHeight="1">
      <c r="C67" s="252" t="s">
        <v>288</v>
      </c>
      <c r="D67" s="1"/>
      <c r="E67" s="1"/>
      <c r="F67" s="1"/>
      <c r="G67" s="1"/>
      <c r="H67" s="1"/>
      <c r="I67" s="1"/>
      <c r="J67" s="1"/>
      <c r="L67" s="79"/>
      <c r="M67" s="1"/>
      <c r="N67" s="1"/>
      <c r="O67" s="79"/>
      <c r="P67" s="95"/>
      <c r="Q67" s="79"/>
    </row>
    <row r="68" spans="3:19" ht="325.5" customHeight="1">
      <c r="C68" s="277" t="s">
        <v>289</v>
      </c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</row>
  </sheetData>
  <sheetProtection selectLockedCells="1" selectUnlockedCells="1"/>
  <mergeCells count="6">
    <mergeCell ref="D5:T5"/>
    <mergeCell ref="C68:S68"/>
    <mergeCell ref="R10:T10"/>
    <mergeCell ref="R13:T13"/>
    <mergeCell ref="R26:T26"/>
    <mergeCell ref="R40:T40"/>
  </mergeCells>
  <conditionalFormatting sqref="E49">
    <cfRule type="cellIs" dxfId="8" priority="4" stopIfTrue="1" operator="greaterThan">
      <formula>420</formula>
    </cfRule>
  </conditionalFormatting>
  <conditionalFormatting sqref="J50">
    <cfRule type="cellIs" dxfId="7" priority="3" stopIfTrue="1" operator="between">
      <formula>27</formula>
      <formula>33</formula>
    </cfRule>
  </conditionalFormatting>
  <conditionalFormatting sqref="J38:J39">
    <cfRule type="cellIs" dxfId="6" priority="2" stopIfTrue="1" operator="between">
      <formula>27</formula>
      <formula>60</formula>
    </cfRule>
  </conditionalFormatting>
  <conditionalFormatting sqref="M12">
    <cfRule type="expression" dxfId="5" priority="1" stopIfTrue="1">
      <formula>AND(M12="*",L12="obi")</formula>
    </cfRule>
  </conditionalFormatting>
  <printOptions horizontalCentered="1"/>
  <pageMargins left="3.937007874015748E-2" right="3.937007874015748E-2" top="0.19685039370078741" bottom="0.19685039370078741" header="0" footer="0"/>
  <pageSetup paperSize="9" scale="76" firstPageNumber="0" fitToHeight="5" orientation="landscape" r:id="rId1"/>
  <headerFooter alignWithMargins="0"/>
  <rowBreaks count="1" manualBreakCount="1">
    <brk id="51" min="1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BE48"/>
  <sheetViews>
    <sheetView tabSelected="1" zoomScale="85" zoomScaleNormal="85" workbookViewId="0">
      <selection activeCell="T4" sqref="T4"/>
    </sheetView>
  </sheetViews>
  <sheetFormatPr defaultColWidth="8.85546875" defaultRowHeight="12.75"/>
  <cols>
    <col min="1" max="1" width="36" style="30" customWidth="1"/>
    <col min="2" max="19" width="5.5703125" style="1" customWidth="1"/>
    <col min="20" max="20" width="36.85546875" style="1" customWidth="1"/>
    <col min="21" max="47" width="4" style="1" customWidth="1"/>
    <col min="48" max="48" width="35.7109375" style="1" customWidth="1"/>
    <col min="49" max="50" width="5.5703125" style="1" customWidth="1"/>
    <col min="51" max="51" width="5.5703125" style="30" customWidth="1"/>
    <col min="52" max="54" width="5.5703125" style="1" customWidth="1"/>
    <col min="55" max="57" width="0" style="1" hidden="1" customWidth="1"/>
    <col min="58" max="16384" width="8.85546875" style="1"/>
  </cols>
  <sheetData>
    <row r="1" spans="1:57" ht="15.75">
      <c r="A1" s="118" t="s">
        <v>291</v>
      </c>
      <c r="AY1" s="1"/>
    </row>
    <row r="2" spans="1:57" ht="15.75">
      <c r="A2" s="118"/>
      <c r="B2" s="281" t="s">
        <v>69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U2" s="281" t="s">
        <v>155</v>
      </c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W2" s="281" t="s">
        <v>156</v>
      </c>
      <c r="AX2" s="281"/>
      <c r="AY2" s="281"/>
      <c r="AZ2" s="281"/>
      <c r="BA2" s="281"/>
      <c r="BB2" s="281"/>
    </row>
    <row r="3" spans="1:57" ht="50.25" customHeight="1">
      <c r="A3" s="118"/>
      <c r="B3" s="156" t="s">
        <v>216</v>
      </c>
      <c r="C3" s="156" t="s">
        <v>216</v>
      </c>
      <c r="D3" s="156" t="s">
        <v>216</v>
      </c>
      <c r="E3" s="156" t="s">
        <v>216</v>
      </c>
      <c r="F3" s="156" t="s">
        <v>216</v>
      </c>
      <c r="G3" s="156" t="s">
        <v>216</v>
      </c>
      <c r="H3" s="156" t="s">
        <v>216</v>
      </c>
      <c r="I3" s="156" t="s">
        <v>216</v>
      </c>
      <c r="J3" s="156" t="s">
        <v>216</v>
      </c>
      <c r="K3" s="156" t="s">
        <v>216</v>
      </c>
      <c r="L3" s="156" t="s">
        <v>216</v>
      </c>
      <c r="M3" s="156" t="s">
        <v>216</v>
      </c>
      <c r="N3" s="156" t="s">
        <v>216</v>
      </c>
      <c r="O3" s="156" t="s">
        <v>217</v>
      </c>
      <c r="P3" s="156" t="s">
        <v>217</v>
      </c>
      <c r="Q3" s="156" t="s">
        <v>217</v>
      </c>
      <c r="R3" s="156" t="s">
        <v>217</v>
      </c>
      <c r="S3" s="156" t="s">
        <v>216</v>
      </c>
      <c r="U3" s="156" t="s">
        <v>227</v>
      </c>
      <c r="V3" s="156" t="s">
        <v>227</v>
      </c>
      <c r="W3" s="156" t="s">
        <v>228</v>
      </c>
      <c r="X3" s="156" t="s">
        <v>228</v>
      </c>
      <c r="Y3" s="156" t="s">
        <v>228</v>
      </c>
      <c r="Z3" s="156" t="s">
        <v>229</v>
      </c>
      <c r="AA3" s="156" t="s">
        <v>228</v>
      </c>
      <c r="AB3" s="156" t="s">
        <v>228</v>
      </c>
      <c r="AC3" s="156" t="s">
        <v>227</v>
      </c>
      <c r="AD3" s="156" t="s">
        <v>227</v>
      </c>
      <c r="AE3" s="156" t="s">
        <v>227</v>
      </c>
      <c r="AF3" s="156" t="s">
        <v>227</v>
      </c>
      <c r="AG3" s="156" t="s">
        <v>227</v>
      </c>
      <c r="AH3" s="156" t="s">
        <v>227</v>
      </c>
      <c r="AI3" s="156" t="s">
        <v>227</v>
      </c>
      <c r="AJ3" s="156" t="s">
        <v>227</v>
      </c>
      <c r="AK3" s="156" t="s">
        <v>230</v>
      </c>
      <c r="AL3" s="156" t="s">
        <v>227</v>
      </c>
      <c r="AM3" s="156" t="s">
        <v>227</v>
      </c>
      <c r="AN3" s="156" t="s">
        <v>227</v>
      </c>
      <c r="AO3" s="156" t="s">
        <v>227</v>
      </c>
      <c r="AP3" s="156" t="s">
        <v>227</v>
      </c>
      <c r="AQ3" s="156" t="s">
        <v>227</v>
      </c>
      <c r="AR3" s="156" t="s">
        <v>230</v>
      </c>
      <c r="AS3" s="156" t="s">
        <v>227</v>
      </c>
      <c r="AT3" s="156" t="s">
        <v>227</v>
      </c>
      <c r="AU3" s="156" t="s">
        <v>227</v>
      </c>
      <c r="AW3" s="156" t="s">
        <v>235</v>
      </c>
      <c r="AX3" s="156" t="s">
        <v>236</v>
      </c>
      <c r="AY3" s="156" t="s">
        <v>236</v>
      </c>
      <c r="AZ3" s="156" t="s">
        <v>236</v>
      </c>
      <c r="BA3" s="156" t="s">
        <v>236</v>
      </c>
      <c r="BB3" s="156" t="s">
        <v>237</v>
      </c>
    </row>
    <row r="4" spans="1:57" ht="42.75" customHeight="1">
      <c r="A4" s="119" t="s">
        <v>280</v>
      </c>
      <c r="B4" s="157" t="s">
        <v>154</v>
      </c>
      <c r="C4" s="157" t="s">
        <v>157</v>
      </c>
      <c r="D4" s="157" t="s">
        <v>153</v>
      </c>
      <c r="E4" s="157" t="s">
        <v>158</v>
      </c>
      <c r="F4" s="157" t="s">
        <v>159</v>
      </c>
      <c r="G4" s="157" t="s">
        <v>160</v>
      </c>
      <c r="H4" s="157" t="s">
        <v>161</v>
      </c>
      <c r="I4" s="157" t="s">
        <v>162</v>
      </c>
      <c r="J4" s="157" t="s">
        <v>163</v>
      </c>
      <c r="K4" s="157" t="s">
        <v>164</v>
      </c>
      <c r="L4" s="157" t="s">
        <v>165</v>
      </c>
      <c r="M4" s="267" t="s">
        <v>166</v>
      </c>
      <c r="N4" s="157" t="s">
        <v>167</v>
      </c>
      <c r="O4" s="157" t="s">
        <v>168</v>
      </c>
      <c r="P4" s="157" t="s">
        <v>169</v>
      </c>
      <c r="Q4" s="157" t="s">
        <v>170</v>
      </c>
      <c r="R4" s="157" t="s">
        <v>171</v>
      </c>
      <c r="S4" s="157" t="s">
        <v>172</v>
      </c>
      <c r="T4" s="121" t="s">
        <v>280</v>
      </c>
      <c r="U4" s="157" t="s">
        <v>173</v>
      </c>
      <c r="V4" s="157" t="s">
        <v>174</v>
      </c>
      <c r="W4" s="157" t="s">
        <v>175</v>
      </c>
      <c r="X4" s="157" t="s">
        <v>176</v>
      </c>
      <c r="Y4" s="157" t="s">
        <v>177</v>
      </c>
      <c r="Z4" s="157" t="s">
        <v>178</v>
      </c>
      <c r="AA4" s="157" t="s">
        <v>179</v>
      </c>
      <c r="AB4" s="157" t="s">
        <v>180</v>
      </c>
      <c r="AC4" s="157" t="s">
        <v>181</v>
      </c>
      <c r="AD4" s="157" t="s">
        <v>182</v>
      </c>
      <c r="AE4" s="157" t="s">
        <v>183</v>
      </c>
      <c r="AF4" s="157" t="s">
        <v>184</v>
      </c>
      <c r="AG4" s="157" t="s">
        <v>185</v>
      </c>
      <c r="AH4" s="157" t="s">
        <v>186</v>
      </c>
      <c r="AI4" s="157" t="s">
        <v>187</v>
      </c>
      <c r="AJ4" s="157" t="s">
        <v>188</v>
      </c>
      <c r="AK4" s="157" t="s">
        <v>189</v>
      </c>
      <c r="AL4" s="157" t="s">
        <v>190</v>
      </c>
      <c r="AM4" s="157" t="s">
        <v>191</v>
      </c>
      <c r="AN4" s="157" t="s">
        <v>192</v>
      </c>
      <c r="AO4" s="157" t="s">
        <v>193</v>
      </c>
      <c r="AP4" s="157" t="s">
        <v>194</v>
      </c>
      <c r="AQ4" s="157" t="s">
        <v>195</v>
      </c>
      <c r="AR4" s="157" t="s">
        <v>196</v>
      </c>
      <c r="AS4" s="157" t="s">
        <v>197</v>
      </c>
      <c r="AT4" s="157" t="s">
        <v>198</v>
      </c>
      <c r="AU4" s="157" t="s">
        <v>199</v>
      </c>
      <c r="AV4" s="158" t="s">
        <v>280</v>
      </c>
      <c r="AW4" s="157" t="s">
        <v>200</v>
      </c>
      <c r="AX4" s="157" t="s">
        <v>201</v>
      </c>
      <c r="AY4" s="157" t="s">
        <v>202</v>
      </c>
      <c r="AZ4" s="157" t="s">
        <v>203</v>
      </c>
      <c r="BA4" s="157" t="s">
        <v>204</v>
      </c>
      <c r="BB4" s="157" t="s">
        <v>205</v>
      </c>
      <c r="BC4" s="122" t="s">
        <v>114</v>
      </c>
      <c r="BD4" s="120"/>
      <c r="BE4" s="120"/>
    </row>
    <row r="5" spans="1:57">
      <c r="A5" s="119" t="s">
        <v>115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1" t="s">
        <v>115</v>
      </c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55"/>
      <c r="AS5" s="155"/>
      <c r="AT5" s="155"/>
      <c r="AU5" s="155"/>
      <c r="AV5" s="119" t="s">
        <v>115</v>
      </c>
      <c r="AW5" s="120"/>
      <c r="AX5" s="120"/>
      <c r="AY5" s="119"/>
      <c r="AZ5" s="120"/>
      <c r="BA5" s="120"/>
      <c r="BB5" s="120"/>
      <c r="BC5" s="120"/>
      <c r="BD5" s="120"/>
      <c r="BE5" s="120"/>
    </row>
    <row r="6" spans="1:57" ht="183" hidden="1" customHeight="1">
      <c r="A6" s="123" t="e">
        <f>#REF!</f>
        <v>#REF!</v>
      </c>
      <c r="B6" s="124" t="str">
        <f>IF(ISERR(FIND(B$4,#REF!))=FALSE,IF(ISERR(FIND(CONCATENATE(B$4,"+"),#REF!))=FALSE,IF(ISERR(FIND(CONCATENATE(B$4,"++"),#REF!))=FALSE,IF(ISERR(FIND(CONCATENATE(B$4,"+++"),#REF!))=FALSE,"+++","++"),"+"),"-"),"-")</f>
        <v>-</v>
      </c>
      <c r="C6" s="124" t="str">
        <f>IF(ISERR(FIND(C$4,#REF!))=FALSE,IF(ISERR(FIND(CONCATENATE(C$4,"+"),#REF!))=FALSE,IF(ISERR(FIND(CONCATENATE(C$4,"++"),#REF!))=FALSE,IF(ISERR(FIND(CONCATENATE(C$4,"+++"),#REF!))=FALSE,"+++","++"),"+"),"-"),"-")</f>
        <v>-</v>
      </c>
      <c r="D6" s="124" t="str">
        <f>IF(ISERR(FIND(D$4,#REF!))=FALSE,IF(ISERR(FIND(CONCATENATE(D$4,"+"),#REF!))=FALSE,IF(ISERR(FIND(CONCATENATE(D$4,"++"),#REF!))=FALSE,IF(ISERR(FIND(CONCATENATE(D$4,"+++"),#REF!))=FALSE,"+++","++"),"+"),"-"),"-")</f>
        <v>-</v>
      </c>
      <c r="E6" s="124" t="str">
        <f>IF(ISERR(FIND(E$4,#REF!))=FALSE,IF(ISERR(FIND(CONCATENATE(E$4,"+"),#REF!))=FALSE,IF(ISERR(FIND(CONCATENATE(E$4,"++"),#REF!))=FALSE,IF(ISERR(FIND(CONCATENATE(E$4,"+++"),#REF!))=FALSE,"+++","++"),"+"),"-"),"-")</f>
        <v>-</v>
      </c>
      <c r="F6" s="124" t="str">
        <f>IF(ISERR(FIND(F$4,#REF!))=FALSE,IF(ISERR(FIND(CONCATENATE(F$4,"+"),#REF!))=FALSE,IF(ISERR(FIND(CONCATENATE(F$4,"++"),#REF!))=FALSE,IF(ISERR(FIND(CONCATENATE(F$4,"+++"),#REF!))=FALSE,"+++","++"),"+"),"-"),"-")</f>
        <v>-</v>
      </c>
      <c r="G6" s="124" t="str">
        <f>IF(ISERR(FIND(G$4,#REF!))=FALSE,IF(ISERR(FIND(CONCATENATE(G$4,"+"),#REF!))=FALSE,IF(ISERR(FIND(CONCATENATE(G$4,"++"),#REF!))=FALSE,IF(ISERR(FIND(CONCATENATE(G$4,"+++"),#REF!))=FALSE,"+++","++"),"+"),"-"),"-")</f>
        <v>-</v>
      </c>
      <c r="H6" s="124" t="str">
        <f>IF(ISERR(FIND(H$4,#REF!))=FALSE,IF(ISERR(FIND(CONCATENATE(H$4,"+"),#REF!))=FALSE,IF(ISERR(FIND(CONCATENATE(H$4,"++"),#REF!))=FALSE,IF(ISERR(FIND(CONCATENATE(H$4,"+++"),#REF!))=FALSE,"+++","++"),"+"),"-"),"-")</f>
        <v>-</v>
      </c>
      <c r="I6" s="124" t="str">
        <f>IF(ISERR(FIND(I$4,#REF!))=FALSE,IF(ISERR(FIND(CONCATENATE(I$4,"+"),#REF!))=FALSE,IF(ISERR(FIND(CONCATENATE(I$4,"++"),#REF!))=FALSE,IF(ISERR(FIND(CONCATENATE(I$4,"+++"),#REF!))=FALSE,"+++","++"),"+"),"-"),"-")</f>
        <v>-</v>
      </c>
      <c r="J6" s="124" t="str">
        <f>IF(ISERR(FIND(J$4,#REF!))=FALSE,IF(ISERR(FIND(CONCATENATE(J$4,"+"),#REF!))=FALSE,IF(ISERR(FIND(CONCATENATE(J$4,"++"),#REF!))=FALSE,IF(ISERR(FIND(CONCATENATE(J$4,"+++"),#REF!))=FALSE,"+++","++"),"+"),"-"),"-")</f>
        <v>-</v>
      </c>
      <c r="K6" s="124" t="str">
        <f>IF(ISERR(FIND(K$4,#REF!))=FALSE,IF(ISERR(FIND(CONCATENATE(K$4,"+"),#REF!))=FALSE,IF(ISERR(FIND(CONCATENATE(K$4,"++"),#REF!))=FALSE,IF(ISERR(FIND(CONCATENATE(K$4,"+++"),#REF!))=FALSE,"+++","++"),"+"),"-"),"-")</f>
        <v>-</v>
      </c>
      <c r="L6" s="124" t="str">
        <f>IF(ISERR(FIND(L$4,#REF!))=FALSE,IF(ISERR(FIND(CONCATENATE(L$4,"+"),#REF!))=FALSE,IF(ISERR(FIND(CONCATENATE(L$4,"++"),#REF!))=FALSE,IF(ISERR(FIND(CONCATENATE(L$4,"+++"),#REF!))=FALSE,"+++","++"),"+"),"-"),"-")</f>
        <v>-</v>
      </c>
      <c r="M6" s="124" t="str">
        <f>IF(ISERR(FIND(M$4,#REF!))=FALSE,IF(ISERR(FIND(CONCATENATE(M$4,"+"),#REF!))=FALSE,IF(ISERR(FIND(CONCATENATE(M$4,"++"),#REF!))=FALSE,IF(ISERR(FIND(CONCATENATE(M$4,"+++"),#REF!))=FALSE,"+++","++"),"+"),"-"),"-")</f>
        <v>-</v>
      </c>
      <c r="N6" s="124" t="str">
        <f>IF(ISERR(FIND(N$4,#REF!))=FALSE,IF(ISERR(FIND(CONCATENATE(N$4,"+"),#REF!))=FALSE,IF(ISERR(FIND(CONCATENATE(N$4,"++"),#REF!))=FALSE,IF(ISERR(FIND(CONCATENATE(N$4,"+++"),#REF!))=FALSE,"+++","++"),"+"),"-"),"-")</f>
        <v>-</v>
      </c>
      <c r="O6" s="124" t="str">
        <f>IF(ISERR(FIND(O$4,#REF!))=FALSE,IF(ISERR(FIND(CONCATENATE(O$4,"+"),#REF!))=FALSE,IF(ISERR(FIND(CONCATENATE(O$4,"++"),#REF!))=FALSE,IF(ISERR(FIND(CONCATENATE(O$4,"+++"),#REF!))=FALSE,"+++","++"),"+"),"-"),"-")</f>
        <v>-</v>
      </c>
      <c r="P6" s="124" t="str">
        <f>IF(ISERR(FIND(P$4,#REF!))=FALSE,IF(ISERR(FIND(CONCATENATE(P$4,"+"),#REF!))=FALSE,IF(ISERR(FIND(CONCATENATE(P$4,"++"),#REF!))=FALSE,IF(ISERR(FIND(CONCATENATE(P$4,"+++"),#REF!))=FALSE,"+++","++"),"+"),"-"),"-")</f>
        <v>-</v>
      </c>
      <c r="Q6" s="124" t="str">
        <f>IF(ISERR(FIND(Q$4,#REF!))=FALSE,IF(ISERR(FIND(CONCATENATE(Q$4,"+"),#REF!))=FALSE,IF(ISERR(FIND(CONCATENATE(Q$4,"++"),#REF!))=FALSE,IF(ISERR(FIND(CONCATENATE(Q$4,"+++"),#REF!))=FALSE,"+++","++"),"+"),"-"),"-")</f>
        <v>-</v>
      </c>
      <c r="R6" s="124" t="str">
        <f>IF(ISERR(FIND(R$4,#REF!))=FALSE,IF(ISERR(FIND(CONCATENATE(R$4,"+"),#REF!))=FALSE,IF(ISERR(FIND(CONCATENATE(R$4,"++"),#REF!))=FALSE,IF(ISERR(FIND(CONCATENATE(R$4,"+++"),#REF!))=FALSE,"+++","++"),"+"),"-"),"-")</f>
        <v>-</v>
      </c>
      <c r="S6" s="124"/>
      <c r="T6" s="125" t="e">
        <f>#REF!</f>
        <v>#REF!</v>
      </c>
      <c r="U6" s="124" t="str">
        <f>IF(ISERR(FIND(U$4,#REF!))=FALSE,IF(ISERR(FIND(CONCATENATE(U$4,"+"),#REF!))=FALSE,IF(ISERR(FIND(CONCATENATE(U$4,"++"),#REF!))=FALSE,IF(ISERR(FIND(CONCATENATE(U$4,"+++"),#REF!))=FALSE,"+++","++"),"+"),"-"),"-")</f>
        <v>-</v>
      </c>
      <c r="V6" s="124" t="str">
        <f>IF(ISERR(FIND(V$4,#REF!))=FALSE,IF(ISERR(FIND(CONCATENATE(V$4,"+"),#REF!))=FALSE,IF(ISERR(FIND(CONCATENATE(V$4,"++"),#REF!))=FALSE,IF(ISERR(FIND(CONCATENATE(V$4,"+++"),#REF!))=FALSE,"+++","++"),"+"),"-"),"-")</f>
        <v>-</v>
      </c>
      <c r="W6" s="124" t="str">
        <f>IF(ISERR(FIND(W$4,#REF!))=FALSE,IF(ISERR(FIND(CONCATENATE(W$4,"+"),#REF!))=FALSE,IF(ISERR(FIND(CONCATENATE(W$4,"++"),#REF!))=FALSE,IF(ISERR(FIND(CONCATENATE(W$4,"+++"),#REF!))=FALSE,"+++","++"),"+"),"-"),"-")</f>
        <v>-</v>
      </c>
      <c r="X6" s="124" t="str">
        <f>IF(ISERR(FIND(X$4,#REF!))=FALSE,IF(ISERR(FIND(CONCATENATE(X$4,"+"),#REF!))=FALSE,IF(ISERR(FIND(CONCATENATE(X$4,"++"),#REF!))=FALSE,IF(ISERR(FIND(CONCATENATE(X$4,"+++"),#REF!))=FALSE,"+++","++"),"+"),"-"),"-")</f>
        <v>-</v>
      </c>
      <c r="Y6" s="124" t="str">
        <f>IF(ISERR(FIND(Y$4,#REF!))=FALSE,IF(ISERR(FIND(CONCATENATE(Y$4,"+"),#REF!))=FALSE,IF(ISERR(FIND(CONCATENATE(Y$4,"++"),#REF!))=FALSE,IF(ISERR(FIND(CONCATENATE(Y$4,"+++"),#REF!))=FALSE,"+++","++"),"+"),"-"),"-")</f>
        <v>-</v>
      </c>
      <c r="Z6" s="124" t="str">
        <f>IF(ISERR(FIND(Z$4,#REF!))=FALSE,IF(ISERR(FIND(CONCATENATE(Z$4,"+"),#REF!))=FALSE,IF(ISERR(FIND(CONCATENATE(Z$4,"++"),#REF!))=FALSE,IF(ISERR(FIND(CONCATENATE(Z$4,"+++"),#REF!))=FALSE,"+++","++"),"+"),"-"),"-")</f>
        <v>-</v>
      </c>
      <c r="AA6" s="124" t="str">
        <f>IF(ISERR(FIND(AA$4,#REF!))=FALSE,IF(ISERR(FIND(CONCATENATE(AA$4,"+"),#REF!))=FALSE,IF(ISERR(FIND(CONCATENATE(AA$4,"++"),#REF!))=FALSE,IF(ISERR(FIND(CONCATENATE(AA$4,"+++"),#REF!))=FALSE,"+++","++"),"+"),"-"),"-")</f>
        <v>-</v>
      </c>
      <c r="AB6" s="124" t="str">
        <f>IF(ISERR(FIND(AB$4,#REF!))=FALSE,IF(ISERR(FIND(CONCATENATE(AB$4,"+"),#REF!))=FALSE,IF(ISERR(FIND(CONCATENATE(AB$4,"++"),#REF!))=FALSE,IF(ISERR(FIND(CONCATENATE(AB$4,"+++"),#REF!))=FALSE,"+++","++"),"+"),"-"),"-")</f>
        <v>-</v>
      </c>
      <c r="AC6" s="124" t="str">
        <f>IF(ISERR(FIND(AC$4,#REF!))=FALSE,IF(ISERR(FIND(CONCATENATE(AC$4,"+"),#REF!))=FALSE,IF(ISERR(FIND(CONCATENATE(AC$4,"++"),#REF!))=FALSE,IF(ISERR(FIND(CONCATENATE(AC$4,"+++"),#REF!))=FALSE,"+++","++"),"+"),"-"),"-")</f>
        <v>-</v>
      </c>
      <c r="AD6" s="124" t="str">
        <f>IF(ISERR(FIND(AD$4,#REF!))=FALSE,IF(ISERR(FIND(CONCATENATE(AD$4,"+"),#REF!))=FALSE,IF(ISERR(FIND(CONCATENATE(AD$4,"++"),#REF!))=FALSE,IF(ISERR(FIND(CONCATENATE(AD$4,"+++"),#REF!))=FALSE,"+++","++"),"+"),"-"),"-")</f>
        <v>-</v>
      </c>
      <c r="AE6" s="124" t="str">
        <f>IF(ISERR(FIND(AE$4,#REF!))=FALSE,IF(ISERR(FIND(CONCATENATE(AE$4,"+"),#REF!))=FALSE,IF(ISERR(FIND(CONCATENATE(AE$4,"++"),#REF!))=FALSE,IF(ISERR(FIND(CONCATENATE(AE$4,"+++"),#REF!))=FALSE,"+++","++"),"+"),"-"),"-")</f>
        <v>-</v>
      </c>
      <c r="AF6" s="124" t="str">
        <f>IF(ISERR(FIND(AF$4,#REF!))=FALSE,IF(ISERR(FIND(CONCATENATE(AF$4,"+"),#REF!))=FALSE,IF(ISERR(FIND(CONCATENATE(AF$4,"++"),#REF!))=FALSE,IF(ISERR(FIND(CONCATENATE(AF$4,"+++"),#REF!))=FALSE,"+++","++"),"+"),"-"),"-")</f>
        <v>-</v>
      </c>
      <c r="AG6" s="124" t="str">
        <f>IF(ISERR(FIND(AG$4,#REF!))=FALSE,IF(ISERR(FIND(CONCATENATE(AG$4,"+"),#REF!))=FALSE,IF(ISERR(FIND(CONCATENATE(AG$4,"++"),#REF!))=FALSE,IF(ISERR(FIND(CONCATENATE(AG$4,"+++"),#REF!))=FALSE,"+++","++"),"+"),"-"),"-")</f>
        <v>-</v>
      </c>
      <c r="AH6" s="124" t="str">
        <f>IF(ISERR(FIND(AH$4,#REF!))=FALSE,IF(ISERR(FIND(CONCATENATE(AH$4,"+"),#REF!))=FALSE,IF(ISERR(FIND(CONCATENATE(AH$4,"++"),#REF!))=FALSE,IF(ISERR(FIND(CONCATENATE(AH$4,"+++"),#REF!))=FALSE,"+++","++"),"+"),"-"),"-")</f>
        <v>-</v>
      </c>
      <c r="AI6" s="124" t="str">
        <f>IF(ISERR(FIND(AI$4,#REF!))=FALSE,IF(ISERR(FIND(CONCATENATE(AI$4,"+"),#REF!))=FALSE,IF(ISERR(FIND(CONCATENATE(AI$4,"++"),#REF!))=FALSE,IF(ISERR(FIND(CONCATENATE(AI$4,"+++"),#REF!))=FALSE,"+++","++"),"+"),"-"),"-")</f>
        <v>-</v>
      </c>
      <c r="AJ6" s="124" t="str">
        <f>IF(ISERR(FIND(AJ$4,#REF!))=FALSE,IF(ISERR(FIND(CONCATENATE(AJ$4,"+"),#REF!))=FALSE,IF(ISERR(FIND(CONCATENATE(AJ$4,"++"),#REF!))=FALSE,IF(ISERR(FIND(CONCATENATE(AJ$4,"+++"),#REF!))=FALSE,"+++","++"),"+"),"-"),"-")</f>
        <v>-</v>
      </c>
      <c r="AK6" s="124" t="str">
        <f>IF(ISERR(FIND(AK$4,#REF!))=FALSE,IF(ISERR(FIND(CONCATENATE(AK$4,"+"),#REF!))=FALSE,IF(ISERR(FIND(CONCATENATE(AK$4,"++"),#REF!))=FALSE,IF(ISERR(FIND(CONCATENATE(AK$4,"+++"),#REF!))=FALSE,"+++","++"),"+"),"-"),"-")</f>
        <v>-</v>
      </c>
      <c r="AL6" s="124" t="str">
        <f>IF(ISERR(FIND(AL$4,#REF!))=FALSE,IF(ISERR(FIND(CONCATENATE(AL$4,"+"),#REF!))=FALSE,IF(ISERR(FIND(CONCATENATE(AL$4,"++"),#REF!))=FALSE,IF(ISERR(FIND(CONCATENATE(AL$4,"+++"),#REF!))=FALSE,"+++","++"),"+"),"-"),"-")</f>
        <v>-</v>
      </c>
      <c r="AM6" s="124" t="str">
        <f>IF(ISERR(FIND(AM$4,#REF!))=FALSE,IF(ISERR(FIND(CONCATENATE(AM$4,"+"),#REF!))=FALSE,IF(ISERR(FIND(CONCATENATE(AM$4,"++"),#REF!))=FALSE,IF(ISERR(FIND(CONCATENATE(AM$4,"+++"),#REF!))=FALSE,"+++","++"),"+"),"-"),"-")</f>
        <v>-</v>
      </c>
      <c r="AN6" s="124" t="str">
        <f>IF(ISERR(FIND(AN$4,#REF!))=FALSE,IF(ISERR(FIND(CONCATENATE(AN$4,"+"),#REF!))=FALSE,IF(ISERR(FIND(CONCATENATE(AN$4,"++"),#REF!))=FALSE,IF(ISERR(FIND(CONCATENATE(AN$4,"+++"),#REF!))=FALSE,"+++","++"),"+"),"-"),"-")</f>
        <v>-</v>
      </c>
      <c r="AO6" s="124" t="str">
        <f>IF(ISERR(FIND(AO$4,#REF!))=FALSE,IF(ISERR(FIND(CONCATENATE(AO$4,"+"),#REF!))=FALSE,IF(ISERR(FIND(CONCATENATE(AO$4,"++"),#REF!))=FALSE,IF(ISERR(FIND(CONCATENATE(AO$4,"+++"),#REF!))=FALSE,"+++","++"),"+"),"-"),"-")</f>
        <v>-</v>
      </c>
      <c r="AP6" s="124" t="str">
        <f>IF(ISERR(FIND(AP$4,#REF!))=FALSE,IF(ISERR(FIND(CONCATENATE(AP$4,"+"),#REF!))=FALSE,IF(ISERR(FIND(CONCATENATE(AP$4,"++"),#REF!))=FALSE,IF(ISERR(FIND(CONCATENATE(AP$4,"+++"),#REF!))=FALSE,"+++","++"),"+"),"-"),"-")</f>
        <v>-</v>
      </c>
      <c r="AQ6" s="124" t="str">
        <f>IF(ISERR(FIND(AQ$4,#REF!))=FALSE,IF(ISERR(FIND(CONCATENATE(AQ$4,"+"),#REF!))=FALSE,IF(ISERR(FIND(CONCATENATE(AQ$4,"++"),#REF!))=FALSE,IF(ISERR(FIND(CONCATENATE(AQ$4,"+++"),#REF!))=FALSE,"+++","++"),"+"),"-"),"-")</f>
        <v>-</v>
      </c>
      <c r="AR6" s="124"/>
      <c r="AS6" s="124"/>
      <c r="AT6" s="124"/>
      <c r="AU6" s="124"/>
      <c r="AV6" s="125" t="e">
        <f>#REF!</f>
        <v>#REF!</v>
      </c>
      <c r="AW6" s="124" t="str">
        <f>IF(ISERR(FIND(AW$4,#REF!))=FALSE,IF(ISERR(FIND(CONCATENATE(AW$4,"+"),#REF!))=FALSE,IF(ISERR(FIND(CONCATENATE(AW$4,"++"),#REF!))=FALSE,IF(ISERR(FIND(CONCATENATE(AW$4,"+++"),#REF!))=FALSE,"+++","++"),"+"),"-"),"-")</f>
        <v>-</v>
      </c>
      <c r="AX6" s="124" t="str">
        <f>IF(ISERR(FIND(AX$4,#REF!))=FALSE,IF(ISERR(FIND(CONCATENATE(AX$4,"+"),#REF!))=FALSE,IF(ISERR(FIND(CONCATENATE(AX$4,"++"),#REF!))=FALSE,IF(ISERR(FIND(CONCATENATE(AX$4,"+++"),#REF!))=FALSE,"+++","++"),"+"),"-"),"-")</f>
        <v>-</v>
      </c>
      <c r="AY6" s="124" t="str">
        <f>IF(ISERR(FIND(AY$4,#REF!))=FALSE,IF(ISERR(FIND(CONCATENATE(AY$4,"+"),#REF!))=FALSE,IF(ISERR(FIND(CONCATENATE(AY$4,"++"),#REF!))=FALSE,IF(ISERR(FIND(CONCATENATE(AY$4,"+++"),#REF!))=FALSE,"+++","++"),"+"),"-"),"-")</f>
        <v>-</v>
      </c>
      <c r="AZ6" s="124" t="str">
        <f>IF(ISERR(FIND(AZ$4,#REF!))=FALSE,IF(ISERR(FIND(CONCATENATE(AZ$4,"+"),#REF!))=FALSE,IF(ISERR(FIND(CONCATENATE(AZ$4,"++"),#REF!))=FALSE,IF(ISERR(FIND(CONCATENATE(AZ$4,"+++"),#REF!))=FALSE,"+++","++"),"+"),"-"),"-")</f>
        <v>-</v>
      </c>
      <c r="BA6" s="124" t="str">
        <f>IF(ISERR(FIND(BA$4,#REF!))=FALSE,IF(ISERR(FIND(CONCATENATE(BA$4,"+"),#REF!))=FALSE,IF(ISERR(FIND(CONCATENATE(BA$4,"++"),#REF!))=FALSE,IF(ISERR(FIND(CONCATENATE(BA$4,"+++"),#REF!))=FALSE,"+++","++"),"+"),"-"),"-")</f>
        <v>-</v>
      </c>
      <c r="BB6" s="124" t="str">
        <f>IF(ISERR(FIND(BB$4,#REF!))=FALSE,IF(ISERR(FIND(CONCATENATE(BB$4,"+"),#REF!))=FALSE,IF(ISERR(FIND(CONCATENATE(BB$4,"++"),#REF!))=FALSE,IF(ISERR(FIND(CONCATENATE(BB$4,"+++"),#REF!))=FALSE,"+++","++"),"+"),"-"),"-")</f>
        <v>-</v>
      </c>
      <c r="BC6" s="124" t="str">
        <f>IF(ISERR(FIND(BC$4,#REF!))=0,IF(ISERR(FIND(CONCATENATE(BC$4,"+"),#REF!))=0,IF(ISERR(FIND(CONCATENATE(BC$4,"++"),#REF!))=0,IF(ISERR(FIND(CONCATENATE(BC$4,"+++"),#REF!))=0,"+++","++"),"+"),"-"),"-")</f>
        <v>-</v>
      </c>
      <c r="BD6" s="124"/>
      <c r="BE6" s="124"/>
    </row>
    <row r="7" spans="1:57">
      <c r="A7" s="126" t="str">
        <f>Stac!C13</f>
        <v>Semestr 1: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6" t="str">
        <f>Stac!C13</f>
        <v>Semestr 1:</v>
      </c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6" t="str">
        <f>Stac!C13</f>
        <v>Semestr 1:</v>
      </c>
      <c r="AW7" s="127"/>
      <c r="AX7" s="127"/>
      <c r="AY7" s="178"/>
      <c r="AZ7" s="127"/>
      <c r="BA7" s="127"/>
      <c r="BB7" s="127"/>
      <c r="BC7" s="127"/>
      <c r="BD7" s="127"/>
      <c r="BE7" s="127"/>
    </row>
    <row r="8" spans="1:57" hidden="1">
      <c r="A8" s="126" t="e">
        <f>#REF!</f>
        <v>#REF!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6" t="e">
        <f>#REF!</f>
        <v>#REF!</v>
      </c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6" t="e">
        <f>#REF!</f>
        <v>#REF!</v>
      </c>
      <c r="AW8" s="127"/>
      <c r="AX8" s="127"/>
      <c r="AY8" s="126" t="e">
        <f>#REF!</f>
        <v>#REF!</v>
      </c>
      <c r="AZ8" s="127"/>
      <c r="BA8" s="127"/>
      <c r="BB8" s="127"/>
      <c r="BC8" s="127"/>
      <c r="BD8" s="127"/>
      <c r="BE8" s="127"/>
    </row>
    <row r="9" spans="1:57">
      <c r="A9" s="123" t="str">
        <f>Stac!C15</f>
        <v xml:space="preserve">Systemy wizyjne </v>
      </c>
      <c r="B9" s="124" t="str">
        <f>IF(ISERR(FIND(B$4,Stac!$R15))=FALSE,IF(ISERR(FIND(CONCATENATE(B$4,"+"),Stac!$R15))=FALSE,IF(ISERR(FIND(CONCATENATE(B$4,"++"),Stac!$R15))=FALSE,IF(ISERR(FIND(CONCATENATE(B$4,"+++"),Stac!$R15))=FALSE,"+++","++"),"+")," ")," ")</f>
        <v xml:space="preserve"> </v>
      </c>
      <c r="C9" s="124" t="str">
        <f>IF(ISERR(FIND(C$4,Stac!$R15))=FALSE,IF(ISERR(FIND(CONCATENATE(C$4,"+"),Stac!$R15))=FALSE,IF(ISERR(FIND(CONCATENATE(C$4,"++"),Stac!$R15))=FALSE,IF(ISERR(FIND(CONCATENATE(C$4,"+++"),Stac!$R15))=FALSE,"+++","++"),"+")," ")," ")</f>
        <v xml:space="preserve"> </v>
      </c>
      <c r="D9" s="124" t="str">
        <f>IF(ISERR(FIND(D$4,Stac!$R15))=FALSE,IF(ISERR(FIND(CONCATENATE(D$4,"+"),Stac!$R15))=FALSE,IF(ISERR(FIND(CONCATENATE(D$4,"++"),Stac!$R15))=FALSE,IF(ISERR(FIND(CONCATENATE(D$4,"+++"),Stac!$R15))=FALSE,"+++","++"),"+")," ")," ")</f>
        <v xml:space="preserve"> </v>
      </c>
      <c r="E9" s="124" t="str">
        <f>IF(ISERR(FIND(E$4,Stac!$R15))=FALSE,IF(ISERR(FIND(CONCATENATE(E$4,"+"),Stac!$R15))=FALSE,IF(ISERR(FIND(CONCATENATE(E$4,"++"),Stac!$R15))=FALSE,IF(ISERR(FIND(CONCATENATE(E$4,"+++"),Stac!$R15))=FALSE,"+++","++"),"+")," ")," ")</f>
        <v xml:space="preserve"> </v>
      </c>
      <c r="F9" s="124" t="str">
        <f>IF(ISERR(FIND(F$4,Stac!$R15))=FALSE,IF(ISERR(FIND(CONCATENATE(F$4,"+"),Stac!$R15))=FALSE,IF(ISERR(FIND(CONCATENATE(F$4,"++"),Stac!$R15))=FALSE,IF(ISERR(FIND(CONCATENATE(F$4,"+++"),Stac!$R15))=FALSE,"+++","++"),"+")," ")," ")</f>
        <v xml:space="preserve"> </v>
      </c>
      <c r="G9" s="124" t="str">
        <f>IF(ISERR(FIND(G$4,Stac!$R15))=FALSE,IF(ISERR(FIND(CONCATENATE(G$4,"+"),Stac!$R15))=FALSE,IF(ISERR(FIND(CONCATENATE(G$4,"++"),Stac!$R15))=FALSE,IF(ISERR(FIND(CONCATENATE(G$4,"+++"),Stac!$R15))=FALSE,"+++","++"),"+")," ")," ")</f>
        <v>+</v>
      </c>
      <c r="H9" s="124" t="str">
        <f>IF(ISERR(FIND(H$4,Stac!$R15))=FALSE,IF(ISERR(FIND(CONCATENATE(H$4,"+"),Stac!$R15))=FALSE,IF(ISERR(FIND(CONCATENATE(H$4,"++"),Stac!$R15))=FALSE,IF(ISERR(FIND(CONCATENATE(H$4,"+++"),Stac!$R15))=FALSE,"+++","++"),"+")," ")," ")</f>
        <v xml:space="preserve"> </v>
      </c>
      <c r="I9" s="124" t="str">
        <f>IF(ISERR(FIND(I$4,Stac!$R15))=FALSE,IF(ISERR(FIND(CONCATENATE(I$4,"+"),Stac!$R15))=FALSE,IF(ISERR(FIND(CONCATENATE(I$4,"++"),Stac!$R15))=FALSE,IF(ISERR(FIND(CONCATENATE(I$4,"+++"),Stac!$R15))=FALSE,"+++","++"),"+")," ")," ")</f>
        <v xml:space="preserve"> </v>
      </c>
      <c r="J9" s="124" t="str">
        <f>IF(ISERR(FIND(J$4,Stac!$R15))=FALSE,IF(ISERR(FIND(CONCATENATE(J$4,"+"),Stac!$R15))=FALSE,IF(ISERR(FIND(CONCATENATE(J$4,"++"),Stac!$R15))=FALSE,IF(ISERR(FIND(CONCATENATE(J$4,"+++"),Stac!$R15))=FALSE,"+++","++"),"+")," ")," ")</f>
        <v xml:space="preserve"> </v>
      </c>
      <c r="K9" s="124" t="str">
        <f>IF(ISERR(FIND(K$4,Stac!$R15))=FALSE,IF(ISERR(FIND(CONCATENATE(K$4,"+"),Stac!$R15))=FALSE,IF(ISERR(FIND(CONCATENATE(K$4,"++"),Stac!$R15))=FALSE,IF(ISERR(FIND(CONCATENATE(K$4,"+++"),Stac!$R15))=FALSE,"+++","++"),"+")," ")," ")</f>
        <v xml:space="preserve"> </v>
      </c>
      <c r="L9" s="124" t="str">
        <f>IF(ISERR(FIND(L$4,Stac!$R15))=FALSE,IF(ISERR(FIND(CONCATENATE(L$4,"+"),Stac!$R15))=FALSE,IF(ISERR(FIND(CONCATENATE(L$4,"++"),Stac!$R15))=FALSE,IF(ISERR(FIND(CONCATENATE(L$4,"+++"),Stac!$R15))=FALSE,"+++","++"),"+")," ")," ")</f>
        <v xml:space="preserve"> </v>
      </c>
      <c r="M9" s="124" t="str">
        <f>IF(ISERR(FIND(M$4,Stac!$R15))=FALSE,IF(ISERR(FIND(CONCATENATE(M$4,"+"),Stac!$R15))=FALSE,IF(ISERR(FIND(CONCATENATE(M$4,"++"),Stac!$R15))=FALSE,IF(ISERR(FIND(CONCATENATE(M$4,"+++"),Stac!$R15))=FALSE,"+++","++"),"+")," ")," ")</f>
        <v xml:space="preserve"> </v>
      </c>
      <c r="N9" s="124" t="str">
        <f>IF(ISERR(FIND(N$4,Stac!$R15))=FALSE,IF(ISERR(FIND(CONCATENATE(N$4,"+"),Stac!$R15))=FALSE,IF(ISERR(FIND(CONCATENATE(N$4,"++"),Stac!$R15))=FALSE,IF(ISERR(FIND(CONCATENATE(N$4,"+++"),Stac!$R15))=FALSE,"+++","++"),"+")," ")," ")</f>
        <v xml:space="preserve"> </v>
      </c>
      <c r="O9" s="124" t="str">
        <f>IF(ISERR(FIND(O$4,Stac!$R15))=FALSE,IF(ISERR(FIND(CONCATENATE(O$4,"+"),Stac!$R15))=FALSE,IF(ISERR(FIND(CONCATENATE(O$4,"++"),Stac!$R15))=FALSE,IF(ISERR(FIND(CONCATENATE(O$4,"+++"),Stac!$R15))=FALSE,"+++","++"),"+")," ")," ")</f>
        <v xml:space="preserve"> </v>
      </c>
      <c r="P9" s="124" t="str">
        <f>IF(ISERR(FIND(P$4,Stac!$R15))=FALSE,IF(ISERR(FIND(CONCATENATE(P$4,"+"),Stac!$R15))=FALSE,IF(ISERR(FIND(CONCATENATE(P$4,"++"),Stac!$R15))=FALSE,IF(ISERR(FIND(CONCATENATE(P$4,"+++"),Stac!$R15))=FALSE,"+++","++"),"+")," ")," ")</f>
        <v xml:space="preserve"> </v>
      </c>
      <c r="Q9" s="124" t="str">
        <f>IF(ISERR(FIND(Q$4,Stac!$R15))=FALSE,IF(ISERR(FIND(CONCATENATE(Q$4,"+"),Stac!$R15))=FALSE,IF(ISERR(FIND(CONCATENATE(Q$4,"++"),Stac!$R15))=FALSE,IF(ISERR(FIND(CONCATENATE(Q$4,"+++"),Stac!$R15))=FALSE,"+++","++"),"+")," ")," ")</f>
        <v xml:space="preserve"> </v>
      </c>
      <c r="R9" s="124" t="str">
        <f>IF(ISERR(FIND(R$4,Stac!$R15))=FALSE,IF(ISERR(FIND(CONCATENATE(R$4,"+"),Stac!$R15))=FALSE,IF(ISERR(FIND(CONCATENATE(R$4,"++"),Stac!$R15))=FALSE,IF(ISERR(FIND(CONCATENATE(R$4,"+++"),Stac!$R15))=FALSE,"+++","++"),"+")," ")," ")</f>
        <v xml:space="preserve"> </v>
      </c>
      <c r="S9" s="124" t="str">
        <f>IF(ISERR(FIND(S$4,Stac!$R15))=FALSE,IF(ISERR(FIND(CONCATENATE(S$4,"+"),Stac!$R15))=FALSE,IF(ISERR(FIND(CONCATENATE(S$4,"++"),Stac!$R15))=FALSE,IF(ISERR(FIND(CONCATENATE(S$4,"+++"),Stac!$R15))=FALSE,"+++","++"),"+")," ")," ")</f>
        <v xml:space="preserve"> </v>
      </c>
      <c r="T9" s="125" t="str">
        <f>Stac!C15</f>
        <v xml:space="preserve">Systemy wizyjne </v>
      </c>
      <c r="U9" s="124" t="str">
        <f>IF(ISERR(FIND(U$4,Stac!$S15))=FALSE,IF(ISERR(FIND(CONCATENATE(U$4,"+"),Stac!$S15))=FALSE,IF(ISERR(FIND(CONCATENATE(U$4,"++"),Stac!$S15))=FALSE,IF(ISERR(FIND(CONCATENATE(U$4,"+++"),Stac!$S15))=FALSE,"+++","++"),"+")," ")," ")</f>
        <v xml:space="preserve"> </v>
      </c>
      <c r="V9" s="124" t="str">
        <f>IF(ISERR(FIND(V$4,Stac!$S15))=FALSE,IF(ISERR(FIND(CONCATENATE(V$4,"+"),Stac!$S15))=FALSE,IF(ISERR(FIND(CONCATENATE(V$4,"++"),Stac!$S15))=FALSE,IF(ISERR(FIND(CONCATENATE(V$4,"+++"),Stac!$S15))=FALSE,"+++","++"),"+")," ")," ")</f>
        <v xml:space="preserve"> </v>
      </c>
      <c r="W9" s="124" t="str">
        <f>IF(ISERR(FIND(W$4,Stac!$S15))=FALSE,IF(ISERR(FIND(CONCATENATE(W$4,"+"),Stac!$S15))=FALSE,IF(ISERR(FIND(CONCATENATE(W$4,"++"),Stac!$S15))=FALSE,IF(ISERR(FIND(CONCATENATE(W$4,"+++"),Stac!$S15))=FALSE,"+++","++"),"+")," ")," ")</f>
        <v xml:space="preserve"> </v>
      </c>
      <c r="X9" s="124" t="str">
        <f>IF(ISERR(FIND(X$4,Stac!$S15))=FALSE,IF(ISERR(FIND(CONCATENATE(X$4,"+"),Stac!$S15))=FALSE,IF(ISERR(FIND(CONCATENATE(X$4,"++"),Stac!$S15))=FALSE,IF(ISERR(FIND(CONCATENATE(X$4,"+++"),Stac!$S15))=FALSE,"+++","++"),"+")," ")," ")</f>
        <v xml:space="preserve"> </v>
      </c>
      <c r="Y9" s="124" t="str">
        <f>IF(ISERR(FIND(Y$4,Stac!$S15))=FALSE,IF(ISERR(FIND(CONCATENATE(Y$4,"+"),Stac!$S15))=FALSE,IF(ISERR(FIND(CONCATENATE(Y$4,"++"),Stac!$S15))=FALSE,IF(ISERR(FIND(CONCATENATE(Y$4,"+++"),Stac!$S15))=FALSE,"+++","++"),"+")," ")," ")</f>
        <v xml:space="preserve"> </v>
      </c>
      <c r="Z9" s="124" t="str">
        <f>IF(ISERR(FIND(Z$4,Stac!$S15))=FALSE,IF(ISERR(FIND(CONCATENATE(Z$4,"+"),Stac!$S15))=FALSE,IF(ISERR(FIND(CONCATENATE(Z$4,"++"),Stac!$S15))=FALSE,IF(ISERR(FIND(CONCATENATE(Z$4,"+++"),Stac!$S15))=FALSE,"+++","++"),"+")," ")," ")</f>
        <v xml:space="preserve"> </v>
      </c>
      <c r="AA9" s="124" t="str">
        <f>IF(ISERR(FIND(AA$4,Stac!$S15))=FALSE,IF(ISERR(FIND(CONCATENATE(AA$4,"+"),Stac!$S15))=FALSE,IF(ISERR(FIND(CONCATENATE(AA$4,"++"),Stac!$S15))=FALSE,IF(ISERR(FIND(CONCATENATE(AA$4,"+++"),Stac!$S15))=FALSE,"+++","++"),"+")," ")," ")</f>
        <v xml:space="preserve"> </v>
      </c>
      <c r="AB9" s="124" t="str">
        <f>IF(ISERR(FIND(AB$4,Stac!$S15))=FALSE,IF(ISERR(FIND(CONCATENATE(AB$4,"+"),Stac!$S15))=FALSE,IF(ISERR(FIND(CONCATENATE(AB$4,"++"),Stac!$S15))=FALSE,IF(ISERR(FIND(CONCATENATE(AB$4,"+++"),Stac!$S15))=FALSE,"+++","++"),"+")," ")," ")</f>
        <v xml:space="preserve"> </v>
      </c>
      <c r="AC9" s="124" t="str">
        <f>IF(ISERR(FIND(AC$4,Stac!$S15))=FALSE,IF(ISERR(FIND(CONCATENATE(AC$4,"+"),Stac!$S15))=FALSE,IF(ISERR(FIND(CONCATENATE(AC$4,"++"),Stac!$S15))=FALSE,IF(ISERR(FIND(CONCATENATE(AC$4,"+++"),Stac!$S15))=FALSE,"+++","++"),"+")," ")," ")</f>
        <v xml:space="preserve"> </v>
      </c>
      <c r="AD9" s="124" t="str">
        <f>IF(ISERR(FIND(AD$4,Stac!$S15))=FALSE,IF(ISERR(FIND(CONCATENATE(AD$4,"+"),Stac!$S15))=FALSE,IF(ISERR(FIND(CONCATENATE(AD$4,"++"),Stac!$S15))=FALSE,IF(ISERR(FIND(CONCATENATE(AD$4,"+++"),Stac!$S15))=FALSE,"+++","++"),"+")," ")," ")</f>
        <v xml:space="preserve"> </v>
      </c>
      <c r="AE9" s="124" t="str">
        <f>IF(ISERR(FIND(AE$4,Stac!$S15))=FALSE,IF(ISERR(FIND(CONCATENATE(AE$4,"+"),Stac!$S15))=FALSE,IF(ISERR(FIND(CONCATENATE(AE$4,"++"),Stac!$S15))=FALSE,IF(ISERR(FIND(CONCATENATE(AE$4,"+++"),Stac!$S15))=FALSE,"+++","++"),"+")," ")," ")</f>
        <v>+</v>
      </c>
      <c r="AF9" s="124" t="str">
        <f>IF(ISERR(FIND(AF$4,Stac!$S15))=FALSE,IF(ISERR(FIND(CONCATENATE(AF$4,"+"),Stac!$S15))=FALSE,IF(ISERR(FIND(CONCATENATE(AF$4,"++"),Stac!$S15))=FALSE,IF(ISERR(FIND(CONCATENATE(AF$4,"+++"),Stac!$S15))=FALSE,"+++","++"),"+")," ")," ")</f>
        <v xml:space="preserve"> </v>
      </c>
      <c r="AG9" s="124" t="str">
        <f>IF(ISERR(FIND(AG$4,Stac!$S15))=FALSE,IF(ISERR(FIND(CONCATENATE(AG$4,"+"),Stac!$S15))=FALSE,IF(ISERR(FIND(CONCATENATE(AG$4,"++"),Stac!$S15))=FALSE,IF(ISERR(FIND(CONCATENATE(AG$4,"+++"),Stac!$S15))=FALSE,"+++","++"),"+")," ")," ")</f>
        <v>+</v>
      </c>
      <c r="AH9" s="124" t="str">
        <f>IF(ISERR(FIND(AH$4,Stac!$S15))=FALSE,IF(ISERR(FIND(CONCATENATE(AH$4,"+"),Stac!$S15))=FALSE,IF(ISERR(FIND(CONCATENATE(AH$4,"++"),Stac!$S15))=FALSE,IF(ISERR(FIND(CONCATENATE(AH$4,"+++"),Stac!$S15))=FALSE,"+++","++"),"+")," ")," ")</f>
        <v xml:space="preserve"> </v>
      </c>
      <c r="AI9" s="124" t="str">
        <f>IF(ISERR(FIND(AI$4,Stac!$S15))=FALSE,IF(ISERR(FIND(CONCATENATE(AI$4,"+"),Stac!$S15))=FALSE,IF(ISERR(FIND(CONCATENATE(AI$4,"++"),Stac!$S15))=FALSE,IF(ISERR(FIND(CONCATENATE(AI$4,"+++"),Stac!$S15))=FALSE,"+++","++"),"+")," ")," ")</f>
        <v xml:space="preserve"> </v>
      </c>
      <c r="AJ9" s="124" t="str">
        <f>IF(ISERR(FIND(AJ$4,Stac!$S15))=FALSE,IF(ISERR(FIND(CONCATENATE(AJ$4,"+"),Stac!$S15))=FALSE,IF(ISERR(FIND(CONCATENATE(AJ$4,"++"),Stac!$S15))=FALSE,IF(ISERR(FIND(CONCATENATE(AJ$4,"+++"),Stac!$S15))=FALSE,"+++","++"),"+")," ")," ")</f>
        <v xml:space="preserve"> </v>
      </c>
      <c r="AK9" s="124" t="str">
        <f>IF(ISERR(FIND(AK$4,Stac!$S15))=FALSE,IF(ISERR(FIND(CONCATENATE(AK$4,"+"),Stac!$S15))=FALSE,IF(ISERR(FIND(CONCATENATE(AK$4,"++"),Stac!$S15))=FALSE,IF(ISERR(FIND(CONCATENATE(AK$4,"+++"),Stac!$S15))=FALSE,"+++","++"),"+")," ")," ")</f>
        <v xml:space="preserve"> </v>
      </c>
      <c r="AL9" s="124" t="str">
        <f>IF(ISERR(FIND(AL$4,Stac!$S15))=FALSE,IF(ISERR(FIND(CONCATENATE(AL$4,"+"),Stac!$S15))=FALSE,IF(ISERR(FIND(CONCATENATE(AL$4,"++"),Stac!$S15))=FALSE,IF(ISERR(FIND(CONCATENATE(AL$4,"+++"),Stac!$S15))=FALSE,"+++","++"),"+")," ")," ")</f>
        <v xml:space="preserve"> </v>
      </c>
      <c r="AM9" s="124" t="str">
        <f>IF(ISERR(FIND(AM$4,Stac!$S15))=FALSE,IF(ISERR(FIND(CONCATENATE(AM$4,"+"),Stac!$S15))=FALSE,IF(ISERR(FIND(CONCATENATE(AM$4,"++"),Stac!$S15))=FALSE,IF(ISERR(FIND(CONCATENATE(AM$4,"+++"),Stac!$S15))=FALSE,"+++","++"),"+")," ")," ")</f>
        <v xml:space="preserve"> </v>
      </c>
      <c r="AN9" s="124" t="str">
        <f>IF(ISERR(FIND(AN$4,Stac!$S15))=FALSE,IF(ISERR(FIND(CONCATENATE(AN$4,"+"),Stac!$S15))=FALSE,IF(ISERR(FIND(CONCATENATE(AN$4,"++"),Stac!$S15))=FALSE,IF(ISERR(FIND(CONCATENATE(AN$4,"+++"),Stac!$S15))=FALSE,"+++","++"),"+")," ")," ")</f>
        <v xml:space="preserve"> </v>
      </c>
      <c r="AO9" s="124" t="str">
        <f>IF(ISERR(FIND(AO$4,Stac!$S15))=FALSE,IF(ISERR(FIND(CONCATENATE(AO$4,"+"),Stac!$S15))=FALSE,IF(ISERR(FIND(CONCATENATE(AO$4,"++"),Stac!$S15))=FALSE,IF(ISERR(FIND(CONCATENATE(AO$4,"+++"),Stac!$S15))=FALSE,"+++","++"),"+")," ")," ")</f>
        <v xml:space="preserve"> </v>
      </c>
      <c r="AP9" s="124" t="str">
        <f>IF(ISERR(FIND(AP$4,Stac!$S15))=FALSE,IF(ISERR(FIND(CONCATENATE(AP$4,"+"),Stac!$S15))=FALSE,IF(ISERR(FIND(CONCATENATE(AP$4,"++"),Stac!$S15))=FALSE,IF(ISERR(FIND(CONCATENATE(AP$4,"+++"),Stac!$S15))=FALSE,"+++","++"),"+")," ")," ")</f>
        <v xml:space="preserve"> </v>
      </c>
      <c r="AQ9" s="124" t="str">
        <f>IF(ISERR(FIND(AQ$4,Stac!$S15))=FALSE,IF(ISERR(FIND(CONCATENATE(AQ$4,"+"),Stac!$S15))=FALSE,IF(ISERR(FIND(CONCATENATE(AQ$4,"++"),Stac!$S15))=FALSE,IF(ISERR(FIND(CONCATENATE(AQ$4,"+++"),Stac!$S15))=FALSE,"+++","++"),"+")," ")," ")</f>
        <v xml:space="preserve"> </v>
      </c>
      <c r="AR9" s="124" t="str">
        <f>IF(ISERR(FIND(AR$4,Stac!$S15))=FALSE,IF(ISERR(FIND(CONCATENATE(AR$4,"+"),Stac!$S15))=FALSE,IF(ISERR(FIND(CONCATENATE(AR$4,"++"),Stac!$S15))=FALSE,IF(ISERR(FIND(CONCATENATE(AR$4,"+++"),Stac!$S15))=FALSE,"+++","++"),"+")," ")," ")</f>
        <v xml:space="preserve"> </v>
      </c>
      <c r="AS9" s="124" t="str">
        <f>IF(ISERR(FIND(AS$4,Stac!$S15))=FALSE,IF(ISERR(FIND(CONCATENATE(AS$4,"+"),Stac!$S15))=FALSE,IF(ISERR(FIND(CONCATENATE(AS$4,"++"),Stac!$S15))=FALSE,IF(ISERR(FIND(CONCATENATE(AS$4,"+++"),Stac!$S15))=FALSE,"+++","++"),"+")," ")," ")</f>
        <v xml:space="preserve"> </v>
      </c>
      <c r="AT9" s="124" t="str">
        <f>IF(ISERR(FIND(AT$4,Stac!$S15))=FALSE,IF(ISERR(FIND(CONCATENATE(AT$4,"+"),Stac!$S15))=FALSE,IF(ISERR(FIND(CONCATENATE(AT$4,"++"),Stac!$S15))=FALSE,IF(ISERR(FIND(CONCATENATE(AT$4,"+++"),Stac!$S15))=FALSE,"+++","++"),"+")," ")," ")</f>
        <v xml:space="preserve"> </v>
      </c>
      <c r="AU9" s="124" t="str">
        <f>IF(ISERR(FIND(AU$4,Stac!$S15))=FALSE,IF(ISERR(FIND(CONCATENATE(AU$4,"+"),Stac!$S15))=FALSE,IF(ISERR(FIND(CONCATENATE(AU$4,"++"),Stac!$S15))=FALSE,IF(ISERR(FIND(CONCATENATE(AU$4,"+++"),Stac!$S15))=FALSE,"+++","++"),"+")," ")," ")</f>
        <v xml:space="preserve"> </v>
      </c>
      <c r="AV9" s="125" t="str">
        <f>Stac!C15</f>
        <v xml:space="preserve">Systemy wizyjne </v>
      </c>
      <c r="AW9" s="124" t="str">
        <f>IF(ISERR(FIND(AW$4,Stac!$T15))=FALSE,IF(ISERR(FIND(CONCATENATE(AW$4,"+"),Stac!$T15))=FALSE,IF(ISERR(FIND(CONCATENATE(AW$4,"++"),Stac!$T15))=FALSE,IF(ISERR(FIND(CONCATENATE(AW$4,"+++"),Stac!$T15))=FALSE,"+++","++"),"+")," ")," ")</f>
        <v xml:space="preserve"> </v>
      </c>
      <c r="AX9" s="124" t="str">
        <f>IF(ISERR(FIND(AX$4,Stac!$T15))=FALSE,IF(ISERR(FIND(CONCATENATE(AX$4,"+"),Stac!$T15))=FALSE,IF(ISERR(FIND(CONCATENATE(AX$4,"++"),Stac!$T15))=FALSE,IF(ISERR(FIND(CONCATENATE(AX$4,"+++"),Stac!$T15))=FALSE,"+++","++"),"+")," ")," ")</f>
        <v xml:space="preserve"> </v>
      </c>
      <c r="AY9" s="124" t="str">
        <f>IF(ISERR(FIND(AY$4,Stac!$T15))=FALSE,IF(ISERR(FIND(CONCATENATE(AY$4,"+"),Stac!$T15))=FALSE,IF(ISERR(FIND(CONCATENATE(AY$4,"++"),Stac!$T15))=FALSE,IF(ISERR(FIND(CONCATENATE(AY$4,"+++"),Stac!$T15))=FALSE,"+++","++"),"+")," ")," ")</f>
        <v xml:space="preserve"> </v>
      </c>
      <c r="AZ9" s="124" t="str">
        <f>IF(ISERR(FIND(AZ$4,Stac!$T15))=FALSE,IF(ISERR(FIND(CONCATENATE(AZ$4,"+"),Stac!$T15))=FALSE,IF(ISERR(FIND(CONCATENATE(AZ$4,"++"),Stac!$T15))=FALSE,IF(ISERR(FIND(CONCATENATE(AZ$4,"+++"),Stac!$T15))=FALSE,"+++","++"),"+")," ")," ")</f>
        <v>+</v>
      </c>
      <c r="BA9" s="124" t="str">
        <f>IF(ISERR(FIND(BA$4,Stac!$T15))=FALSE,IF(ISERR(FIND(CONCATENATE(BA$4,"+"),Stac!$T15))=FALSE,IF(ISERR(FIND(CONCATENATE(BA$4,"++"),Stac!$T15))=FALSE,IF(ISERR(FIND(CONCATENATE(BA$4,"+++"),Stac!$T15))=FALSE,"+++","++"),"+")," ")," ")</f>
        <v xml:space="preserve"> </v>
      </c>
      <c r="BB9" s="124" t="str">
        <f>IF(ISERR(FIND(BB$4,Stac!$T15))=FALSE,IF(ISERR(FIND(CONCATENATE(BB$4,"+"),Stac!$T15))=FALSE,IF(ISERR(FIND(CONCATENATE(BB$4,"++"),Stac!$T15))=FALSE,IF(ISERR(FIND(CONCATENATE(BB$4,"+++"),Stac!$T15))=FALSE,"+++","++"),"+")," ")," ")</f>
        <v xml:space="preserve"> </v>
      </c>
      <c r="BC9" s="124" t="str">
        <f>IF(ISERR(FIND(BC$4,#REF!))=0,IF(ISERR(FIND(CONCATENATE(BC$4,"+"),#REF!))=0,IF(ISERR(FIND(CONCATENATE(BC$4,"++"),#REF!))=0,IF(ISERR(FIND(CONCATENATE(BC$4,"+++"),#REF!))=0,"+++","++"),"+"),"-"),"-")</f>
        <v>-</v>
      </c>
      <c r="BD9" s="124" t="str">
        <f>IF(ISERR(FIND(BD$4,#REF!))=0,IF(ISERR(FIND(CONCATENATE(BD$4,"+"),#REF!))=0,IF(ISERR(FIND(CONCATENATE(BD$4,"++"),#REF!))=0,IF(ISERR(FIND(CONCATENATE(BD$4,"+++"),#REF!))=0,"+++","++"),"+"),"-"),"-")</f>
        <v>-</v>
      </c>
      <c r="BE9" s="124" t="str">
        <f>IF(ISERR(FIND(BE$4,#REF!))=0,IF(ISERR(FIND(CONCATENATE(BE$4,"+"),#REF!))=0,IF(ISERR(FIND(CONCATENATE(BE$4,"++"),#REF!))=0,IF(ISERR(FIND(CONCATENATE(BE$4,"+++"),#REF!))=0,"+++","++"),"+"),"-"),"-")</f>
        <v>-</v>
      </c>
    </row>
    <row r="10" spans="1:57">
      <c r="A10" s="123" t="str">
        <f>Stac!C16</f>
        <v>Nowoczesne sensory w robotyce</v>
      </c>
      <c r="B10" s="124" t="str">
        <f>IF(ISERR(FIND(B$4,Stac!$R16))=FALSE,IF(ISERR(FIND(CONCATENATE(B$4,"+"),Stac!$R16))=FALSE,IF(ISERR(FIND(CONCATENATE(B$4,"++"),Stac!$R16))=FALSE,IF(ISERR(FIND(CONCATENATE(B$4,"+++"),Stac!$R16))=FALSE,"+++","++"),"+")," ")," ")</f>
        <v xml:space="preserve"> </v>
      </c>
      <c r="C10" s="124" t="str">
        <f>IF(ISERR(FIND(C$4,Stac!$R16))=FALSE,IF(ISERR(FIND(CONCATENATE(C$4,"+"),Stac!$R16))=FALSE,IF(ISERR(FIND(CONCATENATE(C$4,"++"),Stac!$R16))=FALSE,IF(ISERR(FIND(CONCATENATE(C$4,"+++"),Stac!$R16))=FALSE,"+++","++"),"+")," ")," ")</f>
        <v xml:space="preserve"> </v>
      </c>
      <c r="D10" s="124" t="str">
        <f>IF(ISERR(FIND(D$4,Stac!$R16))=FALSE,IF(ISERR(FIND(CONCATENATE(D$4,"+"),Stac!$R16))=FALSE,IF(ISERR(FIND(CONCATENATE(D$4,"++"),Stac!$R16))=FALSE,IF(ISERR(FIND(CONCATENATE(D$4,"+++"),Stac!$R16))=FALSE,"+++","++"),"+")," ")," ")</f>
        <v xml:space="preserve"> </v>
      </c>
      <c r="E10" s="124" t="str">
        <f>IF(ISERR(FIND(E$4,Stac!$R16))=FALSE,IF(ISERR(FIND(CONCATENATE(E$4,"+"),Stac!$R16))=FALSE,IF(ISERR(FIND(CONCATENATE(E$4,"++"),Stac!$R16))=FALSE,IF(ISERR(FIND(CONCATENATE(E$4,"+++"),Stac!$R16))=FALSE,"+++","++"),"+")," ")," ")</f>
        <v xml:space="preserve"> </v>
      </c>
      <c r="F10" s="124" t="str">
        <f>IF(ISERR(FIND(F$4,Stac!$R16))=FALSE,IF(ISERR(FIND(CONCATENATE(F$4,"+"),Stac!$R16))=FALSE,IF(ISERR(FIND(CONCATENATE(F$4,"++"),Stac!$R16))=FALSE,IF(ISERR(FIND(CONCATENATE(F$4,"+++"),Stac!$R16))=FALSE,"+++","++"),"+")," ")," ")</f>
        <v xml:space="preserve"> </v>
      </c>
      <c r="G10" s="124" t="str">
        <f>IF(ISERR(FIND(G$4,Stac!$R16))=FALSE,IF(ISERR(FIND(CONCATENATE(G$4,"+"),Stac!$R16))=FALSE,IF(ISERR(FIND(CONCATENATE(G$4,"++"),Stac!$R16))=FALSE,IF(ISERR(FIND(CONCATENATE(G$4,"+++"),Stac!$R16))=FALSE,"+++","++"),"+")," ")," ")</f>
        <v>+</v>
      </c>
      <c r="H10" s="124" t="str">
        <f>IF(ISERR(FIND(H$4,Stac!$R16))=FALSE,IF(ISERR(FIND(CONCATENATE(H$4,"+"),Stac!$R16))=FALSE,IF(ISERR(FIND(CONCATENATE(H$4,"++"),Stac!$R16))=FALSE,IF(ISERR(FIND(CONCATENATE(H$4,"+++"),Stac!$R16))=FALSE,"+++","++"),"+")," ")," ")</f>
        <v xml:space="preserve"> </v>
      </c>
      <c r="I10" s="124" t="str">
        <f>IF(ISERR(FIND(I$4,Stac!$R16))=FALSE,IF(ISERR(FIND(CONCATENATE(I$4,"+"),Stac!$R16))=FALSE,IF(ISERR(FIND(CONCATENATE(I$4,"++"),Stac!$R16))=FALSE,IF(ISERR(FIND(CONCATENATE(I$4,"+++"),Stac!$R16))=FALSE,"+++","++"),"+")," ")," ")</f>
        <v xml:space="preserve"> </v>
      </c>
      <c r="J10" s="124" t="str">
        <f>IF(ISERR(FIND(J$4,Stac!$R16))=FALSE,IF(ISERR(FIND(CONCATENATE(J$4,"+"),Stac!$R16))=FALSE,IF(ISERR(FIND(CONCATENATE(J$4,"++"),Stac!$R16))=FALSE,IF(ISERR(FIND(CONCATENATE(J$4,"+++"),Stac!$R16))=FALSE,"+++","++"),"+")," ")," ")</f>
        <v xml:space="preserve"> </v>
      </c>
      <c r="K10" s="124" t="str">
        <f>IF(ISERR(FIND(K$4,Stac!$R16))=FALSE,IF(ISERR(FIND(CONCATENATE(K$4,"+"),Stac!$R16))=FALSE,IF(ISERR(FIND(CONCATENATE(K$4,"++"),Stac!$R16))=FALSE,IF(ISERR(FIND(CONCATENATE(K$4,"+++"),Stac!$R16))=FALSE,"+++","++"),"+")," ")," ")</f>
        <v xml:space="preserve"> </v>
      </c>
      <c r="L10" s="124" t="str">
        <f>IF(ISERR(FIND(L$4,Stac!$R16))=FALSE,IF(ISERR(FIND(CONCATENATE(L$4,"+"),Stac!$R16))=FALSE,IF(ISERR(FIND(CONCATENATE(L$4,"++"),Stac!$R16))=FALSE,IF(ISERR(FIND(CONCATENATE(L$4,"+++"),Stac!$R16))=FALSE,"+++","++"),"+")," ")," ")</f>
        <v xml:space="preserve"> </v>
      </c>
      <c r="M10" s="124" t="str">
        <f>IF(ISERR(FIND(M$4,Stac!$R16))=FALSE,IF(ISERR(FIND(CONCATENATE(M$4,"+"),Stac!$R16))=FALSE,IF(ISERR(FIND(CONCATENATE(M$4,"++"),Stac!$R16))=FALSE,IF(ISERR(FIND(CONCATENATE(M$4,"+++"),Stac!$R16))=FALSE,"+++","++"),"+")," ")," ")</f>
        <v xml:space="preserve"> </v>
      </c>
      <c r="N10" s="124" t="str">
        <f>IF(ISERR(FIND(N$4,Stac!$R16))=FALSE,IF(ISERR(FIND(CONCATENATE(N$4,"+"),Stac!$R16))=FALSE,IF(ISERR(FIND(CONCATENATE(N$4,"++"),Stac!$R16))=FALSE,IF(ISERR(FIND(CONCATENATE(N$4,"+++"),Stac!$R16))=FALSE,"+++","++"),"+")," ")," ")</f>
        <v xml:space="preserve"> </v>
      </c>
      <c r="O10" s="124" t="str">
        <f>IF(ISERR(FIND(O$4,Stac!$R16))=FALSE,IF(ISERR(FIND(CONCATENATE(O$4,"+"),Stac!$R16))=FALSE,IF(ISERR(FIND(CONCATENATE(O$4,"++"),Stac!$R16))=FALSE,IF(ISERR(FIND(CONCATENATE(O$4,"+++"),Stac!$R16))=FALSE,"+++","++"),"+")," ")," ")</f>
        <v xml:space="preserve"> </v>
      </c>
      <c r="P10" s="124" t="str">
        <f>IF(ISERR(FIND(P$4,Stac!$R16))=FALSE,IF(ISERR(FIND(CONCATENATE(P$4,"+"),Stac!$R16))=FALSE,IF(ISERR(FIND(CONCATENATE(P$4,"++"),Stac!$R16))=FALSE,IF(ISERR(FIND(CONCATENATE(P$4,"+++"),Stac!$R16))=FALSE,"+++","++"),"+")," ")," ")</f>
        <v>+</v>
      </c>
      <c r="Q10" s="124" t="str">
        <f>IF(ISERR(FIND(Q$4,Stac!$R16))=FALSE,IF(ISERR(FIND(CONCATENATE(Q$4,"+"),Stac!$R16))=FALSE,IF(ISERR(FIND(CONCATENATE(Q$4,"++"),Stac!$R16))=FALSE,IF(ISERR(FIND(CONCATENATE(Q$4,"+++"),Stac!$R16))=FALSE,"+++","++"),"+")," ")," ")</f>
        <v xml:space="preserve"> </v>
      </c>
      <c r="R10" s="124" t="str">
        <f>IF(ISERR(FIND(R$4,Stac!$R16))=FALSE,IF(ISERR(FIND(CONCATENATE(R$4,"+"),Stac!$R16))=FALSE,IF(ISERR(FIND(CONCATENATE(R$4,"++"),Stac!$R16))=FALSE,IF(ISERR(FIND(CONCATENATE(R$4,"+++"),Stac!$R16))=FALSE,"+++","++"),"+")," ")," ")</f>
        <v xml:space="preserve"> </v>
      </c>
      <c r="S10" s="124" t="str">
        <f>IF(ISERR(FIND(S$4,Stac!$R16))=FALSE,IF(ISERR(FIND(CONCATENATE(S$4,"+"),Stac!$R16))=FALSE,IF(ISERR(FIND(CONCATENATE(S$4,"++"),Stac!$R16))=FALSE,IF(ISERR(FIND(CONCATENATE(S$4,"+++"),Stac!$R16))=FALSE,"+++","++"),"+")," ")," ")</f>
        <v xml:space="preserve"> </v>
      </c>
      <c r="T10" s="125" t="str">
        <f>Stac!C16</f>
        <v>Nowoczesne sensory w robotyce</v>
      </c>
      <c r="U10" s="124" t="str">
        <f>IF(ISERR(FIND(U$4,Stac!$S16))=FALSE,IF(ISERR(FIND(CONCATENATE(U$4,"+"),Stac!$S16))=FALSE,IF(ISERR(FIND(CONCATENATE(U$4,"++"),Stac!$S16))=FALSE,IF(ISERR(FIND(CONCATENATE(U$4,"+++"),Stac!$S16))=FALSE,"+++","++"),"+")," ")," ")</f>
        <v xml:space="preserve"> </v>
      </c>
      <c r="V10" s="124" t="str">
        <f>IF(ISERR(FIND(V$4,Stac!$S16))=FALSE,IF(ISERR(FIND(CONCATENATE(V$4,"+"),Stac!$S16))=FALSE,IF(ISERR(FIND(CONCATENATE(V$4,"++"),Stac!$S16))=FALSE,IF(ISERR(FIND(CONCATENATE(V$4,"+++"),Stac!$S16))=FALSE,"+++","++"),"+")," ")," ")</f>
        <v xml:space="preserve"> </v>
      </c>
      <c r="W10" s="124" t="str">
        <f>IF(ISERR(FIND(W$4,Stac!$S16))=FALSE,IF(ISERR(FIND(CONCATENATE(W$4,"+"),Stac!$S16))=FALSE,IF(ISERR(FIND(CONCATENATE(W$4,"++"),Stac!$S16))=FALSE,IF(ISERR(FIND(CONCATENATE(W$4,"+++"),Stac!$S16))=FALSE,"+++","++"),"+")," ")," ")</f>
        <v xml:space="preserve"> </v>
      </c>
      <c r="X10" s="124" t="str">
        <f>IF(ISERR(FIND(X$4,Stac!$S16))=FALSE,IF(ISERR(FIND(CONCATENATE(X$4,"+"),Stac!$S16))=FALSE,IF(ISERR(FIND(CONCATENATE(X$4,"++"),Stac!$S16))=FALSE,IF(ISERR(FIND(CONCATENATE(X$4,"+++"),Stac!$S16))=FALSE,"+++","++"),"+")," ")," ")</f>
        <v xml:space="preserve"> </v>
      </c>
      <c r="Y10" s="124" t="str">
        <f>IF(ISERR(FIND(Y$4,Stac!$S16))=FALSE,IF(ISERR(FIND(CONCATENATE(Y$4,"+"),Stac!$S16))=FALSE,IF(ISERR(FIND(CONCATENATE(Y$4,"++"),Stac!$S16))=FALSE,IF(ISERR(FIND(CONCATENATE(Y$4,"+++"),Stac!$S16))=FALSE,"+++","++"),"+")," ")," ")</f>
        <v xml:space="preserve"> </v>
      </c>
      <c r="Z10" s="124" t="str">
        <f>IF(ISERR(FIND(Z$4,Stac!$S16))=FALSE,IF(ISERR(FIND(CONCATENATE(Z$4,"+"),Stac!$S16))=FALSE,IF(ISERR(FIND(CONCATENATE(Z$4,"++"),Stac!$S16))=FALSE,IF(ISERR(FIND(CONCATENATE(Z$4,"+++"),Stac!$S16))=FALSE,"+++","++"),"+")," ")," ")</f>
        <v xml:space="preserve"> </v>
      </c>
      <c r="AA10" s="124" t="str">
        <f>IF(ISERR(FIND(AA$4,Stac!$S16))=FALSE,IF(ISERR(FIND(CONCATENATE(AA$4,"+"),Stac!$S16))=FALSE,IF(ISERR(FIND(CONCATENATE(AA$4,"++"),Stac!$S16))=FALSE,IF(ISERR(FIND(CONCATENATE(AA$4,"+++"),Stac!$S16))=FALSE,"+++","++"),"+")," ")," ")</f>
        <v xml:space="preserve"> </v>
      </c>
      <c r="AB10" s="124" t="str">
        <f>IF(ISERR(FIND(AB$4,Stac!$S16))=FALSE,IF(ISERR(FIND(CONCATENATE(AB$4,"+"),Stac!$S16))=FALSE,IF(ISERR(FIND(CONCATENATE(AB$4,"++"),Stac!$S16))=FALSE,IF(ISERR(FIND(CONCATENATE(AB$4,"+++"),Stac!$S16))=FALSE,"+++","++"),"+")," ")," ")</f>
        <v xml:space="preserve"> </v>
      </c>
      <c r="AC10" s="124" t="str">
        <f>IF(ISERR(FIND(AC$4,Stac!$S16))=FALSE,IF(ISERR(FIND(CONCATENATE(AC$4,"+"),Stac!$S16))=FALSE,IF(ISERR(FIND(CONCATENATE(AC$4,"++"),Stac!$S16))=FALSE,IF(ISERR(FIND(CONCATENATE(AC$4,"+++"),Stac!$S16))=FALSE,"+++","++"),"+")," ")," ")</f>
        <v xml:space="preserve"> </v>
      </c>
      <c r="AD10" s="124" t="str">
        <f>IF(ISERR(FIND(AD$4,Stac!$S16))=FALSE,IF(ISERR(FIND(CONCATENATE(AD$4,"+"),Stac!$S16))=FALSE,IF(ISERR(FIND(CONCATENATE(AD$4,"++"),Stac!$S16))=FALSE,IF(ISERR(FIND(CONCATENATE(AD$4,"+++"),Stac!$S16))=FALSE,"+++","++"),"+")," ")," ")</f>
        <v xml:space="preserve"> </v>
      </c>
      <c r="AE10" s="124" t="str">
        <f>IF(ISERR(FIND(AE$4,Stac!$S16))=FALSE,IF(ISERR(FIND(CONCATENATE(AE$4,"+"),Stac!$S16))=FALSE,IF(ISERR(FIND(CONCATENATE(AE$4,"++"),Stac!$S16))=FALSE,IF(ISERR(FIND(CONCATENATE(AE$4,"+++"),Stac!$S16))=FALSE,"+++","++"),"+")," ")," ")</f>
        <v>+</v>
      </c>
      <c r="AF10" s="124" t="str">
        <f>IF(ISERR(FIND(AF$4,Stac!$S16))=FALSE,IF(ISERR(FIND(CONCATENATE(AF$4,"+"),Stac!$S16))=FALSE,IF(ISERR(FIND(CONCATENATE(AF$4,"++"),Stac!$S16))=FALSE,IF(ISERR(FIND(CONCATENATE(AF$4,"+++"),Stac!$S16))=FALSE,"+++","++"),"+")," ")," ")</f>
        <v xml:space="preserve"> </v>
      </c>
      <c r="AG10" s="124" t="str">
        <f>IF(ISERR(FIND(AG$4,Stac!$S16))=FALSE,IF(ISERR(FIND(CONCATENATE(AG$4,"+"),Stac!$S16))=FALSE,IF(ISERR(FIND(CONCATENATE(AG$4,"++"),Stac!$S16))=FALSE,IF(ISERR(FIND(CONCATENATE(AG$4,"+++"),Stac!$S16))=FALSE,"+++","++"),"+")," ")," ")</f>
        <v>+</v>
      </c>
      <c r="AH10" s="124" t="str">
        <f>IF(ISERR(FIND(AH$4,Stac!$S16))=FALSE,IF(ISERR(FIND(CONCATENATE(AH$4,"+"),Stac!$S16))=FALSE,IF(ISERR(FIND(CONCATENATE(AH$4,"++"),Stac!$S16))=FALSE,IF(ISERR(FIND(CONCATENATE(AH$4,"+++"),Stac!$S16))=FALSE,"+++","++"),"+")," ")," ")</f>
        <v xml:space="preserve"> </v>
      </c>
      <c r="AI10" s="124" t="str">
        <f>IF(ISERR(FIND(AI$4,Stac!$S16))=FALSE,IF(ISERR(FIND(CONCATENATE(AI$4,"+"),Stac!$S16))=FALSE,IF(ISERR(FIND(CONCATENATE(AI$4,"++"),Stac!$S16))=FALSE,IF(ISERR(FIND(CONCATENATE(AI$4,"+++"),Stac!$S16))=FALSE,"+++","++"),"+")," ")," ")</f>
        <v xml:space="preserve"> </v>
      </c>
      <c r="AJ10" s="124" t="str">
        <f>IF(ISERR(FIND(AJ$4,Stac!$S16))=FALSE,IF(ISERR(FIND(CONCATENATE(AJ$4,"+"),Stac!$S16))=FALSE,IF(ISERR(FIND(CONCATENATE(AJ$4,"++"),Stac!$S16))=FALSE,IF(ISERR(FIND(CONCATENATE(AJ$4,"+++"),Stac!$S16))=FALSE,"+++","++"),"+")," ")," ")</f>
        <v>+</v>
      </c>
      <c r="AK10" s="124" t="str">
        <f>IF(ISERR(FIND(AK$4,Stac!$S16))=FALSE,IF(ISERR(FIND(CONCATENATE(AK$4,"+"),Stac!$S16))=FALSE,IF(ISERR(FIND(CONCATENATE(AK$4,"++"),Stac!$S16))=FALSE,IF(ISERR(FIND(CONCATENATE(AK$4,"+++"),Stac!$S16))=FALSE,"+++","++"),"+")," ")," ")</f>
        <v xml:space="preserve"> </v>
      </c>
      <c r="AL10" s="124" t="str">
        <f>IF(ISERR(FIND(AL$4,Stac!$S16))=FALSE,IF(ISERR(FIND(CONCATENATE(AL$4,"+"),Stac!$S16))=FALSE,IF(ISERR(FIND(CONCATENATE(AL$4,"++"),Stac!$S16))=FALSE,IF(ISERR(FIND(CONCATENATE(AL$4,"+++"),Stac!$S16))=FALSE,"+++","++"),"+")," ")," ")</f>
        <v xml:space="preserve"> </v>
      </c>
      <c r="AM10" s="124" t="str">
        <f>IF(ISERR(FIND(AM$4,Stac!$S16))=FALSE,IF(ISERR(FIND(CONCATENATE(AM$4,"+"),Stac!$S16))=FALSE,IF(ISERR(FIND(CONCATENATE(AM$4,"++"),Stac!$S16))=FALSE,IF(ISERR(FIND(CONCATENATE(AM$4,"+++"),Stac!$S16))=FALSE,"+++","++"),"+")," ")," ")</f>
        <v xml:space="preserve"> </v>
      </c>
      <c r="AN10" s="124" t="str">
        <f>IF(ISERR(FIND(AN$4,Stac!$S16))=FALSE,IF(ISERR(FIND(CONCATENATE(AN$4,"+"),Stac!$S16))=FALSE,IF(ISERR(FIND(CONCATENATE(AN$4,"++"),Stac!$S16))=FALSE,IF(ISERR(FIND(CONCATENATE(AN$4,"+++"),Stac!$S16))=FALSE,"+++","++"),"+")," ")," ")</f>
        <v xml:space="preserve"> </v>
      </c>
      <c r="AO10" s="124" t="str">
        <f>IF(ISERR(FIND(AO$4,Stac!$S16))=FALSE,IF(ISERR(FIND(CONCATENATE(AO$4,"+"),Stac!$S16))=FALSE,IF(ISERR(FIND(CONCATENATE(AO$4,"++"),Stac!$S16))=FALSE,IF(ISERR(FIND(CONCATENATE(AO$4,"+++"),Stac!$S16))=FALSE,"+++","++"),"+")," ")," ")</f>
        <v xml:space="preserve"> </v>
      </c>
      <c r="AP10" s="124" t="str">
        <f>IF(ISERR(FIND(AP$4,Stac!$S16))=FALSE,IF(ISERR(FIND(CONCATENATE(AP$4,"+"),Stac!$S16))=FALSE,IF(ISERR(FIND(CONCATENATE(AP$4,"++"),Stac!$S16))=FALSE,IF(ISERR(FIND(CONCATENATE(AP$4,"+++"),Stac!$S16))=FALSE,"+++","++"),"+")," ")," ")</f>
        <v xml:space="preserve"> </v>
      </c>
      <c r="AQ10" s="124" t="str">
        <f>IF(ISERR(FIND(AQ$4,Stac!$S16))=FALSE,IF(ISERR(FIND(CONCATENATE(AQ$4,"+"),Stac!$S16))=FALSE,IF(ISERR(FIND(CONCATENATE(AQ$4,"++"),Stac!$S16))=FALSE,IF(ISERR(FIND(CONCATENATE(AQ$4,"+++"),Stac!$S16))=FALSE,"+++","++"),"+")," ")," ")</f>
        <v xml:space="preserve"> </v>
      </c>
      <c r="AR10" s="124" t="str">
        <f>IF(ISERR(FIND(AR$4,Stac!$S16))=FALSE,IF(ISERR(FIND(CONCATENATE(AR$4,"+"),Stac!$S16))=FALSE,IF(ISERR(FIND(CONCATENATE(AR$4,"++"),Stac!$S16))=FALSE,IF(ISERR(FIND(CONCATENATE(AR$4,"+++"),Stac!$S16))=FALSE,"+++","++"),"+")," ")," ")</f>
        <v xml:space="preserve"> </v>
      </c>
      <c r="AS10" s="124" t="str">
        <f>IF(ISERR(FIND(AS$4,Stac!$S16))=FALSE,IF(ISERR(FIND(CONCATENATE(AS$4,"+"),Stac!$S16))=FALSE,IF(ISERR(FIND(CONCATENATE(AS$4,"++"),Stac!$S16))=FALSE,IF(ISERR(FIND(CONCATENATE(AS$4,"+++"),Stac!$S16))=FALSE,"+++","++"),"+")," ")," ")</f>
        <v xml:space="preserve"> </v>
      </c>
      <c r="AT10" s="124" t="str">
        <f>IF(ISERR(FIND(AT$4,Stac!$S16))=FALSE,IF(ISERR(FIND(CONCATENATE(AT$4,"+"),Stac!$S16))=FALSE,IF(ISERR(FIND(CONCATENATE(AT$4,"++"),Stac!$S16))=FALSE,IF(ISERR(FIND(CONCATENATE(AT$4,"+++"),Stac!$S16))=FALSE,"+++","++"),"+")," ")," ")</f>
        <v xml:space="preserve"> </v>
      </c>
      <c r="AU10" s="124" t="str">
        <f>IF(ISERR(FIND(AU$4,Stac!$S16))=FALSE,IF(ISERR(FIND(CONCATENATE(AU$4,"+"),Stac!$S16))=FALSE,IF(ISERR(FIND(CONCATENATE(AU$4,"++"),Stac!$S16))=FALSE,IF(ISERR(FIND(CONCATENATE(AU$4,"+++"),Stac!$S16))=FALSE,"+++","++"),"+")," ")," ")</f>
        <v xml:space="preserve"> </v>
      </c>
      <c r="AV10" s="125" t="str">
        <f>Stac!C16</f>
        <v>Nowoczesne sensory w robotyce</v>
      </c>
      <c r="AW10" s="124" t="str">
        <f>IF(ISERR(FIND(AW$4,Stac!$T16))=FALSE,IF(ISERR(FIND(CONCATENATE(AW$4,"+"),Stac!$T16))=FALSE,IF(ISERR(FIND(CONCATENATE(AW$4,"++"),Stac!$T16))=FALSE,IF(ISERR(FIND(CONCATENATE(AW$4,"+++"),Stac!$T16))=FALSE,"+++","++"),"+")," ")," ")</f>
        <v>+</v>
      </c>
      <c r="AX10" s="124" t="str">
        <f>IF(ISERR(FIND(AX$4,Stac!$T16))=FALSE,IF(ISERR(FIND(CONCATENATE(AX$4,"+"),Stac!$T16))=FALSE,IF(ISERR(FIND(CONCATENATE(AX$4,"++"),Stac!$T16))=FALSE,IF(ISERR(FIND(CONCATENATE(AX$4,"+++"),Stac!$T16))=FALSE,"+++","++"),"+")," ")," ")</f>
        <v xml:space="preserve"> </v>
      </c>
      <c r="AY10" s="124" t="str">
        <f>IF(ISERR(FIND(AY$4,Stac!$T16))=FALSE,IF(ISERR(FIND(CONCATENATE(AY$4,"+"),Stac!$T16))=FALSE,IF(ISERR(FIND(CONCATENATE(AY$4,"++"),Stac!$T16))=FALSE,IF(ISERR(FIND(CONCATENATE(AY$4,"+++"),Stac!$T16))=FALSE,"+++","++"),"+")," ")," ")</f>
        <v xml:space="preserve"> </v>
      </c>
      <c r="AZ10" s="124" t="str">
        <f>IF(ISERR(FIND(AZ$4,Stac!$T16))=FALSE,IF(ISERR(FIND(CONCATENATE(AZ$4,"+"),Stac!$T16))=FALSE,IF(ISERR(FIND(CONCATENATE(AZ$4,"++"),Stac!$T16))=FALSE,IF(ISERR(FIND(CONCATENATE(AZ$4,"+++"),Stac!$T16))=FALSE,"+++","++"),"+")," ")," ")</f>
        <v xml:space="preserve"> </v>
      </c>
      <c r="BA10" s="124" t="str">
        <f>IF(ISERR(FIND(BA$4,Stac!$T16))=FALSE,IF(ISERR(FIND(CONCATENATE(BA$4,"+"),Stac!$T16))=FALSE,IF(ISERR(FIND(CONCATENATE(BA$4,"++"),Stac!$T16))=FALSE,IF(ISERR(FIND(CONCATENATE(BA$4,"+++"),Stac!$T16))=FALSE,"+++","++"),"+")," ")," ")</f>
        <v xml:space="preserve"> </v>
      </c>
      <c r="BB10" s="124" t="str">
        <f>IF(ISERR(FIND(BB$4,Stac!$T16))=FALSE,IF(ISERR(FIND(CONCATENATE(BB$4,"+"),Stac!$T16))=FALSE,IF(ISERR(FIND(CONCATENATE(BB$4,"++"),Stac!$T16))=FALSE,IF(ISERR(FIND(CONCATENATE(BB$4,"+++"),Stac!$T16))=FALSE,"+++","++"),"+")," ")," ")</f>
        <v xml:space="preserve"> </v>
      </c>
      <c r="BC10" s="124" t="str">
        <f>IF(ISERR(FIND(BC$4,#REF!))=0,IF(ISERR(FIND(CONCATENATE(BC$4,"+"),#REF!))=0,IF(ISERR(FIND(CONCATENATE(BC$4,"++"),#REF!))=0,IF(ISERR(FIND(CONCATENATE(BC$4,"+++"),#REF!))=0,"+++","++"),"+"),"-"),"-")</f>
        <v>-</v>
      </c>
      <c r="BD10" s="124" t="str">
        <f>IF(ISERR(FIND(BD$4,#REF!))=0,IF(ISERR(FIND(CONCATENATE(BD$4,"+"),#REF!))=0,IF(ISERR(FIND(CONCATENATE(BD$4,"++"),#REF!))=0,IF(ISERR(FIND(CONCATENATE(BD$4,"+++"),#REF!))=0,"+++","++"),"+"),"-"),"-")</f>
        <v>-</v>
      </c>
      <c r="BE10" s="124" t="str">
        <f>IF(ISERR(FIND(BE$4,#REF!))=0,IF(ISERR(FIND(CONCATENATE(BE$4,"+"),#REF!))=0,IF(ISERR(FIND(CONCATENATE(BE$4,"++"),#REF!))=0,IF(ISERR(FIND(CONCATENATE(BE$4,"+++"),#REF!))=0,"+++","++"),"+"),"-"),"-")</f>
        <v>-</v>
      </c>
    </row>
    <row r="11" spans="1:57">
      <c r="A11" s="123" t="str">
        <f>Stac!C17</f>
        <v>Teoria sterowania w robotyce</v>
      </c>
      <c r="B11" s="124" t="str">
        <f>IF(ISERR(FIND(B$4,Stac!$R17))=FALSE,IF(ISERR(FIND(CONCATENATE(B$4,"+"),Stac!$R17))=FALSE,IF(ISERR(FIND(CONCATENATE(B$4,"++"),Stac!$R17))=FALSE,IF(ISERR(FIND(CONCATENATE(B$4,"+++"),Stac!$R17))=FALSE,"+++","++"),"+")," ")," ")</f>
        <v>+</v>
      </c>
      <c r="C11" s="124" t="str">
        <f>IF(ISERR(FIND(C$4,Stac!$R17))=FALSE,IF(ISERR(FIND(CONCATENATE(C$4,"+"),Stac!$R17))=FALSE,IF(ISERR(FIND(CONCATENATE(C$4,"++"),Stac!$R17))=FALSE,IF(ISERR(FIND(CONCATENATE(C$4,"+++"),Stac!$R17))=FALSE,"+++","++"),"+")," ")," ")</f>
        <v xml:space="preserve"> </v>
      </c>
      <c r="D11" s="124" t="str">
        <f>IF(ISERR(FIND(D$4,Stac!$R17))=FALSE,IF(ISERR(FIND(CONCATENATE(D$4,"+"),Stac!$R17))=FALSE,IF(ISERR(FIND(CONCATENATE(D$4,"++"),Stac!$R17))=FALSE,IF(ISERR(FIND(CONCATENATE(D$4,"+++"),Stac!$R17))=FALSE,"+++","++"),"+")," ")," ")</f>
        <v xml:space="preserve"> </v>
      </c>
      <c r="E11" s="124" t="str">
        <f>IF(ISERR(FIND(E$4,Stac!$R17))=FALSE,IF(ISERR(FIND(CONCATENATE(E$4,"+"),Stac!$R17))=FALSE,IF(ISERR(FIND(CONCATENATE(E$4,"++"),Stac!$R17))=FALSE,IF(ISERR(FIND(CONCATENATE(E$4,"+++"),Stac!$R17))=FALSE,"+++","++"),"+")," ")," ")</f>
        <v xml:space="preserve"> </v>
      </c>
      <c r="F11" s="124" t="str">
        <f>IF(ISERR(FIND(F$4,Stac!$R17))=FALSE,IF(ISERR(FIND(CONCATENATE(F$4,"+"),Stac!$R17))=FALSE,IF(ISERR(FIND(CONCATENATE(F$4,"++"),Stac!$R17))=FALSE,IF(ISERR(FIND(CONCATENATE(F$4,"+++"),Stac!$R17))=FALSE,"+++","++"),"+")," ")," ")</f>
        <v xml:space="preserve"> </v>
      </c>
      <c r="G11" s="124" t="str">
        <f>IF(ISERR(FIND(G$4,Stac!$R17))=FALSE,IF(ISERR(FIND(CONCATENATE(G$4,"+"),Stac!$R17))=FALSE,IF(ISERR(FIND(CONCATENATE(G$4,"++"),Stac!$R17))=FALSE,IF(ISERR(FIND(CONCATENATE(G$4,"+++"),Stac!$R17))=FALSE,"+++","++"),"+")," ")," ")</f>
        <v xml:space="preserve"> </v>
      </c>
      <c r="H11" s="124" t="str">
        <f>IF(ISERR(FIND(H$4,Stac!$R17))=FALSE,IF(ISERR(FIND(CONCATENATE(H$4,"+"),Stac!$R17))=FALSE,IF(ISERR(FIND(CONCATENATE(H$4,"++"),Stac!$R17))=FALSE,IF(ISERR(FIND(CONCATENATE(H$4,"+++"),Stac!$R17))=FALSE,"+++","++"),"+")," ")," ")</f>
        <v xml:space="preserve"> </v>
      </c>
      <c r="I11" s="124" t="str">
        <f>IF(ISERR(FIND(I$4,Stac!$R17))=FALSE,IF(ISERR(FIND(CONCATENATE(I$4,"+"),Stac!$R17))=FALSE,IF(ISERR(FIND(CONCATENATE(I$4,"++"),Stac!$R17))=FALSE,IF(ISERR(FIND(CONCATENATE(I$4,"+++"),Stac!$R17))=FALSE,"+++","++"),"+")," ")," ")</f>
        <v>+</v>
      </c>
      <c r="J11" s="124" t="str">
        <f>IF(ISERR(FIND(J$4,Stac!$R17))=FALSE,IF(ISERR(FIND(CONCATENATE(J$4,"+"),Stac!$R17))=FALSE,IF(ISERR(FIND(CONCATENATE(J$4,"++"),Stac!$R17))=FALSE,IF(ISERR(FIND(CONCATENATE(J$4,"+++"),Stac!$R17))=FALSE,"+++","++"),"+")," ")," ")</f>
        <v xml:space="preserve"> </v>
      </c>
      <c r="K11" s="124" t="str">
        <f>IF(ISERR(FIND(K$4,Stac!$R17))=FALSE,IF(ISERR(FIND(CONCATENATE(K$4,"+"),Stac!$R17))=FALSE,IF(ISERR(FIND(CONCATENATE(K$4,"++"),Stac!$R17))=FALSE,IF(ISERR(FIND(CONCATENATE(K$4,"+++"),Stac!$R17))=FALSE,"+++","++"),"+")," ")," ")</f>
        <v xml:space="preserve"> </v>
      </c>
      <c r="L11" s="124" t="str">
        <f>IF(ISERR(FIND(L$4,Stac!$R17))=FALSE,IF(ISERR(FIND(CONCATENATE(L$4,"+"),Stac!$R17))=FALSE,IF(ISERR(FIND(CONCATENATE(L$4,"++"),Stac!$R17))=FALSE,IF(ISERR(FIND(CONCATENATE(L$4,"+++"),Stac!$R17))=FALSE,"+++","++"),"+")," ")," ")</f>
        <v xml:space="preserve"> </v>
      </c>
      <c r="M11" s="124" t="str">
        <f>IF(ISERR(FIND(M$4,Stac!$R17))=FALSE,IF(ISERR(FIND(CONCATENATE(M$4,"+"),Stac!$R17))=FALSE,IF(ISERR(FIND(CONCATENATE(M$4,"++"),Stac!$R17))=FALSE,IF(ISERR(FIND(CONCATENATE(M$4,"+++"),Stac!$R17))=FALSE,"+++","++"),"+")," ")," ")</f>
        <v xml:space="preserve"> </v>
      </c>
      <c r="N11" s="124" t="str">
        <f>IF(ISERR(FIND(N$4,Stac!$R17))=FALSE,IF(ISERR(FIND(CONCATENATE(N$4,"+"),Stac!$R17))=FALSE,IF(ISERR(FIND(CONCATENATE(N$4,"++"),Stac!$R17))=FALSE,IF(ISERR(FIND(CONCATENATE(N$4,"+++"),Stac!$R17))=FALSE,"+++","++"),"+")," ")," ")</f>
        <v xml:space="preserve"> </v>
      </c>
      <c r="O11" s="124" t="str">
        <f>IF(ISERR(FIND(O$4,Stac!$R17))=FALSE,IF(ISERR(FIND(CONCATENATE(O$4,"+"),Stac!$R17))=FALSE,IF(ISERR(FIND(CONCATENATE(O$4,"++"),Stac!$R17))=FALSE,IF(ISERR(FIND(CONCATENATE(O$4,"+++"),Stac!$R17))=FALSE,"+++","++"),"+")," ")," ")</f>
        <v xml:space="preserve"> </v>
      </c>
      <c r="P11" s="124" t="str">
        <f>IF(ISERR(FIND(P$4,Stac!$R17))=FALSE,IF(ISERR(FIND(CONCATENATE(P$4,"+"),Stac!$R17))=FALSE,IF(ISERR(FIND(CONCATENATE(P$4,"++"),Stac!$R17))=FALSE,IF(ISERR(FIND(CONCATENATE(P$4,"+++"),Stac!$R17))=FALSE,"+++","++"),"+")," ")," ")</f>
        <v xml:space="preserve"> </v>
      </c>
      <c r="Q11" s="124" t="str">
        <f>IF(ISERR(FIND(Q$4,Stac!$R17))=FALSE,IF(ISERR(FIND(CONCATENATE(Q$4,"+"),Stac!$R17))=FALSE,IF(ISERR(FIND(CONCATENATE(Q$4,"++"),Stac!$R17))=FALSE,IF(ISERR(FIND(CONCATENATE(Q$4,"+++"),Stac!$R17))=FALSE,"+++","++"),"+")," ")," ")</f>
        <v xml:space="preserve"> </v>
      </c>
      <c r="R11" s="124" t="str">
        <f>IF(ISERR(FIND(R$4,Stac!$R17))=FALSE,IF(ISERR(FIND(CONCATENATE(R$4,"+"),Stac!$R17))=FALSE,IF(ISERR(FIND(CONCATENATE(R$4,"++"),Stac!$R17))=FALSE,IF(ISERR(FIND(CONCATENATE(R$4,"+++"),Stac!$R17))=FALSE,"+++","++"),"+")," ")," ")</f>
        <v xml:space="preserve"> </v>
      </c>
      <c r="S11" s="124" t="str">
        <f>IF(ISERR(FIND(S$4,Stac!$R17))=FALSE,IF(ISERR(FIND(CONCATENATE(S$4,"+"),Stac!$R17))=FALSE,IF(ISERR(FIND(CONCATENATE(S$4,"++"),Stac!$R17))=FALSE,IF(ISERR(FIND(CONCATENATE(S$4,"+++"),Stac!$R17))=FALSE,"+++","++"),"+")," ")," ")</f>
        <v xml:space="preserve"> </v>
      </c>
      <c r="T11" s="125" t="str">
        <f>Stac!C17</f>
        <v>Teoria sterowania w robotyce</v>
      </c>
      <c r="U11" s="124" t="str">
        <f>IF(ISERR(FIND(U$4,Stac!$S17))=FALSE,IF(ISERR(FIND(CONCATENATE(U$4,"+"),Stac!$S17))=FALSE,IF(ISERR(FIND(CONCATENATE(U$4,"++"),Stac!$S17))=FALSE,IF(ISERR(FIND(CONCATENATE(U$4,"+++"),Stac!$S17))=FALSE,"+++","++"),"+")," ")," ")</f>
        <v xml:space="preserve"> </v>
      </c>
      <c r="V11" s="124" t="str">
        <f>IF(ISERR(FIND(V$4,Stac!$S17))=FALSE,IF(ISERR(FIND(CONCATENATE(V$4,"+"),Stac!$S17))=FALSE,IF(ISERR(FIND(CONCATENATE(V$4,"++"),Stac!$S17))=FALSE,IF(ISERR(FIND(CONCATENATE(V$4,"+++"),Stac!$S17))=FALSE,"+++","++"),"+")," ")," ")</f>
        <v xml:space="preserve"> </v>
      </c>
      <c r="W11" s="124" t="str">
        <f>IF(ISERR(FIND(W$4,Stac!$S17))=FALSE,IF(ISERR(FIND(CONCATENATE(W$4,"+"),Stac!$S17))=FALSE,IF(ISERR(FIND(CONCATENATE(W$4,"++"),Stac!$S17))=FALSE,IF(ISERR(FIND(CONCATENATE(W$4,"+++"),Stac!$S17))=FALSE,"+++","++"),"+")," ")," ")</f>
        <v xml:space="preserve"> </v>
      </c>
      <c r="X11" s="124" t="str">
        <f>IF(ISERR(FIND(X$4,Stac!$S17))=FALSE,IF(ISERR(FIND(CONCATENATE(X$4,"+"),Stac!$S17))=FALSE,IF(ISERR(FIND(CONCATENATE(X$4,"++"),Stac!$S17))=FALSE,IF(ISERR(FIND(CONCATENATE(X$4,"+++"),Stac!$S17))=FALSE,"+++","++"),"+")," ")," ")</f>
        <v xml:space="preserve"> </v>
      </c>
      <c r="Y11" s="124" t="str">
        <f>IF(ISERR(FIND(Y$4,Stac!$S17))=FALSE,IF(ISERR(FIND(CONCATENATE(Y$4,"+"),Stac!$S17))=FALSE,IF(ISERR(FIND(CONCATENATE(Y$4,"++"),Stac!$S17))=FALSE,IF(ISERR(FIND(CONCATENATE(Y$4,"+++"),Stac!$S17))=FALSE,"+++","++"),"+")," ")," ")</f>
        <v xml:space="preserve"> </v>
      </c>
      <c r="Z11" s="124" t="str">
        <f>IF(ISERR(FIND(Z$4,Stac!$S17))=FALSE,IF(ISERR(FIND(CONCATENATE(Z$4,"+"),Stac!$S17))=FALSE,IF(ISERR(FIND(CONCATENATE(Z$4,"++"),Stac!$S17))=FALSE,IF(ISERR(FIND(CONCATENATE(Z$4,"+++"),Stac!$S17))=FALSE,"+++","++"),"+")," ")," ")</f>
        <v xml:space="preserve"> </v>
      </c>
      <c r="AA11" s="124" t="str">
        <f>IF(ISERR(FIND(AA$4,Stac!$S17))=FALSE,IF(ISERR(FIND(CONCATENATE(AA$4,"+"),Stac!$S17))=FALSE,IF(ISERR(FIND(CONCATENATE(AA$4,"++"),Stac!$S17))=FALSE,IF(ISERR(FIND(CONCATENATE(AA$4,"+++"),Stac!$S17))=FALSE,"+++","++"),"+")," ")," ")</f>
        <v xml:space="preserve"> </v>
      </c>
      <c r="AB11" s="124" t="str">
        <f>IF(ISERR(FIND(AB$4,Stac!$S17))=FALSE,IF(ISERR(FIND(CONCATENATE(AB$4,"+"),Stac!$S17))=FALSE,IF(ISERR(FIND(CONCATENATE(AB$4,"++"),Stac!$S17))=FALSE,IF(ISERR(FIND(CONCATENATE(AB$4,"+++"),Stac!$S17))=FALSE,"+++","++"),"+")," ")," ")</f>
        <v xml:space="preserve"> </v>
      </c>
      <c r="AC11" s="124" t="str">
        <f>IF(ISERR(FIND(AC$4,Stac!$S17))=FALSE,IF(ISERR(FIND(CONCATENATE(AC$4,"+"),Stac!$S17))=FALSE,IF(ISERR(FIND(CONCATENATE(AC$4,"++"),Stac!$S17))=FALSE,IF(ISERR(FIND(CONCATENATE(AC$4,"+++"),Stac!$S17))=FALSE,"+++","++"),"+")," ")," ")</f>
        <v>+</v>
      </c>
      <c r="AD11" s="124" t="str">
        <f>IF(ISERR(FIND(AD$4,Stac!$S17))=FALSE,IF(ISERR(FIND(CONCATENATE(AD$4,"+"),Stac!$S17))=FALSE,IF(ISERR(FIND(CONCATENATE(AD$4,"++"),Stac!$S17))=FALSE,IF(ISERR(FIND(CONCATENATE(AD$4,"+++"),Stac!$S17))=FALSE,"+++","++"),"+")," ")," ")</f>
        <v>+</v>
      </c>
      <c r="AE11" s="124" t="str">
        <f>IF(ISERR(FIND(AE$4,Stac!$S17))=FALSE,IF(ISERR(FIND(CONCATENATE(AE$4,"+"),Stac!$S17))=FALSE,IF(ISERR(FIND(CONCATENATE(AE$4,"++"),Stac!$S17))=FALSE,IF(ISERR(FIND(CONCATENATE(AE$4,"+++"),Stac!$S17))=FALSE,"+++","++"),"+")," ")," ")</f>
        <v xml:space="preserve"> </v>
      </c>
      <c r="AF11" s="124" t="str">
        <f>IF(ISERR(FIND(AF$4,Stac!$S17))=FALSE,IF(ISERR(FIND(CONCATENATE(AF$4,"+"),Stac!$S17))=FALSE,IF(ISERR(FIND(CONCATENATE(AF$4,"++"),Stac!$S17))=FALSE,IF(ISERR(FIND(CONCATENATE(AF$4,"+++"),Stac!$S17))=FALSE,"+++","++"),"+")," ")," ")</f>
        <v xml:space="preserve"> </v>
      </c>
      <c r="AG11" s="124" t="str">
        <f>IF(ISERR(FIND(AG$4,Stac!$S17))=FALSE,IF(ISERR(FIND(CONCATENATE(AG$4,"+"),Stac!$S17))=FALSE,IF(ISERR(FIND(CONCATENATE(AG$4,"++"),Stac!$S17))=FALSE,IF(ISERR(FIND(CONCATENATE(AG$4,"+++"),Stac!$S17))=FALSE,"+++","++"),"+")," ")," ")</f>
        <v xml:space="preserve"> </v>
      </c>
      <c r="AH11" s="124" t="str">
        <f>IF(ISERR(FIND(AH$4,Stac!$S17))=FALSE,IF(ISERR(FIND(CONCATENATE(AH$4,"+"),Stac!$S17))=FALSE,IF(ISERR(FIND(CONCATENATE(AH$4,"++"),Stac!$S17))=FALSE,IF(ISERR(FIND(CONCATENATE(AH$4,"+++"),Stac!$S17))=FALSE,"+++","++"),"+")," ")," ")</f>
        <v xml:space="preserve"> </v>
      </c>
      <c r="AI11" s="124" t="str">
        <f>IF(ISERR(FIND(AI$4,Stac!$S17))=FALSE,IF(ISERR(FIND(CONCATENATE(AI$4,"+"),Stac!$S17))=FALSE,IF(ISERR(FIND(CONCATENATE(AI$4,"++"),Stac!$S17))=FALSE,IF(ISERR(FIND(CONCATENATE(AI$4,"+++"),Stac!$S17))=FALSE,"+++","++"),"+")," ")," ")</f>
        <v xml:space="preserve"> </v>
      </c>
      <c r="AJ11" s="124" t="str">
        <f>IF(ISERR(FIND(AJ$4,Stac!$S17))=FALSE,IF(ISERR(FIND(CONCATENATE(AJ$4,"+"),Stac!$S17))=FALSE,IF(ISERR(FIND(CONCATENATE(AJ$4,"++"),Stac!$S17))=FALSE,IF(ISERR(FIND(CONCATENATE(AJ$4,"+++"),Stac!$S17))=FALSE,"+++","++"),"+")," ")," ")</f>
        <v xml:space="preserve"> </v>
      </c>
      <c r="AK11" s="124" t="str">
        <f>IF(ISERR(FIND(AK$4,Stac!$S17))=FALSE,IF(ISERR(FIND(CONCATENATE(AK$4,"+"),Stac!$S17))=FALSE,IF(ISERR(FIND(CONCATENATE(AK$4,"++"),Stac!$S17))=FALSE,IF(ISERR(FIND(CONCATENATE(AK$4,"+++"),Stac!$S17))=FALSE,"+++","++"),"+")," ")," ")</f>
        <v xml:space="preserve"> </v>
      </c>
      <c r="AL11" s="124" t="str">
        <f>IF(ISERR(FIND(AL$4,Stac!$S17))=FALSE,IF(ISERR(FIND(CONCATENATE(AL$4,"+"),Stac!$S17))=FALSE,IF(ISERR(FIND(CONCATENATE(AL$4,"++"),Stac!$S17))=FALSE,IF(ISERR(FIND(CONCATENATE(AL$4,"+++"),Stac!$S17))=FALSE,"+++","++"),"+")," ")," ")</f>
        <v xml:space="preserve"> </v>
      </c>
      <c r="AM11" s="124" t="str">
        <f>IF(ISERR(FIND(AM$4,Stac!$S17))=FALSE,IF(ISERR(FIND(CONCATENATE(AM$4,"+"),Stac!$S17))=FALSE,IF(ISERR(FIND(CONCATENATE(AM$4,"++"),Stac!$S17))=FALSE,IF(ISERR(FIND(CONCATENATE(AM$4,"+++"),Stac!$S17))=FALSE,"+++","++"),"+")," ")," ")</f>
        <v xml:space="preserve"> </v>
      </c>
      <c r="AN11" s="124" t="str">
        <f>IF(ISERR(FIND(AN$4,Stac!$S17))=FALSE,IF(ISERR(FIND(CONCATENATE(AN$4,"+"),Stac!$S17))=FALSE,IF(ISERR(FIND(CONCATENATE(AN$4,"++"),Stac!$S17))=FALSE,IF(ISERR(FIND(CONCATENATE(AN$4,"+++"),Stac!$S17))=FALSE,"+++","++"),"+")," ")," ")</f>
        <v xml:space="preserve"> </v>
      </c>
      <c r="AO11" s="124" t="str">
        <f>IF(ISERR(FIND(AO$4,Stac!$S17))=FALSE,IF(ISERR(FIND(CONCATENATE(AO$4,"+"),Stac!$S17))=FALSE,IF(ISERR(FIND(CONCATENATE(AO$4,"++"),Stac!$S17))=FALSE,IF(ISERR(FIND(CONCATENATE(AO$4,"+++"),Stac!$S17))=FALSE,"+++","++"),"+")," ")," ")</f>
        <v>+</v>
      </c>
      <c r="AP11" s="124" t="str">
        <f>IF(ISERR(FIND(AP$4,Stac!$S17))=FALSE,IF(ISERR(FIND(CONCATENATE(AP$4,"+"),Stac!$S17))=FALSE,IF(ISERR(FIND(CONCATENATE(AP$4,"++"),Stac!$S17))=FALSE,IF(ISERR(FIND(CONCATENATE(AP$4,"+++"),Stac!$S17))=FALSE,"+++","++"),"+")," ")," ")</f>
        <v xml:space="preserve"> </v>
      </c>
      <c r="AQ11" s="124" t="str">
        <f>IF(ISERR(FIND(AQ$4,Stac!$S17))=FALSE,IF(ISERR(FIND(CONCATENATE(AQ$4,"+"),Stac!$S17))=FALSE,IF(ISERR(FIND(CONCATENATE(AQ$4,"++"),Stac!$S17))=FALSE,IF(ISERR(FIND(CONCATENATE(AQ$4,"+++"),Stac!$S17))=FALSE,"+++","++"),"+")," ")," ")</f>
        <v xml:space="preserve"> </v>
      </c>
      <c r="AR11" s="124" t="str">
        <f>IF(ISERR(FIND(AR$4,Stac!$S17))=FALSE,IF(ISERR(FIND(CONCATENATE(AR$4,"+"),Stac!$S17))=FALSE,IF(ISERR(FIND(CONCATENATE(AR$4,"++"),Stac!$S17))=FALSE,IF(ISERR(FIND(CONCATENATE(AR$4,"+++"),Stac!$S17))=FALSE,"+++","++"),"+")," ")," ")</f>
        <v xml:space="preserve"> </v>
      </c>
      <c r="AS11" s="124" t="str">
        <f>IF(ISERR(FIND(AS$4,Stac!$S17))=FALSE,IF(ISERR(FIND(CONCATENATE(AS$4,"+"),Stac!$S17))=FALSE,IF(ISERR(FIND(CONCATENATE(AS$4,"++"),Stac!$S17))=FALSE,IF(ISERR(FIND(CONCATENATE(AS$4,"+++"),Stac!$S17))=FALSE,"+++","++"),"+")," ")," ")</f>
        <v xml:space="preserve"> </v>
      </c>
      <c r="AT11" s="124" t="str">
        <f>IF(ISERR(FIND(AT$4,Stac!$S17))=FALSE,IF(ISERR(FIND(CONCATENATE(AT$4,"+"),Stac!$S17))=FALSE,IF(ISERR(FIND(CONCATENATE(AT$4,"++"),Stac!$S17))=FALSE,IF(ISERR(FIND(CONCATENATE(AT$4,"+++"),Stac!$S17))=FALSE,"+++","++"),"+")," ")," ")</f>
        <v xml:space="preserve"> </v>
      </c>
      <c r="AU11" s="124" t="str">
        <f>IF(ISERR(FIND(AU$4,Stac!$S17))=FALSE,IF(ISERR(FIND(CONCATENATE(AU$4,"+"),Stac!$S17))=FALSE,IF(ISERR(FIND(CONCATENATE(AU$4,"++"),Stac!$S17))=FALSE,IF(ISERR(FIND(CONCATENATE(AU$4,"+++"),Stac!$S17))=FALSE,"+++","++"),"+")," ")," ")</f>
        <v>+</v>
      </c>
      <c r="AV11" s="125" t="str">
        <f>Stac!C17</f>
        <v>Teoria sterowania w robotyce</v>
      </c>
      <c r="AW11" s="124" t="str">
        <f>IF(ISERR(FIND(AW$4,Stac!$T17))=FALSE,IF(ISERR(FIND(CONCATENATE(AW$4,"+"),Stac!$T17))=FALSE,IF(ISERR(FIND(CONCATENATE(AW$4,"++"),Stac!$T17))=FALSE,IF(ISERR(FIND(CONCATENATE(AW$4,"+++"),Stac!$T17))=FALSE,"+++","++"),"+")," ")," ")</f>
        <v xml:space="preserve"> </v>
      </c>
      <c r="AX11" s="124" t="str">
        <f>IF(ISERR(FIND(AX$4,Stac!$T17))=FALSE,IF(ISERR(FIND(CONCATENATE(AX$4,"+"),Stac!$T17))=FALSE,IF(ISERR(FIND(CONCATENATE(AX$4,"++"),Stac!$T17))=FALSE,IF(ISERR(FIND(CONCATENATE(AX$4,"+++"),Stac!$T17))=FALSE,"+++","++"),"+")," ")," ")</f>
        <v>+</v>
      </c>
      <c r="AY11" s="124" t="str">
        <f>IF(ISERR(FIND(AY$4,Stac!$T17))=FALSE,IF(ISERR(FIND(CONCATENATE(AY$4,"+"),Stac!$T17))=FALSE,IF(ISERR(FIND(CONCATENATE(AY$4,"++"),Stac!$T17))=FALSE,IF(ISERR(FIND(CONCATENATE(AY$4,"+++"),Stac!$T17))=FALSE,"+++","++"),"+")," ")," ")</f>
        <v xml:space="preserve"> </v>
      </c>
      <c r="AZ11" s="124" t="str">
        <f>IF(ISERR(FIND(AZ$4,Stac!$T17))=FALSE,IF(ISERR(FIND(CONCATENATE(AZ$4,"+"),Stac!$T17))=FALSE,IF(ISERR(FIND(CONCATENATE(AZ$4,"++"),Stac!$T17))=FALSE,IF(ISERR(FIND(CONCATENATE(AZ$4,"+++"),Stac!$T17))=FALSE,"+++","++"),"+")," ")," ")</f>
        <v xml:space="preserve"> </v>
      </c>
      <c r="BA11" s="124" t="str">
        <f>IF(ISERR(FIND(BA$4,Stac!$T17))=FALSE,IF(ISERR(FIND(CONCATENATE(BA$4,"+"),Stac!$T17))=FALSE,IF(ISERR(FIND(CONCATENATE(BA$4,"++"),Stac!$T17))=FALSE,IF(ISERR(FIND(CONCATENATE(BA$4,"+++"),Stac!$T17))=FALSE,"+++","++"),"+")," ")," ")</f>
        <v xml:space="preserve"> </v>
      </c>
      <c r="BB11" s="124" t="str">
        <f>IF(ISERR(FIND(BB$4,Stac!$T17))=FALSE,IF(ISERR(FIND(CONCATENATE(BB$4,"+"),Stac!$T17))=FALSE,IF(ISERR(FIND(CONCATENATE(BB$4,"++"),Stac!$T17))=FALSE,IF(ISERR(FIND(CONCATENATE(BB$4,"+++"),Stac!$T17))=FALSE,"+++","++"),"+")," ")," ")</f>
        <v xml:space="preserve"> </v>
      </c>
      <c r="BC11" s="124" t="str">
        <f>IF(ISERR(FIND(BC$4,#REF!))=0,IF(ISERR(FIND(CONCATENATE(BC$4,"+"),#REF!))=0,IF(ISERR(FIND(CONCATENATE(BC$4,"++"),#REF!))=0,IF(ISERR(FIND(CONCATENATE(BC$4,"+++"),#REF!))=0,"+++","++"),"+"),"-"),"-")</f>
        <v>-</v>
      </c>
      <c r="BD11" s="124" t="str">
        <f>IF(ISERR(FIND(BD$4,#REF!))=0,IF(ISERR(FIND(CONCATENATE(BD$4,"+"),#REF!))=0,IF(ISERR(FIND(CONCATENATE(BD$4,"++"),#REF!))=0,IF(ISERR(FIND(CONCATENATE(BD$4,"+++"),#REF!))=0,"+++","++"),"+"),"-"),"-")</f>
        <v>-</v>
      </c>
      <c r="BE11" s="124" t="str">
        <f>IF(ISERR(FIND(BE$4,#REF!))=0,IF(ISERR(FIND(CONCATENATE(BE$4,"+"),#REF!))=0,IF(ISERR(FIND(CONCATENATE(BE$4,"++"),#REF!))=0,IF(ISERR(FIND(CONCATENATE(BE$4,"+++"),#REF!))=0,"+++","++"),"+"),"-"),"-")</f>
        <v>-</v>
      </c>
    </row>
    <row r="12" spans="1:57">
      <c r="A12" s="123" t="str">
        <f>Stac!C18</f>
        <v>Sztuczna inteligencja w robotyce</v>
      </c>
      <c r="B12" s="124" t="str">
        <f>IF(ISERR(FIND(B$4,Stac!$R18))=FALSE,IF(ISERR(FIND(CONCATENATE(B$4,"+"),Stac!$R18))=FALSE,IF(ISERR(FIND(CONCATENATE(B$4,"++"),Stac!$R18))=FALSE,IF(ISERR(FIND(CONCATENATE(B$4,"+++"),Stac!$R18))=FALSE,"+++","++"),"+")," ")," ")</f>
        <v xml:space="preserve"> </v>
      </c>
      <c r="C12" s="124" t="str">
        <f>IF(ISERR(FIND(C$4,Stac!$R18))=FALSE,IF(ISERR(FIND(CONCATENATE(C$4,"+"),Stac!$R18))=FALSE,IF(ISERR(FIND(CONCATENATE(C$4,"++"),Stac!$R18))=FALSE,IF(ISERR(FIND(CONCATENATE(C$4,"+++"),Stac!$R18))=FALSE,"+++","++"),"+")," ")," ")</f>
        <v>+</v>
      </c>
      <c r="D12" s="124" t="str">
        <f>IF(ISERR(FIND(D$4,Stac!$R18))=FALSE,IF(ISERR(FIND(CONCATENATE(D$4,"+"),Stac!$R18))=FALSE,IF(ISERR(FIND(CONCATENATE(D$4,"++"),Stac!$R18))=FALSE,IF(ISERR(FIND(CONCATENATE(D$4,"+++"),Stac!$R18))=FALSE,"+++","++"),"+")," ")," ")</f>
        <v xml:space="preserve"> </v>
      </c>
      <c r="E12" s="124" t="str">
        <f>IF(ISERR(FIND(E$4,Stac!$R18))=FALSE,IF(ISERR(FIND(CONCATENATE(E$4,"+"),Stac!$R18))=FALSE,IF(ISERR(FIND(CONCATENATE(E$4,"++"),Stac!$R18))=FALSE,IF(ISERR(FIND(CONCATENATE(E$4,"+++"),Stac!$R18))=FALSE,"+++","++"),"+")," ")," ")</f>
        <v xml:space="preserve"> </v>
      </c>
      <c r="F12" s="124" t="str">
        <f>IF(ISERR(FIND(F$4,Stac!$R18))=FALSE,IF(ISERR(FIND(CONCATENATE(F$4,"+"),Stac!$R18))=FALSE,IF(ISERR(FIND(CONCATENATE(F$4,"++"),Stac!$R18))=FALSE,IF(ISERR(FIND(CONCATENATE(F$4,"+++"),Stac!$R18))=FALSE,"+++","++"),"+")," ")," ")</f>
        <v xml:space="preserve"> </v>
      </c>
      <c r="G12" s="124" t="str">
        <f>IF(ISERR(FIND(G$4,Stac!$R18))=FALSE,IF(ISERR(FIND(CONCATENATE(G$4,"+"),Stac!$R18))=FALSE,IF(ISERR(FIND(CONCATENATE(G$4,"++"),Stac!$R18))=FALSE,IF(ISERR(FIND(CONCATENATE(G$4,"+++"),Stac!$R18))=FALSE,"+++","++"),"+")," ")," ")</f>
        <v xml:space="preserve"> </v>
      </c>
      <c r="H12" s="124" t="str">
        <f>IF(ISERR(FIND(H$4,Stac!$R18))=FALSE,IF(ISERR(FIND(CONCATENATE(H$4,"+"),Stac!$R18))=FALSE,IF(ISERR(FIND(CONCATENATE(H$4,"++"),Stac!$R18))=FALSE,IF(ISERR(FIND(CONCATENATE(H$4,"+++"),Stac!$R18))=FALSE,"+++","++"),"+")," ")," ")</f>
        <v xml:space="preserve"> </v>
      </c>
      <c r="I12" s="124" t="str">
        <f>IF(ISERR(FIND(I$4,Stac!$R18))=FALSE,IF(ISERR(FIND(CONCATENATE(I$4,"+"),Stac!$R18))=FALSE,IF(ISERR(FIND(CONCATENATE(I$4,"++"),Stac!$R18))=FALSE,IF(ISERR(FIND(CONCATENATE(I$4,"+++"),Stac!$R18))=FALSE,"+++","++"),"+")," ")," ")</f>
        <v xml:space="preserve"> </v>
      </c>
      <c r="J12" s="124" t="str">
        <f>IF(ISERR(FIND(J$4,Stac!$R18))=FALSE,IF(ISERR(FIND(CONCATENATE(J$4,"+"),Stac!$R18))=FALSE,IF(ISERR(FIND(CONCATENATE(J$4,"++"),Stac!$R18))=FALSE,IF(ISERR(FIND(CONCATENATE(J$4,"+++"),Stac!$R18))=FALSE,"+++","++"),"+")," ")," ")</f>
        <v xml:space="preserve"> </v>
      </c>
      <c r="K12" s="124" t="str">
        <f>IF(ISERR(FIND(K$4,Stac!$R18))=FALSE,IF(ISERR(FIND(CONCATENATE(K$4,"+"),Stac!$R18))=FALSE,IF(ISERR(FIND(CONCATENATE(K$4,"++"),Stac!$R18))=FALSE,IF(ISERR(FIND(CONCATENATE(K$4,"+++"),Stac!$R18))=FALSE,"+++","++"),"+")," ")," ")</f>
        <v xml:space="preserve"> </v>
      </c>
      <c r="L12" s="124" t="str">
        <f>IF(ISERR(FIND(L$4,Stac!$R18))=FALSE,IF(ISERR(FIND(CONCATENATE(L$4,"+"),Stac!$R18))=FALSE,IF(ISERR(FIND(CONCATENATE(L$4,"++"),Stac!$R18))=FALSE,IF(ISERR(FIND(CONCATENATE(L$4,"+++"),Stac!$R18))=FALSE,"+++","++"),"+")," ")," ")</f>
        <v xml:space="preserve"> </v>
      </c>
      <c r="M12" s="124" t="str">
        <f>IF(ISERR(FIND(M$4,Stac!$R18))=FALSE,IF(ISERR(FIND(CONCATENATE(M$4,"+"),Stac!$R18))=FALSE,IF(ISERR(FIND(CONCATENATE(M$4,"++"),Stac!$R18))=FALSE,IF(ISERR(FIND(CONCATENATE(M$4,"+++"),Stac!$R18))=FALSE,"+++","++"),"+")," ")," ")</f>
        <v xml:space="preserve"> </v>
      </c>
      <c r="N12" s="124" t="str">
        <f>IF(ISERR(FIND(N$4,Stac!$R18))=FALSE,IF(ISERR(FIND(CONCATENATE(N$4,"+"),Stac!$R18))=FALSE,IF(ISERR(FIND(CONCATENATE(N$4,"++"),Stac!$R18))=FALSE,IF(ISERR(FIND(CONCATENATE(N$4,"+++"),Stac!$R18))=FALSE,"+++","++"),"+")," ")," ")</f>
        <v xml:space="preserve"> </v>
      </c>
      <c r="O12" s="124" t="str">
        <f>IF(ISERR(FIND(O$4,Stac!$R18))=FALSE,IF(ISERR(FIND(CONCATENATE(O$4,"+"),Stac!$R18))=FALSE,IF(ISERR(FIND(CONCATENATE(O$4,"++"),Stac!$R18))=FALSE,IF(ISERR(FIND(CONCATENATE(O$4,"+++"),Stac!$R18))=FALSE,"+++","++"),"+")," ")," ")</f>
        <v xml:space="preserve"> </v>
      </c>
      <c r="P12" s="124" t="str">
        <f>IF(ISERR(FIND(P$4,Stac!$R18))=FALSE,IF(ISERR(FIND(CONCATENATE(P$4,"+"),Stac!$R18))=FALSE,IF(ISERR(FIND(CONCATENATE(P$4,"++"),Stac!$R18))=FALSE,IF(ISERR(FIND(CONCATENATE(P$4,"+++"),Stac!$R18))=FALSE,"+++","++"),"+")," ")," ")</f>
        <v xml:space="preserve"> </v>
      </c>
      <c r="Q12" s="124" t="str">
        <f>IF(ISERR(FIND(Q$4,Stac!$R18))=FALSE,IF(ISERR(FIND(CONCATENATE(Q$4,"+"),Stac!$R18))=FALSE,IF(ISERR(FIND(CONCATENATE(Q$4,"++"),Stac!$R18))=FALSE,IF(ISERR(FIND(CONCATENATE(Q$4,"+++"),Stac!$R18))=FALSE,"+++","++"),"+")," ")," ")</f>
        <v xml:space="preserve"> </v>
      </c>
      <c r="R12" s="124" t="str">
        <f>IF(ISERR(FIND(R$4,Stac!$R18))=FALSE,IF(ISERR(FIND(CONCATENATE(R$4,"+"),Stac!$R18))=FALSE,IF(ISERR(FIND(CONCATENATE(R$4,"++"),Stac!$R18))=FALSE,IF(ISERR(FIND(CONCATENATE(R$4,"+++"),Stac!$R18))=FALSE,"+++","++"),"+")," ")," ")</f>
        <v xml:space="preserve"> </v>
      </c>
      <c r="S12" s="124" t="str">
        <f>IF(ISERR(FIND(S$4,Stac!$R18))=FALSE,IF(ISERR(FIND(CONCATENATE(S$4,"+"),Stac!$R18))=FALSE,IF(ISERR(FIND(CONCATENATE(S$4,"++"),Stac!$R18))=FALSE,IF(ISERR(FIND(CONCATENATE(S$4,"+++"),Stac!$R18))=FALSE,"+++","++"),"+")," ")," ")</f>
        <v xml:space="preserve"> </v>
      </c>
      <c r="T12" s="125" t="str">
        <f>Stac!C18</f>
        <v>Sztuczna inteligencja w robotyce</v>
      </c>
      <c r="U12" s="124" t="str">
        <f>IF(ISERR(FIND(U$4,Stac!$S18))=FALSE,IF(ISERR(FIND(CONCATENATE(U$4,"+"),Stac!$S18))=FALSE,IF(ISERR(FIND(CONCATENATE(U$4,"++"),Stac!$S18))=FALSE,IF(ISERR(FIND(CONCATENATE(U$4,"+++"),Stac!$S18))=FALSE,"+++","++"),"+")," ")," ")</f>
        <v xml:space="preserve"> </v>
      </c>
      <c r="V12" s="124" t="str">
        <f>IF(ISERR(FIND(V$4,Stac!$S18))=FALSE,IF(ISERR(FIND(CONCATENATE(V$4,"+"),Stac!$S18))=FALSE,IF(ISERR(FIND(CONCATENATE(V$4,"++"),Stac!$S18))=FALSE,IF(ISERR(FIND(CONCATENATE(V$4,"+++"),Stac!$S18))=FALSE,"+++","++"),"+")," ")," ")</f>
        <v xml:space="preserve"> </v>
      </c>
      <c r="W12" s="124" t="str">
        <f>IF(ISERR(FIND(W$4,Stac!$S18))=FALSE,IF(ISERR(FIND(CONCATENATE(W$4,"+"),Stac!$S18))=FALSE,IF(ISERR(FIND(CONCATENATE(W$4,"++"),Stac!$S18))=FALSE,IF(ISERR(FIND(CONCATENATE(W$4,"+++"),Stac!$S18))=FALSE,"+++","++"),"+")," ")," ")</f>
        <v xml:space="preserve"> </v>
      </c>
      <c r="X12" s="124" t="str">
        <f>IF(ISERR(FIND(X$4,Stac!$S18))=FALSE,IF(ISERR(FIND(CONCATENATE(X$4,"+"),Stac!$S18))=FALSE,IF(ISERR(FIND(CONCATENATE(X$4,"++"),Stac!$S18))=FALSE,IF(ISERR(FIND(CONCATENATE(X$4,"+++"),Stac!$S18))=FALSE,"+++","++"),"+")," ")," ")</f>
        <v xml:space="preserve"> </v>
      </c>
      <c r="Y12" s="124" t="str">
        <f>IF(ISERR(FIND(Y$4,Stac!$S18))=FALSE,IF(ISERR(FIND(CONCATENATE(Y$4,"+"),Stac!$S18))=FALSE,IF(ISERR(FIND(CONCATENATE(Y$4,"++"),Stac!$S18))=FALSE,IF(ISERR(FIND(CONCATENATE(Y$4,"+++"),Stac!$S18))=FALSE,"+++","++"),"+")," ")," ")</f>
        <v xml:space="preserve"> </v>
      </c>
      <c r="Z12" s="124" t="str">
        <f>IF(ISERR(FIND(Z$4,Stac!$S18))=FALSE,IF(ISERR(FIND(CONCATENATE(Z$4,"+"),Stac!$S18))=FALSE,IF(ISERR(FIND(CONCATENATE(Z$4,"++"),Stac!$S18))=FALSE,IF(ISERR(FIND(CONCATENATE(Z$4,"+++"),Stac!$S18))=FALSE,"+++","++"),"+")," ")," ")</f>
        <v xml:space="preserve"> </v>
      </c>
      <c r="AA12" s="124" t="str">
        <f>IF(ISERR(FIND(AA$4,Stac!$S18))=FALSE,IF(ISERR(FIND(CONCATENATE(AA$4,"+"),Stac!$S18))=FALSE,IF(ISERR(FIND(CONCATENATE(AA$4,"++"),Stac!$S18))=FALSE,IF(ISERR(FIND(CONCATENATE(AA$4,"+++"),Stac!$S18))=FALSE,"+++","++"),"+")," ")," ")</f>
        <v xml:space="preserve"> </v>
      </c>
      <c r="AB12" s="124" t="str">
        <f>IF(ISERR(FIND(AB$4,Stac!$S18))=FALSE,IF(ISERR(FIND(CONCATENATE(AB$4,"+"),Stac!$S18))=FALSE,IF(ISERR(FIND(CONCATENATE(AB$4,"++"),Stac!$S18))=FALSE,IF(ISERR(FIND(CONCATENATE(AB$4,"+++"),Stac!$S18))=FALSE,"+++","++"),"+")," ")," ")</f>
        <v xml:space="preserve"> </v>
      </c>
      <c r="AC12" s="124" t="str">
        <f>IF(ISERR(FIND(AC$4,Stac!$S18))=FALSE,IF(ISERR(FIND(CONCATENATE(AC$4,"+"),Stac!$S18))=FALSE,IF(ISERR(FIND(CONCATENATE(AC$4,"++"),Stac!$S18))=FALSE,IF(ISERR(FIND(CONCATENATE(AC$4,"+++"),Stac!$S18))=FALSE,"+++","++"),"+")," ")," ")</f>
        <v xml:space="preserve"> </v>
      </c>
      <c r="AD12" s="124" t="str">
        <f>IF(ISERR(FIND(AD$4,Stac!$S18))=FALSE,IF(ISERR(FIND(CONCATENATE(AD$4,"+"),Stac!$S18))=FALSE,IF(ISERR(FIND(CONCATENATE(AD$4,"++"),Stac!$S18))=FALSE,IF(ISERR(FIND(CONCATENATE(AD$4,"+++"),Stac!$S18))=FALSE,"+++","++"),"+")," ")," ")</f>
        <v>+</v>
      </c>
      <c r="AE12" s="124" t="str">
        <f>IF(ISERR(FIND(AE$4,Stac!$S18))=FALSE,IF(ISERR(FIND(CONCATENATE(AE$4,"+"),Stac!$S18))=FALSE,IF(ISERR(FIND(CONCATENATE(AE$4,"++"),Stac!$S18))=FALSE,IF(ISERR(FIND(CONCATENATE(AE$4,"+++"),Stac!$S18))=FALSE,"+++","++"),"+")," ")," ")</f>
        <v xml:space="preserve"> </v>
      </c>
      <c r="AF12" s="124" t="str">
        <f>IF(ISERR(FIND(AF$4,Stac!$S18))=FALSE,IF(ISERR(FIND(CONCATENATE(AF$4,"+"),Stac!$S18))=FALSE,IF(ISERR(FIND(CONCATENATE(AF$4,"++"),Stac!$S18))=FALSE,IF(ISERR(FIND(CONCATENATE(AF$4,"+++"),Stac!$S18))=FALSE,"+++","++"),"+")," ")," ")</f>
        <v xml:space="preserve"> </v>
      </c>
      <c r="AG12" s="124" t="str">
        <f>IF(ISERR(FIND(AG$4,Stac!$S18))=FALSE,IF(ISERR(FIND(CONCATENATE(AG$4,"+"),Stac!$S18))=FALSE,IF(ISERR(FIND(CONCATENATE(AG$4,"++"),Stac!$S18))=FALSE,IF(ISERR(FIND(CONCATENATE(AG$4,"+++"),Stac!$S18))=FALSE,"+++","++"),"+")," ")," ")</f>
        <v xml:space="preserve"> </v>
      </c>
      <c r="AH12" s="124" t="str">
        <f>IF(ISERR(FIND(AH$4,Stac!$S18))=FALSE,IF(ISERR(FIND(CONCATENATE(AH$4,"+"),Stac!$S18))=FALSE,IF(ISERR(FIND(CONCATENATE(AH$4,"++"),Stac!$S18))=FALSE,IF(ISERR(FIND(CONCATENATE(AH$4,"+++"),Stac!$S18))=FALSE,"+++","++"),"+")," ")," ")</f>
        <v xml:space="preserve"> </v>
      </c>
      <c r="AI12" s="124" t="str">
        <f>IF(ISERR(FIND(AI$4,Stac!$S18))=FALSE,IF(ISERR(FIND(CONCATENATE(AI$4,"+"),Stac!$S18))=FALSE,IF(ISERR(FIND(CONCATENATE(AI$4,"++"),Stac!$S18))=FALSE,IF(ISERR(FIND(CONCATENATE(AI$4,"+++"),Stac!$S18))=FALSE,"+++","++"),"+")," ")," ")</f>
        <v xml:space="preserve"> </v>
      </c>
      <c r="AJ12" s="124" t="str">
        <f>IF(ISERR(FIND(AJ$4,Stac!$S18))=FALSE,IF(ISERR(FIND(CONCATENATE(AJ$4,"+"),Stac!$S18))=FALSE,IF(ISERR(FIND(CONCATENATE(AJ$4,"++"),Stac!$S18))=FALSE,IF(ISERR(FIND(CONCATENATE(AJ$4,"+++"),Stac!$S18))=FALSE,"+++","++"),"+")," ")," ")</f>
        <v xml:space="preserve"> </v>
      </c>
      <c r="AK12" s="124" t="str">
        <f>IF(ISERR(FIND(AK$4,Stac!$S18))=FALSE,IF(ISERR(FIND(CONCATENATE(AK$4,"+"),Stac!$S18))=FALSE,IF(ISERR(FIND(CONCATENATE(AK$4,"++"),Stac!$S18))=FALSE,IF(ISERR(FIND(CONCATENATE(AK$4,"+++"),Stac!$S18))=FALSE,"+++","++"),"+")," ")," ")</f>
        <v xml:space="preserve"> </v>
      </c>
      <c r="AL12" s="124" t="str">
        <f>IF(ISERR(FIND(AL$4,Stac!$S18))=FALSE,IF(ISERR(FIND(CONCATENATE(AL$4,"+"),Stac!$S18))=FALSE,IF(ISERR(FIND(CONCATENATE(AL$4,"++"),Stac!$S18))=FALSE,IF(ISERR(FIND(CONCATENATE(AL$4,"+++"),Stac!$S18))=FALSE,"+++","++"),"+")," ")," ")</f>
        <v xml:space="preserve"> </v>
      </c>
      <c r="AM12" s="124" t="str">
        <f>IF(ISERR(FIND(AM$4,Stac!$S18))=FALSE,IF(ISERR(FIND(CONCATENATE(AM$4,"+"),Stac!$S18))=FALSE,IF(ISERR(FIND(CONCATENATE(AM$4,"++"),Stac!$S18))=FALSE,IF(ISERR(FIND(CONCATENATE(AM$4,"+++"),Stac!$S18))=FALSE,"+++","++"),"+")," ")," ")</f>
        <v xml:space="preserve"> </v>
      </c>
      <c r="AN12" s="124" t="str">
        <f>IF(ISERR(FIND(AN$4,Stac!$S18))=FALSE,IF(ISERR(FIND(CONCATENATE(AN$4,"+"),Stac!$S18))=FALSE,IF(ISERR(FIND(CONCATENATE(AN$4,"++"),Stac!$S18))=FALSE,IF(ISERR(FIND(CONCATENATE(AN$4,"+++"),Stac!$S18))=FALSE,"+++","++"),"+")," ")," ")</f>
        <v xml:space="preserve"> </v>
      </c>
      <c r="AO12" s="124" t="str">
        <f>IF(ISERR(FIND(AO$4,Stac!$S18))=FALSE,IF(ISERR(FIND(CONCATENATE(AO$4,"+"),Stac!$S18))=FALSE,IF(ISERR(FIND(CONCATENATE(AO$4,"++"),Stac!$S18))=FALSE,IF(ISERR(FIND(CONCATENATE(AO$4,"+++"),Stac!$S18))=FALSE,"+++","++"),"+")," ")," ")</f>
        <v xml:space="preserve"> </v>
      </c>
      <c r="AP12" s="124" t="str">
        <f>IF(ISERR(FIND(AP$4,Stac!$S18))=FALSE,IF(ISERR(FIND(CONCATENATE(AP$4,"+"),Stac!$S18))=FALSE,IF(ISERR(FIND(CONCATENATE(AP$4,"++"),Stac!$S18))=FALSE,IF(ISERR(FIND(CONCATENATE(AP$4,"+++"),Stac!$S18))=FALSE,"+++","++"),"+")," ")," ")</f>
        <v xml:space="preserve"> </v>
      </c>
      <c r="AQ12" s="124" t="str">
        <f>IF(ISERR(FIND(AQ$4,Stac!$S18))=FALSE,IF(ISERR(FIND(CONCATENATE(AQ$4,"+"),Stac!$S18))=FALSE,IF(ISERR(FIND(CONCATENATE(AQ$4,"++"),Stac!$S18))=FALSE,IF(ISERR(FIND(CONCATENATE(AQ$4,"+++"),Stac!$S18))=FALSE,"+++","++"),"+")," ")," ")</f>
        <v xml:space="preserve"> </v>
      </c>
      <c r="AR12" s="124" t="str">
        <f>IF(ISERR(FIND(AR$4,Stac!$S18))=FALSE,IF(ISERR(FIND(CONCATENATE(AR$4,"+"),Stac!$S18))=FALSE,IF(ISERR(FIND(CONCATENATE(AR$4,"++"),Stac!$S18))=FALSE,IF(ISERR(FIND(CONCATENATE(AR$4,"+++"),Stac!$S18))=FALSE,"+++","++"),"+")," ")," ")</f>
        <v xml:space="preserve"> </v>
      </c>
      <c r="AS12" s="124" t="str">
        <f>IF(ISERR(FIND(AS$4,Stac!$S18))=FALSE,IF(ISERR(FIND(CONCATENATE(AS$4,"+"),Stac!$S18))=FALSE,IF(ISERR(FIND(CONCATENATE(AS$4,"++"),Stac!$S18))=FALSE,IF(ISERR(FIND(CONCATENATE(AS$4,"+++"),Stac!$S18))=FALSE,"+++","++"),"+")," ")," ")</f>
        <v xml:space="preserve"> </v>
      </c>
      <c r="AT12" s="124" t="str">
        <f>IF(ISERR(FIND(AT$4,Stac!$S18))=FALSE,IF(ISERR(FIND(CONCATENATE(AT$4,"+"),Stac!$S18))=FALSE,IF(ISERR(FIND(CONCATENATE(AT$4,"++"),Stac!$S18))=FALSE,IF(ISERR(FIND(CONCATENATE(AT$4,"+++"),Stac!$S18))=FALSE,"+++","++"),"+")," ")," ")</f>
        <v>+</v>
      </c>
      <c r="AU12" s="124" t="str">
        <f>IF(ISERR(FIND(AU$4,Stac!$S18))=FALSE,IF(ISERR(FIND(CONCATENATE(AU$4,"+"),Stac!$S18))=FALSE,IF(ISERR(FIND(CONCATENATE(AU$4,"++"),Stac!$S18))=FALSE,IF(ISERR(FIND(CONCATENATE(AU$4,"+++"),Stac!$S18))=FALSE,"+++","++"),"+")," ")," ")</f>
        <v xml:space="preserve"> </v>
      </c>
      <c r="AV12" s="125" t="str">
        <f>Stac!C18</f>
        <v>Sztuczna inteligencja w robotyce</v>
      </c>
      <c r="AW12" s="124" t="str">
        <f>IF(ISERR(FIND(AW$4,Stac!$T18))=FALSE,IF(ISERR(FIND(CONCATENATE(AW$4,"+"),Stac!$T18))=FALSE,IF(ISERR(FIND(CONCATENATE(AW$4,"++"),Stac!$T18))=FALSE,IF(ISERR(FIND(CONCATENATE(AW$4,"+++"),Stac!$T18))=FALSE,"+++","++"),"+")," ")," ")</f>
        <v>+</v>
      </c>
      <c r="AX12" s="124" t="str">
        <f>IF(ISERR(FIND(AX$4,Stac!$T18))=FALSE,IF(ISERR(FIND(CONCATENATE(AX$4,"+"),Stac!$T18))=FALSE,IF(ISERR(FIND(CONCATENATE(AX$4,"++"),Stac!$T18))=FALSE,IF(ISERR(FIND(CONCATENATE(AX$4,"+++"),Stac!$T18))=FALSE,"+++","++"),"+")," ")," ")</f>
        <v xml:space="preserve"> </v>
      </c>
      <c r="AY12" s="124" t="str">
        <f>IF(ISERR(FIND(AY$4,Stac!$T18))=FALSE,IF(ISERR(FIND(CONCATENATE(AY$4,"+"),Stac!$T18))=FALSE,IF(ISERR(FIND(CONCATENATE(AY$4,"++"),Stac!$T18))=FALSE,IF(ISERR(FIND(CONCATENATE(AY$4,"+++"),Stac!$T18))=FALSE,"+++","++"),"+")," ")," ")</f>
        <v xml:space="preserve"> </v>
      </c>
      <c r="AZ12" s="124" t="str">
        <f>IF(ISERR(FIND(AZ$4,Stac!$T18))=FALSE,IF(ISERR(FIND(CONCATENATE(AZ$4,"+"),Stac!$T18))=FALSE,IF(ISERR(FIND(CONCATENATE(AZ$4,"++"),Stac!$T18))=FALSE,IF(ISERR(FIND(CONCATENATE(AZ$4,"+++"),Stac!$T18))=FALSE,"+++","++"),"+")," ")," ")</f>
        <v xml:space="preserve"> </v>
      </c>
      <c r="BA12" s="124" t="str">
        <f>IF(ISERR(FIND(BA$4,Stac!$T18))=FALSE,IF(ISERR(FIND(CONCATENATE(BA$4,"+"),Stac!$T18))=FALSE,IF(ISERR(FIND(CONCATENATE(BA$4,"++"),Stac!$T18))=FALSE,IF(ISERR(FIND(CONCATENATE(BA$4,"+++"),Stac!$T18))=FALSE,"+++","++"),"+")," ")," ")</f>
        <v xml:space="preserve"> </v>
      </c>
      <c r="BB12" s="124" t="str">
        <f>IF(ISERR(FIND(BB$4,Stac!$T18))=FALSE,IF(ISERR(FIND(CONCATENATE(BB$4,"+"),Stac!$T18))=FALSE,IF(ISERR(FIND(CONCATENATE(BB$4,"++"),Stac!$T18))=FALSE,IF(ISERR(FIND(CONCATENATE(BB$4,"+++"),Stac!$T18))=FALSE,"+++","++"),"+")," ")," ")</f>
        <v xml:space="preserve"> </v>
      </c>
      <c r="BC12" s="124" t="str">
        <f>IF(ISERR(FIND(BC$4,#REF!))=0,IF(ISERR(FIND(CONCATENATE(BC$4,"+"),#REF!))=0,IF(ISERR(FIND(CONCATENATE(BC$4,"++"),#REF!))=0,IF(ISERR(FIND(CONCATENATE(BC$4,"+++"),#REF!))=0,"+++","++"),"+"),"-"),"-")</f>
        <v>-</v>
      </c>
      <c r="BD12" s="124" t="str">
        <f>IF(ISERR(FIND(BD$4,#REF!))=0,IF(ISERR(FIND(CONCATENATE(BD$4,"+"),#REF!))=0,IF(ISERR(FIND(CONCATENATE(BD$4,"++"),#REF!))=0,IF(ISERR(FIND(CONCATENATE(BD$4,"+++"),#REF!))=0,"+++","++"),"+"),"-"),"-")</f>
        <v>-</v>
      </c>
      <c r="BE12" s="124" t="str">
        <f>IF(ISERR(FIND(BE$4,#REF!))=0,IF(ISERR(FIND(CONCATENATE(BE$4,"+"),#REF!))=0,IF(ISERR(FIND(CONCATENATE(BE$4,"++"),#REF!))=0,IF(ISERR(FIND(CONCATENATE(BE$4,"+++"),#REF!))=0,"+++","++"),"+"),"-"),"-")</f>
        <v>-</v>
      </c>
    </row>
    <row r="13" spans="1:57" ht="25.5">
      <c r="A13" s="123" t="str">
        <f>Stac!C19</f>
        <v>Podstawowe narzędzia i metody programowania robotów autonomicznych</v>
      </c>
      <c r="B13" s="124" t="str">
        <f>IF(ISERR(FIND(B$4,Stac!$R19))=FALSE,IF(ISERR(FIND(CONCATENATE(B$4,"+"),Stac!$R19))=FALSE,IF(ISERR(FIND(CONCATENATE(B$4,"++"),Stac!$R19))=FALSE,IF(ISERR(FIND(CONCATENATE(B$4,"+++"),Stac!$R19))=FALSE,"+++","++"),"+")," ")," ")</f>
        <v xml:space="preserve"> </v>
      </c>
      <c r="C13" s="124" t="str">
        <f>IF(ISERR(FIND(C$4,Stac!$R19))=FALSE,IF(ISERR(FIND(CONCATENATE(C$4,"+"),Stac!$R19))=FALSE,IF(ISERR(FIND(CONCATENATE(C$4,"++"),Stac!$R19))=FALSE,IF(ISERR(FIND(CONCATENATE(C$4,"+++"),Stac!$R19))=FALSE,"+++","++"),"+")," ")," ")</f>
        <v xml:space="preserve"> </v>
      </c>
      <c r="D13" s="124" t="str">
        <f>IF(ISERR(FIND(D$4,Stac!$R19))=FALSE,IF(ISERR(FIND(CONCATENATE(D$4,"+"),Stac!$R19))=FALSE,IF(ISERR(FIND(CONCATENATE(D$4,"++"),Stac!$R19))=FALSE,IF(ISERR(FIND(CONCATENATE(D$4,"+++"),Stac!$R19))=FALSE,"+++","++"),"+")," ")," ")</f>
        <v xml:space="preserve"> </v>
      </c>
      <c r="E13" s="124" t="str">
        <f>IF(ISERR(FIND(E$4,Stac!$R19))=FALSE,IF(ISERR(FIND(CONCATENATE(E$4,"+"),Stac!$R19))=FALSE,IF(ISERR(FIND(CONCATENATE(E$4,"++"),Stac!$R19))=FALSE,IF(ISERR(FIND(CONCATENATE(E$4,"+++"),Stac!$R19))=FALSE,"+++","++"),"+")," ")," ")</f>
        <v xml:space="preserve"> </v>
      </c>
      <c r="F13" s="124" t="str">
        <f>IF(ISERR(FIND(F$4,Stac!$R19))=FALSE,IF(ISERR(FIND(CONCATENATE(F$4,"+"),Stac!$R19))=FALSE,IF(ISERR(FIND(CONCATENATE(F$4,"++"),Stac!$R19))=FALSE,IF(ISERR(FIND(CONCATENATE(F$4,"+++"),Stac!$R19))=FALSE,"+++","++"),"+")," ")," ")</f>
        <v xml:space="preserve"> </v>
      </c>
      <c r="G13" s="124" t="str">
        <f>IF(ISERR(FIND(G$4,Stac!$R19))=FALSE,IF(ISERR(FIND(CONCATENATE(G$4,"+"),Stac!$R19))=FALSE,IF(ISERR(FIND(CONCATENATE(G$4,"++"),Stac!$R19))=FALSE,IF(ISERR(FIND(CONCATENATE(G$4,"+++"),Stac!$R19))=FALSE,"+++","++"),"+")," ")," ")</f>
        <v xml:space="preserve"> </v>
      </c>
      <c r="H13" s="124" t="str">
        <f>IF(ISERR(FIND(H$4,Stac!$R19))=FALSE,IF(ISERR(FIND(CONCATENATE(H$4,"+"),Stac!$R19))=FALSE,IF(ISERR(FIND(CONCATENATE(H$4,"++"),Stac!$R19))=FALSE,IF(ISERR(FIND(CONCATENATE(H$4,"+++"),Stac!$R19))=FALSE,"+++","++"),"+")," ")," ")</f>
        <v>+</v>
      </c>
      <c r="I13" s="124" t="str">
        <f>IF(ISERR(FIND(I$4,Stac!$R19))=FALSE,IF(ISERR(FIND(CONCATENATE(I$4,"+"),Stac!$R19))=FALSE,IF(ISERR(FIND(CONCATENATE(I$4,"++"),Stac!$R19))=FALSE,IF(ISERR(FIND(CONCATENATE(I$4,"+++"),Stac!$R19))=FALSE,"+++","++"),"+")," ")," ")</f>
        <v xml:space="preserve"> </v>
      </c>
      <c r="J13" s="124" t="str">
        <f>IF(ISERR(FIND(J$4,Stac!$R19))=FALSE,IF(ISERR(FIND(CONCATENATE(J$4,"+"),Stac!$R19))=FALSE,IF(ISERR(FIND(CONCATENATE(J$4,"++"),Stac!$R19))=FALSE,IF(ISERR(FIND(CONCATENATE(J$4,"+++"),Stac!$R19))=FALSE,"+++","++"),"+")," ")," ")</f>
        <v xml:space="preserve"> </v>
      </c>
      <c r="K13" s="124" t="str">
        <f>IF(ISERR(FIND(K$4,Stac!$R19))=FALSE,IF(ISERR(FIND(CONCATENATE(K$4,"+"),Stac!$R19))=FALSE,IF(ISERR(FIND(CONCATENATE(K$4,"++"),Stac!$R19))=FALSE,IF(ISERR(FIND(CONCATENATE(K$4,"+++"),Stac!$R19))=FALSE,"+++","++"),"+")," ")," ")</f>
        <v xml:space="preserve"> </v>
      </c>
      <c r="L13" s="124" t="str">
        <f>IF(ISERR(FIND(L$4,Stac!$R19))=FALSE,IF(ISERR(FIND(CONCATENATE(L$4,"+"),Stac!$R19))=FALSE,IF(ISERR(FIND(CONCATENATE(L$4,"++"),Stac!$R19))=FALSE,IF(ISERR(FIND(CONCATENATE(L$4,"+++"),Stac!$R19))=FALSE,"+++","++"),"+")," ")," ")</f>
        <v>+</v>
      </c>
      <c r="M13" s="124" t="str">
        <f>IF(ISERR(FIND(M$4,Stac!$R19))=FALSE,IF(ISERR(FIND(CONCATENATE(M$4,"+"),Stac!$R19))=FALSE,IF(ISERR(FIND(CONCATENATE(M$4,"++"),Stac!$R19))=FALSE,IF(ISERR(FIND(CONCATENATE(M$4,"+++"),Stac!$R19))=FALSE,"+++","++"),"+")," ")," ")</f>
        <v xml:space="preserve"> </v>
      </c>
      <c r="N13" s="124" t="str">
        <f>IF(ISERR(FIND(N$4,Stac!$R19))=FALSE,IF(ISERR(FIND(CONCATENATE(N$4,"+"),Stac!$R19))=FALSE,IF(ISERR(FIND(CONCATENATE(N$4,"++"),Stac!$R19))=FALSE,IF(ISERR(FIND(CONCATENATE(N$4,"+++"),Stac!$R19))=FALSE,"+++","++"),"+")," ")," ")</f>
        <v>+</v>
      </c>
      <c r="O13" s="124" t="str">
        <f>IF(ISERR(FIND(O$4,Stac!$R19))=FALSE,IF(ISERR(FIND(CONCATENATE(O$4,"+"),Stac!$R19))=FALSE,IF(ISERR(FIND(CONCATENATE(O$4,"++"),Stac!$R19))=FALSE,IF(ISERR(FIND(CONCATENATE(O$4,"+++"),Stac!$R19))=FALSE,"+++","++"),"+")," ")," ")</f>
        <v xml:space="preserve"> </v>
      </c>
      <c r="P13" s="124" t="str">
        <f>IF(ISERR(FIND(P$4,Stac!$R19))=FALSE,IF(ISERR(FIND(CONCATENATE(P$4,"+"),Stac!$R19))=FALSE,IF(ISERR(FIND(CONCATENATE(P$4,"++"),Stac!$R19))=FALSE,IF(ISERR(FIND(CONCATENATE(P$4,"+++"),Stac!$R19))=FALSE,"+++","++"),"+")," ")," ")</f>
        <v xml:space="preserve"> </v>
      </c>
      <c r="Q13" s="124" t="str">
        <f>IF(ISERR(FIND(Q$4,Stac!$R19))=FALSE,IF(ISERR(FIND(CONCATENATE(Q$4,"+"),Stac!$R19))=FALSE,IF(ISERR(FIND(CONCATENATE(Q$4,"++"),Stac!$R19))=FALSE,IF(ISERR(FIND(CONCATENATE(Q$4,"+++"),Stac!$R19))=FALSE,"+++","++"),"+")," ")," ")</f>
        <v xml:space="preserve"> </v>
      </c>
      <c r="R13" s="124" t="str">
        <f>IF(ISERR(FIND(R$4,Stac!$R19))=FALSE,IF(ISERR(FIND(CONCATENATE(R$4,"+"),Stac!$R19))=FALSE,IF(ISERR(FIND(CONCATENATE(R$4,"++"),Stac!$R19))=FALSE,IF(ISERR(FIND(CONCATENATE(R$4,"+++"),Stac!$R19))=FALSE,"+++","++"),"+")," ")," ")</f>
        <v xml:space="preserve"> </v>
      </c>
      <c r="S13" s="124" t="str">
        <f>IF(ISERR(FIND(S$4,Stac!$R19))=FALSE,IF(ISERR(FIND(CONCATENATE(S$4,"+"),Stac!$R19))=FALSE,IF(ISERR(FIND(CONCATENATE(S$4,"++"),Stac!$R19))=FALSE,IF(ISERR(FIND(CONCATENATE(S$4,"+++"),Stac!$R19))=FALSE,"+++","++"),"+")," ")," ")</f>
        <v xml:space="preserve"> </v>
      </c>
      <c r="T13" s="125" t="str">
        <f>Stac!C19</f>
        <v>Podstawowe narzędzia i metody programowania robotów autonomicznych</v>
      </c>
      <c r="U13" s="124" t="str">
        <f>IF(ISERR(FIND(U$4,Stac!$S19))=FALSE,IF(ISERR(FIND(CONCATENATE(U$4,"+"),Stac!$S19))=FALSE,IF(ISERR(FIND(CONCATENATE(U$4,"++"),Stac!$S19))=FALSE,IF(ISERR(FIND(CONCATENATE(U$4,"+++"),Stac!$S19))=FALSE,"+++","++"),"+")," ")," ")</f>
        <v xml:space="preserve"> </v>
      </c>
      <c r="V13" s="124" t="str">
        <f>IF(ISERR(FIND(V$4,Stac!$S19))=FALSE,IF(ISERR(FIND(CONCATENATE(V$4,"+"),Stac!$S19))=FALSE,IF(ISERR(FIND(CONCATENATE(V$4,"++"),Stac!$S19))=FALSE,IF(ISERR(FIND(CONCATENATE(V$4,"+++"),Stac!$S19))=FALSE,"+++","++"),"+")," ")," ")</f>
        <v xml:space="preserve"> </v>
      </c>
      <c r="W13" s="124" t="str">
        <f>IF(ISERR(FIND(W$4,Stac!$S19))=FALSE,IF(ISERR(FIND(CONCATENATE(W$4,"+"),Stac!$S19))=FALSE,IF(ISERR(FIND(CONCATENATE(W$4,"++"),Stac!$S19))=FALSE,IF(ISERR(FIND(CONCATENATE(W$4,"+++"),Stac!$S19))=FALSE,"+++","++"),"+")," ")," ")</f>
        <v xml:space="preserve"> </v>
      </c>
      <c r="X13" s="124" t="str">
        <f>IF(ISERR(FIND(X$4,Stac!$S19))=FALSE,IF(ISERR(FIND(CONCATENATE(X$4,"+"),Stac!$S19))=FALSE,IF(ISERR(FIND(CONCATENATE(X$4,"++"),Stac!$S19))=FALSE,IF(ISERR(FIND(CONCATENATE(X$4,"+++"),Stac!$S19))=FALSE,"+++","++"),"+")," ")," ")</f>
        <v xml:space="preserve"> </v>
      </c>
      <c r="Y13" s="124" t="str">
        <f>IF(ISERR(FIND(Y$4,Stac!$S19))=FALSE,IF(ISERR(FIND(CONCATENATE(Y$4,"+"),Stac!$S19))=FALSE,IF(ISERR(FIND(CONCATENATE(Y$4,"++"),Stac!$S19))=FALSE,IF(ISERR(FIND(CONCATENATE(Y$4,"+++"),Stac!$S19))=FALSE,"+++","++"),"+")," ")," ")</f>
        <v xml:space="preserve"> </v>
      </c>
      <c r="Z13" s="124" t="str">
        <f>IF(ISERR(FIND(Z$4,Stac!$S19))=FALSE,IF(ISERR(FIND(CONCATENATE(Z$4,"+"),Stac!$S19))=FALSE,IF(ISERR(FIND(CONCATENATE(Z$4,"++"),Stac!$S19))=FALSE,IF(ISERR(FIND(CONCATENATE(Z$4,"+++"),Stac!$S19))=FALSE,"+++","++"),"+")," ")," ")</f>
        <v xml:space="preserve"> </v>
      </c>
      <c r="AA13" s="124" t="str">
        <f>IF(ISERR(FIND(AA$4,Stac!$S19))=FALSE,IF(ISERR(FIND(CONCATENATE(AA$4,"+"),Stac!$S19))=FALSE,IF(ISERR(FIND(CONCATENATE(AA$4,"++"),Stac!$S19))=FALSE,IF(ISERR(FIND(CONCATENATE(AA$4,"+++"),Stac!$S19))=FALSE,"+++","++"),"+")," ")," ")</f>
        <v xml:space="preserve"> </v>
      </c>
      <c r="AB13" s="124" t="str">
        <f>IF(ISERR(FIND(AB$4,Stac!$S19))=FALSE,IF(ISERR(FIND(CONCATENATE(AB$4,"+"),Stac!$S19))=FALSE,IF(ISERR(FIND(CONCATENATE(AB$4,"++"),Stac!$S19))=FALSE,IF(ISERR(FIND(CONCATENATE(AB$4,"+++"),Stac!$S19))=FALSE,"+++","++"),"+")," ")," ")</f>
        <v>+</v>
      </c>
      <c r="AC13" s="124" t="str">
        <f>IF(ISERR(FIND(AC$4,Stac!$S19))=FALSE,IF(ISERR(FIND(CONCATENATE(AC$4,"+"),Stac!$S19))=FALSE,IF(ISERR(FIND(CONCATENATE(AC$4,"++"),Stac!$S19))=FALSE,IF(ISERR(FIND(CONCATENATE(AC$4,"+++"),Stac!$S19))=FALSE,"+++","++"),"+")," ")," ")</f>
        <v xml:space="preserve"> </v>
      </c>
      <c r="AD13" s="124" t="str">
        <f>IF(ISERR(FIND(AD$4,Stac!$S19))=FALSE,IF(ISERR(FIND(CONCATENATE(AD$4,"+"),Stac!$S19))=FALSE,IF(ISERR(FIND(CONCATENATE(AD$4,"++"),Stac!$S19))=FALSE,IF(ISERR(FIND(CONCATENATE(AD$4,"+++"),Stac!$S19))=FALSE,"+++","++"),"+")," ")," ")</f>
        <v xml:space="preserve"> </v>
      </c>
      <c r="AE13" s="124" t="str">
        <f>IF(ISERR(FIND(AE$4,Stac!$S19))=FALSE,IF(ISERR(FIND(CONCATENATE(AE$4,"+"),Stac!$S19))=FALSE,IF(ISERR(FIND(CONCATENATE(AE$4,"++"),Stac!$S19))=FALSE,IF(ISERR(FIND(CONCATENATE(AE$4,"+++"),Stac!$S19))=FALSE,"+++","++"),"+")," ")," ")</f>
        <v xml:space="preserve"> </v>
      </c>
      <c r="AF13" s="124" t="str">
        <f>IF(ISERR(FIND(AF$4,Stac!$S19))=FALSE,IF(ISERR(FIND(CONCATENATE(AF$4,"+"),Stac!$S19))=FALSE,IF(ISERR(FIND(CONCATENATE(AF$4,"++"),Stac!$S19))=FALSE,IF(ISERR(FIND(CONCATENATE(AF$4,"+++"),Stac!$S19))=FALSE,"+++","++"),"+")," ")," ")</f>
        <v>+</v>
      </c>
      <c r="AG13" s="124" t="str">
        <f>IF(ISERR(FIND(AG$4,Stac!$S19))=FALSE,IF(ISERR(FIND(CONCATENATE(AG$4,"+"),Stac!$S19))=FALSE,IF(ISERR(FIND(CONCATENATE(AG$4,"++"),Stac!$S19))=FALSE,IF(ISERR(FIND(CONCATENATE(AG$4,"+++"),Stac!$S19))=FALSE,"+++","++"),"+")," ")," ")</f>
        <v xml:space="preserve"> </v>
      </c>
      <c r="AH13" s="124" t="str">
        <f>IF(ISERR(FIND(AH$4,Stac!$S19))=FALSE,IF(ISERR(FIND(CONCATENATE(AH$4,"+"),Stac!$S19))=FALSE,IF(ISERR(FIND(CONCATENATE(AH$4,"++"),Stac!$S19))=FALSE,IF(ISERR(FIND(CONCATENATE(AH$4,"+++"),Stac!$S19))=FALSE,"+++","++"),"+")," ")," ")</f>
        <v xml:space="preserve"> </v>
      </c>
      <c r="AI13" s="124" t="str">
        <f>IF(ISERR(FIND(AI$4,Stac!$S19))=FALSE,IF(ISERR(FIND(CONCATENATE(AI$4,"+"),Stac!$S19))=FALSE,IF(ISERR(FIND(CONCATENATE(AI$4,"++"),Stac!$S19))=FALSE,IF(ISERR(FIND(CONCATENATE(AI$4,"+++"),Stac!$S19))=FALSE,"+++","++"),"+")," ")," ")</f>
        <v xml:space="preserve"> </v>
      </c>
      <c r="AJ13" s="124" t="str">
        <f>IF(ISERR(FIND(AJ$4,Stac!$S19))=FALSE,IF(ISERR(FIND(CONCATENATE(AJ$4,"+"),Stac!$S19))=FALSE,IF(ISERR(FIND(CONCATENATE(AJ$4,"++"),Stac!$S19))=FALSE,IF(ISERR(FIND(CONCATENATE(AJ$4,"+++"),Stac!$S19))=FALSE,"+++","++"),"+")," ")," ")</f>
        <v xml:space="preserve"> </v>
      </c>
      <c r="AK13" s="124" t="str">
        <f>IF(ISERR(FIND(AK$4,Stac!$S19))=FALSE,IF(ISERR(FIND(CONCATENATE(AK$4,"+"),Stac!$S19))=FALSE,IF(ISERR(FIND(CONCATENATE(AK$4,"++"),Stac!$S19))=FALSE,IF(ISERR(FIND(CONCATENATE(AK$4,"+++"),Stac!$S19))=FALSE,"+++","++"),"+")," ")," ")</f>
        <v xml:space="preserve"> </v>
      </c>
      <c r="AL13" s="124" t="str">
        <f>IF(ISERR(FIND(AL$4,Stac!$S19))=FALSE,IF(ISERR(FIND(CONCATENATE(AL$4,"+"),Stac!$S19))=FALSE,IF(ISERR(FIND(CONCATENATE(AL$4,"++"),Stac!$S19))=FALSE,IF(ISERR(FIND(CONCATENATE(AL$4,"+++"),Stac!$S19))=FALSE,"+++","++"),"+")," ")," ")</f>
        <v xml:space="preserve"> </v>
      </c>
      <c r="AM13" s="124" t="str">
        <f>IF(ISERR(FIND(AM$4,Stac!$S19))=FALSE,IF(ISERR(FIND(CONCATENATE(AM$4,"+"),Stac!$S19))=FALSE,IF(ISERR(FIND(CONCATENATE(AM$4,"++"),Stac!$S19))=FALSE,IF(ISERR(FIND(CONCATENATE(AM$4,"+++"),Stac!$S19))=FALSE,"+++","++"),"+")," ")," ")</f>
        <v>+</v>
      </c>
      <c r="AN13" s="124" t="str">
        <f>IF(ISERR(FIND(AN$4,Stac!$S19))=FALSE,IF(ISERR(FIND(CONCATENATE(AN$4,"+"),Stac!$S19))=FALSE,IF(ISERR(FIND(CONCATENATE(AN$4,"++"),Stac!$S19))=FALSE,IF(ISERR(FIND(CONCATENATE(AN$4,"+++"),Stac!$S19))=FALSE,"+++","++"),"+")," ")," ")</f>
        <v xml:space="preserve"> </v>
      </c>
      <c r="AO13" s="124" t="str">
        <f>IF(ISERR(FIND(AO$4,Stac!$S19))=FALSE,IF(ISERR(FIND(CONCATENATE(AO$4,"+"),Stac!$S19))=FALSE,IF(ISERR(FIND(CONCATENATE(AO$4,"++"),Stac!$S19))=FALSE,IF(ISERR(FIND(CONCATENATE(AO$4,"+++"),Stac!$S19))=FALSE,"+++","++"),"+")," ")," ")</f>
        <v xml:space="preserve"> </v>
      </c>
      <c r="AP13" s="124" t="str">
        <f>IF(ISERR(FIND(AP$4,Stac!$S19))=FALSE,IF(ISERR(FIND(CONCATENATE(AP$4,"+"),Stac!$S19))=FALSE,IF(ISERR(FIND(CONCATENATE(AP$4,"++"),Stac!$S19))=FALSE,IF(ISERR(FIND(CONCATENATE(AP$4,"+++"),Stac!$S19))=FALSE,"+++","++"),"+")," ")," ")</f>
        <v xml:space="preserve"> </v>
      </c>
      <c r="AQ13" s="124" t="str">
        <f>IF(ISERR(FIND(AQ$4,Stac!$S19))=FALSE,IF(ISERR(FIND(CONCATENATE(AQ$4,"+"),Stac!$S19))=FALSE,IF(ISERR(FIND(CONCATENATE(AQ$4,"++"),Stac!$S19))=FALSE,IF(ISERR(FIND(CONCATENATE(AQ$4,"+++"),Stac!$S19))=FALSE,"+++","++"),"+")," ")," ")</f>
        <v xml:space="preserve"> </v>
      </c>
      <c r="AR13" s="124" t="str">
        <f>IF(ISERR(FIND(AR$4,Stac!$S19))=FALSE,IF(ISERR(FIND(CONCATENATE(AR$4,"+"),Stac!$S19))=FALSE,IF(ISERR(FIND(CONCATENATE(AR$4,"++"),Stac!$S19))=FALSE,IF(ISERR(FIND(CONCATENATE(AR$4,"+++"),Stac!$S19))=FALSE,"+++","++"),"+")," ")," ")</f>
        <v xml:space="preserve"> </v>
      </c>
      <c r="AS13" s="124" t="str">
        <f>IF(ISERR(FIND(AS$4,Stac!$S19))=FALSE,IF(ISERR(FIND(CONCATENATE(AS$4,"+"),Stac!$S19))=FALSE,IF(ISERR(FIND(CONCATENATE(AS$4,"++"),Stac!$S19))=FALSE,IF(ISERR(FIND(CONCATENATE(AS$4,"+++"),Stac!$S19))=FALSE,"+++","++"),"+")," ")," ")</f>
        <v xml:space="preserve"> </v>
      </c>
      <c r="AT13" s="124" t="str">
        <f>IF(ISERR(FIND(AT$4,Stac!$S19))=FALSE,IF(ISERR(FIND(CONCATENATE(AT$4,"+"),Stac!$S19))=FALSE,IF(ISERR(FIND(CONCATENATE(AT$4,"++"),Stac!$S19))=FALSE,IF(ISERR(FIND(CONCATENATE(AT$4,"+++"),Stac!$S19))=FALSE,"+++","++"),"+")," ")," ")</f>
        <v xml:space="preserve"> </v>
      </c>
      <c r="AU13" s="124" t="str">
        <f>IF(ISERR(FIND(AU$4,Stac!$S19))=FALSE,IF(ISERR(FIND(CONCATENATE(AU$4,"+"),Stac!$S19))=FALSE,IF(ISERR(FIND(CONCATENATE(AU$4,"++"),Stac!$S19))=FALSE,IF(ISERR(FIND(CONCATENATE(AU$4,"+++"),Stac!$S19))=FALSE,"+++","++"),"+")," ")," ")</f>
        <v xml:space="preserve"> </v>
      </c>
      <c r="AV13" s="125" t="str">
        <f>Stac!C19</f>
        <v>Podstawowe narzędzia i metody programowania robotów autonomicznych</v>
      </c>
      <c r="AW13" s="124" t="str">
        <f>IF(ISERR(FIND(AW$4,Stac!$T19))=FALSE,IF(ISERR(FIND(CONCATENATE(AW$4,"+"),Stac!$T19))=FALSE,IF(ISERR(FIND(CONCATENATE(AW$4,"++"),Stac!$T19))=FALSE,IF(ISERR(FIND(CONCATENATE(AW$4,"+++"),Stac!$T19))=FALSE,"+++","++"),"+")," ")," ")</f>
        <v xml:space="preserve"> </v>
      </c>
      <c r="AX13" s="124" t="str">
        <f>IF(ISERR(FIND(AX$4,Stac!$T19))=FALSE,IF(ISERR(FIND(CONCATENATE(AX$4,"+"),Stac!$T19))=FALSE,IF(ISERR(FIND(CONCATENATE(AX$4,"++"),Stac!$T19))=FALSE,IF(ISERR(FIND(CONCATENATE(AX$4,"+++"),Stac!$T19))=FALSE,"+++","++"),"+")," ")," ")</f>
        <v xml:space="preserve"> </v>
      </c>
      <c r="AY13" s="124" t="str">
        <f>IF(ISERR(FIND(AY$4,Stac!$T19))=FALSE,IF(ISERR(FIND(CONCATENATE(AY$4,"+"),Stac!$T19))=FALSE,IF(ISERR(FIND(CONCATENATE(AY$4,"++"),Stac!$T19))=FALSE,IF(ISERR(FIND(CONCATENATE(AY$4,"+++"),Stac!$T19))=FALSE,"+++","++"),"+")," ")," ")</f>
        <v xml:space="preserve"> </v>
      </c>
      <c r="AZ13" s="124" t="str">
        <f>IF(ISERR(FIND(AZ$4,Stac!$T19))=FALSE,IF(ISERR(FIND(CONCATENATE(AZ$4,"+"),Stac!$T19))=FALSE,IF(ISERR(FIND(CONCATENATE(AZ$4,"++"),Stac!$T19))=FALSE,IF(ISERR(FIND(CONCATENATE(AZ$4,"+++"),Stac!$T19))=FALSE,"+++","++"),"+")," ")," ")</f>
        <v>+</v>
      </c>
      <c r="BA13" s="124" t="str">
        <f>IF(ISERR(FIND(BA$4,Stac!$T19))=FALSE,IF(ISERR(FIND(CONCATENATE(BA$4,"+"),Stac!$T19))=FALSE,IF(ISERR(FIND(CONCATENATE(BA$4,"++"),Stac!$T19))=FALSE,IF(ISERR(FIND(CONCATENATE(BA$4,"+++"),Stac!$T19))=FALSE,"+++","++"),"+")," ")," ")</f>
        <v xml:space="preserve"> </v>
      </c>
      <c r="BB13" s="124" t="str">
        <f>IF(ISERR(FIND(BB$4,Stac!$T19))=FALSE,IF(ISERR(FIND(CONCATENATE(BB$4,"+"),Stac!$T19))=FALSE,IF(ISERR(FIND(CONCATENATE(BB$4,"++"),Stac!$T19))=FALSE,IF(ISERR(FIND(CONCATENATE(BB$4,"+++"),Stac!$T19))=FALSE,"+++","++"),"+")," ")," ")</f>
        <v xml:space="preserve"> </v>
      </c>
      <c r="BC13" s="124" t="str">
        <f>IF(ISERR(FIND(BC$4,#REF!))=0,IF(ISERR(FIND(CONCATENATE(BC$4,"+"),#REF!))=0,IF(ISERR(FIND(CONCATENATE(BC$4,"++"),#REF!))=0,IF(ISERR(FIND(CONCATENATE(BC$4,"+++"),#REF!))=0,"+++","++"),"+"),"-"),"-")</f>
        <v>-</v>
      </c>
      <c r="BD13" s="124" t="str">
        <f>IF(ISERR(FIND(BD$4,#REF!))=0,IF(ISERR(FIND(CONCATENATE(BD$4,"+"),#REF!))=0,IF(ISERR(FIND(CONCATENATE(BD$4,"++"),#REF!))=0,IF(ISERR(FIND(CONCATENATE(BD$4,"+++"),#REF!))=0,"+++","++"),"+"),"-"),"-")</f>
        <v>-</v>
      </c>
      <c r="BE13" s="124" t="str">
        <f>IF(ISERR(FIND(BE$4,#REF!))=0,IF(ISERR(FIND(CONCATENATE(BE$4,"+"),#REF!))=0,IF(ISERR(FIND(CONCATENATE(BE$4,"++"),#REF!))=0,IF(ISERR(FIND(CONCATENATE(BE$4,"+++"),#REF!))=0,"+++","++"),"+"),"-"),"-")</f>
        <v>-</v>
      </c>
    </row>
    <row r="14" spans="1:57">
      <c r="A14" s="123" t="str">
        <f>Stac!C20</f>
        <v>Metody i algorytmy planowania ruchu</v>
      </c>
      <c r="B14" s="124" t="str">
        <f>IF(ISERR(FIND(B$4,Stac!$R20))=FALSE,IF(ISERR(FIND(CONCATENATE(B$4,"+"),Stac!$R20))=FALSE,IF(ISERR(FIND(CONCATENATE(B$4,"++"),Stac!$R20))=FALSE,IF(ISERR(FIND(CONCATENATE(B$4,"+++"),Stac!$R20))=FALSE,"+++","++"),"+")," ")," ")</f>
        <v xml:space="preserve"> </v>
      </c>
      <c r="C14" s="124" t="str">
        <f>IF(ISERR(FIND(C$4,Stac!$R20))=FALSE,IF(ISERR(FIND(CONCATENATE(C$4,"+"),Stac!$R20))=FALSE,IF(ISERR(FIND(CONCATENATE(C$4,"++"),Stac!$R20))=FALSE,IF(ISERR(FIND(CONCATENATE(C$4,"+++"),Stac!$R20))=FALSE,"+++","++"),"+")," ")," ")</f>
        <v>+</v>
      </c>
      <c r="D14" s="124" t="str">
        <f>IF(ISERR(FIND(D$4,Stac!$R20))=FALSE,IF(ISERR(FIND(CONCATENATE(D$4,"+"),Stac!$R20))=FALSE,IF(ISERR(FIND(CONCATENATE(D$4,"++"),Stac!$R20))=FALSE,IF(ISERR(FIND(CONCATENATE(D$4,"+++"),Stac!$R20))=FALSE,"+++","++"),"+")," ")," ")</f>
        <v xml:space="preserve"> </v>
      </c>
      <c r="E14" s="124" t="str">
        <f>IF(ISERR(FIND(E$4,Stac!$R20))=FALSE,IF(ISERR(FIND(CONCATENATE(E$4,"+"),Stac!$R20))=FALSE,IF(ISERR(FIND(CONCATENATE(E$4,"++"),Stac!$R20))=FALSE,IF(ISERR(FIND(CONCATENATE(E$4,"+++"),Stac!$R20))=FALSE,"+++","++"),"+")," ")," ")</f>
        <v xml:space="preserve"> </v>
      </c>
      <c r="F14" s="124" t="str">
        <f>IF(ISERR(FIND(F$4,Stac!$R20))=FALSE,IF(ISERR(FIND(CONCATENATE(F$4,"+"),Stac!$R20))=FALSE,IF(ISERR(FIND(CONCATENATE(F$4,"++"),Stac!$R20))=FALSE,IF(ISERR(FIND(CONCATENATE(F$4,"+++"),Stac!$R20))=FALSE,"+++","++"),"+")," ")," ")</f>
        <v xml:space="preserve"> </v>
      </c>
      <c r="G14" s="124" t="str">
        <f>IF(ISERR(FIND(G$4,Stac!$R20))=FALSE,IF(ISERR(FIND(CONCATENATE(G$4,"+"),Stac!$R20))=FALSE,IF(ISERR(FIND(CONCATENATE(G$4,"++"),Stac!$R20))=FALSE,IF(ISERR(FIND(CONCATENATE(G$4,"+++"),Stac!$R20))=FALSE,"+++","++"),"+")," ")," ")</f>
        <v xml:space="preserve"> </v>
      </c>
      <c r="H14" s="124" t="str">
        <f>IF(ISERR(FIND(H$4,Stac!$R20))=FALSE,IF(ISERR(FIND(CONCATENATE(H$4,"+"),Stac!$R20))=FALSE,IF(ISERR(FIND(CONCATENATE(H$4,"++"),Stac!$R20))=FALSE,IF(ISERR(FIND(CONCATENATE(H$4,"+++"),Stac!$R20))=FALSE,"+++","++"),"+")," ")," ")</f>
        <v xml:space="preserve"> </v>
      </c>
      <c r="I14" s="124" t="str">
        <f>IF(ISERR(FIND(I$4,Stac!$R20))=FALSE,IF(ISERR(FIND(CONCATENATE(I$4,"+"),Stac!$R20))=FALSE,IF(ISERR(FIND(CONCATENATE(I$4,"++"),Stac!$R20))=FALSE,IF(ISERR(FIND(CONCATENATE(I$4,"+++"),Stac!$R20))=FALSE,"+++","++"),"+")," ")," ")</f>
        <v xml:space="preserve"> </v>
      </c>
      <c r="J14" s="124" t="str">
        <f>IF(ISERR(FIND(J$4,Stac!$R20))=FALSE,IF(ISERR(FIND(CONCATENATE(J$4,"+"),Stac!$R20))=FALSE,IF(ISERR(FIND(CONCATENATE(J$4,"++"),Stac!$R20))=FALSE,IF(ISERR(FIND(CONCATENATE(J$4,"+++"),Stac!$R20))=FALSE,"+++","++"),"+")," ")," ")</f>
        <v xml:space="preserve"> </v>
      </c>
      <c r="K14" s="124" t="str">
        <f>IF(ISERR(FIND(K$4,Stac!$R20))=FALSE,IF(ISERR(FIND(CONCATENATE(K$4,"+"),Stac!$R20))=FALSE,IF(ISERR(FIND(CONCATENATE(K$4,"++"),Stac!$R20))=FALSE,IF(ISERR(FIND(CONCATENATE(K$4,"+++"),Stac!$R20))=FALSE,"+++","++"),"+")," ")," ")</f>
        <v>+</v>
      </c>
      <c r="L14" s="124" t="str">
        <f>IF(ISERR(FIND(L$4,Stac!$R20))=FALSE,IF(ISERR(FIND(CONCATENATE(L$4,"+"),Stac!$R20))=FALSE,IF(ISERR(FIND(CONCATENATE(L$4,"++"),Stac!$R20))=FALSE,IF(ISERR(FIND(CONCATENATE(L$4,"+++"),Stac!$R20))=FALSE,"+++","++"),"+")," ")," ")</f>
        <v xml:space="preserve"> </v>
      </c>
      <c r="M14" s="124" t="str">
        <f>IF(ISERR(FIND(M$4,Stac!$R20))=FALSE,IF(ISERR(FIND(CONCATENATE(M$4,"+"),Stac!$R20))=FALSE,IF(ISERR(FIND(CONCATENATE(M$4,"++"),Stac!$R20))=FALSE,IF(ISERR(FIND(CONCATENATE(M$4,"+++"),Stac!$R20))=FALSE,"+++","++"),"+")," ")," ")</f>
        <v xml:space="preserve"> </v>
      </c>
      <c r="N14" s="124" t="str">
        <f>IF(ISERR(FIND(N$4,Stac!$R20))=FALSE,IF(ISERR(FIND(CONCATENATE(N$4,"+"),Stac!$R20))=FALSE,IF(ISERR(FIND(CONCATENATE(N$4,"++"),Stac!$R20))=FALSE,IF(ISERR(FIND(CONCATENATE(N$4,"+++"),Stac!$R20))=FALSE,"+++","++"),"+")," ")," ")</f>
        <v xml:space="preserve"> </v>
      </c>
      <c r="O14" s="124" t="str">
        <f>IF(ISERR(FIND(O$4,Stac!$R20))=FALSE,IF(ISERR(FIND(CONCATENATE(O$4,"+"),Stac!$R20))=FALSE,IF(ISERR(FIND(CONCATENATE(O$4,"++"),Stac!$R20))=FALSE,IF(ISERR(FIND(CONCATENATE(O$4,"+++"),Stac!$R20))=FALSE,"+++","++"),"+")," ")," ")</f>
        <v xml:space="preserve"> </v>
      </c>
      <c r="P14" s="124" t="str">
        <f>IF(ISERR(FIND(P$4,Stac!$R20))=FALSE,IF(ISERR(FIND(CONCATENATE(P$4,"+"),Stac!$R20))=FALSE,IF(ISERR(FIND(CONCATENATE(P$4,"++"),Stac!$R20))=FALSE,IF(ISERR(FIND(CONCATENATE(P$4,"+++"),Stac!$R20))=FALSE,"+++","++"),"+")," ")," ")</f>
        <v xml:space="preserve"> </v>
      </c>
      <c r="Q14" s="124" t="str">
        <f>IF(ISERR(FIND(Q$4,Stac!$R20))=FALSE,IF(ISERR(FIND(CONCATENATE(Q$4,"+"),Stac!$R20))=FALSE,IF(ISERR(FIND(CONCATENATE(Q$4,"++"),Stac!$R20))=FALSE,IF(ISERR(FIND(CONCATENATE(Q$4,"+++"),Stac!$R20))=FALSE,"+++","++"),"+")," ")," ")</f>
        <v xml:space="preserve"> </v>
      </c>
      <c r="R14" s="124" t="str">
        <f>IF(ISERR(FIND(R$4,Stac!$R20))=FALSE,IF(ISERR(FIND(CONCATENATE(R$4,"+"),Stac!$R20))=FALSE,IF(ISERR(FIND(CONCATENATE(R$4,"++"),Stac!$R20))=FALSE,IF(ISERR(FIND(CONCATENATE(R$4,"+++"),Stac!$R20))=FALSE,"+++","++"),"+")," ")," ")</f>
        <v xml:space="preserve"> </v>
      </c>
      <c r="S14" s="124" t="str">
        <f>IF(ISERR(FIND(S$4,Stac!$R20))=FALSE,IF(ISERR(FIND(CONCATENATE(S$4,"+"),Stac!$R20))=FALSE,IF(ISERR(FIND(CONCATENATE(S$4,"++"),Stac!$R20))=FALSE,IF(ISERR(FIND(CONCATENATE(S$4,"+++"),Stac!$R20))=FALSE,"+++","++"),"+")," ")," ")</f>
        <v xml:space="preserve"> </v>
      </c>
      <c r="T14" s="125" t="str">
        <f>Stac!C20</f>
        <v>Metody i algorytmy planowania ruchu</v>
      </c>
      <c r="U14" s="124" t="str">
        <f>IF(ISERR(FIND(U$4,Stac!$S20))=FALSE,IF(ISERR(FIND(CONCATENATE(U$4,"+"),Stac!$S20))=FALSE,IF(ISERR(FIND(CONCATENATE(U$4,"++"),Stac!$S20))=FALSE,IF(ISERR(FIND(CONCATENATE(U$4,"+++"),Stac!$S20))=FALSE,"+++","++"),"+")," ")," ")</f>
        <v xml:space="preserve"> </v>
      </c>
      <c r="V14" s="124" t="str">
        <f>IF(ISERR(FIND(V$4,Stac!$S20))=FALSE,IF(ISERR(FIND(CONCATENATE(V$4,"+"),Stac!$S20))=FALSE,IF(ISERR(FIND(CONCATENATE(V$4,"++"),Stac!$S20))=FALSE,IF(ISERR(FIND(CONCATENATE(V$4,"+++"),Stac!$S20))=FALSE,"+++","++"),"+")," ")," ")</f>
        <v xml:space="preserve"> </v>
      </c>
      <c r="W14" s="124" t="str">
        <f>IF(ISERR(FIND(W$4,Stac!$S20))=FALSE,IF(ISERR(FIND(CONCATENATE(W$4,"+"),Stac!$S20))=FALSE,IF(ISERR(FIND(CONCATENATE(W$4,"++"),Stac!$S20))=FALSE,IF(ISERR(FIND(CONCATENATE(W$4,"+++"),Stac!$S20))=FALSE,"+++","++"),"+")," ")," ")</f>
        <v xml:space="preserve"> </v>
      </c>
      <c r="X14" s="124" t="str">
        <f>IF(ISERR(FIND(X$4,Stac!$S20))=FALSE,IF(ISERR(FIND(CONCATENATE(X$4,"+"),Stac!$S20))=FALSE,IF(ISERR(FIND(CONCATENATE(X$4,"++"),Stac!$S20))=FALSE,IF(ISERR(FIND(CONCATENATE(X$4,"+++"),Stac!$S20))=FALSE,"+++","++"),"+")," ")," ")</f>
        <v xml:space="preserve"> </v>
      </c>
      <c r="Y14" s="124" t="str">
        <f>IF(ISERR(FIND(Y$4,Stac!$S20))=FALSE,IF(ISERR(FIND(CONCATENATE(Y$4,"+"),Stac!$S20))=FALSE,IF(ISERR(FIND(CONCATENATE(Y$4,"++"),Stac!$S20))=FALSE,IF(ISERR(FIND(CONCATENATE(Y$4,"+++"),Stac!$S20))=FALSE,"+++","++"),"+")," ")," ")</f>
        <v xml:space="preserve"> </v>
      </c>
      <c r="Z14" s="124" t="str">
        <f>IF(ISERR(FIND(Z$4,Stac!$S20))=FALSE,IF(ISERR(FIND(CONCATENATE(Z$4,"+"),Stac!$S20))=FALSE,IF(ISERR(FIND(CONCATENATE(Z$4,"++"),Stac!$S20))=FALSE,IF(ISERR(FIND(CONCATENATE(Z$4,"+++"),Stac!$S20))=FALSE,"+++","++"),"+")," ")," ")</f>
        <v xml:space="preserve"> </v>
      </c>
      <c r="AA14" s="124" t="str">
        <f>IF(ISERR(FIND(AA$4,Stac!$S20))=FALSE,IF(ISERR(FIND(CONCATENATE(AA$4,"+"),Stac!$S20))=FALSE,IF(ISERR(FIND(CONCATENATE(AA$4,"++"),Stac!$S20))=FALSE,IF(ISERR(FIND(CONCATENATE(AA$4,"+++"),Stac!$S20))=FALSE,"+++","++"),"+")," ")," ")</f>
        <v xml:space="preserve"> </v>
      </c>
      <c r="AB14" s="124" t="str">
        <f>IF(ISERR(FIND(AB$4,Stac!$S20))=FALSE,IF(ISERR(FIND(CONCATENATE(AB$4,"+"),Stac!$S20))=FALSE,IF(ISERR(FIND(CONCATENATE(AB$4,"++"),Stac!$S20))=FALSE,IF(ISERR(FIND(CONCATENATE(AB$4,"+++"),Stac!$S20))=FALSE,"+++","++"),"+")," ")," ")</f>
        <v xml:space="preserve"> </v>
      </c>
      <c r="AC14" s="124" t="str">
        <f>IF(ISERR(FIND(AC$4,Stac!$S20))=FALSE,IF(ISERR(FIND(CONCATENATE(AC$4,"+"),Stac!$S20))=FALSE,IF(ISERR(FIND(CONCATENATE(AC$4,"++"),Stac!$S20))=FALSE,IF(ISERR(FIND(CONCATENATE(AC$4,"+++"),Stac!$S20))=FALSE,"+++","++"),"+")," ")," ")</f>
        <v xml:space="preserve"> </v>
      </c>
      <c r="AD14" s="124" t="str">
        <f>IF(ISERR(FIND(AD$4,Stac!$S20))=FALSE,IF(ISERR(FIND(CONCATENATE(AD$4,"+"),Stac!$S20))=FALSE,IF(ISERR(FIND(CONCATENATE(AD$4,"++"),Stac!$S20))=FALSE,IF(ISERR(FIND(CONCATENATE(AD$4,"+++"),Stac!$S20))=FALSE,"+++","++"),"+")," ")," ")</f>
        <v xml:space="preserve"> </v>
      </c>
      <c r="AE14" s="124" t="str">
        <f>IF(ISERR(FIND(AE$4,Stac!$S20))=FALSE,IF(ISERR(FIND(CONCATENATE(AE$4,"+"),Stac!$S20))=FALSE,IF(ISERR(FIND(CONCATENATE(AE$4,"++"),Stac!$S20))=FALSE,IF(ISERR(FIND(CONCATENATE(AE$4,"+++"),Stac!$S20))=FALSE,"+++","++"),"+")," ")," ")</f>
        <v xml:space="preserve"> </v>
      </c>
      <c r="AF14" s="124" t="str">
        <f>IF(ISERR(FIND(AF$4,Stac!$S20))=FALSE,IF(ISERR(FIND(CONCATENATE(AF$4,"+"),Stac!$S20))=FALSE,IF(ISERR(FIND(CONCATENATE(AF$4,"++"),Stac!$S20))=FALSE,IF(ISERR(FIND(CONCATENATE(AF$4,"+++"),Stac!$S20))=FALSE,"+++","++"),"+")," ")," ")</f>
        <v>+</v>
      </c>
      <c r="AG14" s="124" t="str">
        <f>IF(ISERR(FIND(AG$4,Stac!$S20))=FALSE,IF(ISERR(FIND(CONCATENATE(AG$4,"+"),Stac!$S20))=FALSE,IF(ISERR(FIND(CONCATENATE(AG$4,"++"),Stac!$S20))=FALSE,IF(ISERR(FIND(CONCATENATE(AG$4,"+++"),Stac!$S20))=FALSE,"+++","++"),"+")," ")," ")</f>
        <v xml:space="preserve"> </v>
      </c>
      <c r="AH14" s="124" t="str">
        <f>IF(ISERR(FIND(AH$4,Stac!$S20))=FALSE,IF(ISERR(FIND(CONCATENATE(AH$4,"+"),Stac!$S20))=FALSE,IF(ISERR(FIND(CONCATENATE(AH$4,"++"),Stac!$S20))=FALSE,IF(ISERR(FIND(CONCATENATE(AH$4,"+++"),Stac!$S20))=FALSE,"+++","++"),"+")," ")," ")</f>
        <v xml:space="preserve"> </v>
      </c>
      <c r="AI14" s="124" t="str">
        <f>IF(ISERR(FIND(AI$4,Stac!$S20))=FALSE,IF(ISERR(FIND(CONCATENATE(AI$4,"+"),Stac!$S20))=FALSE,IF(ISERR(FIND(CONCATENATE(AI$4,"++"),Stac!$S20))=FALSE,IF(ISERR(FIND(CONCATENATE(AI$4,"+++"),Stac!$S20))=FALSE,"+++","++"),"+")," ")," ")</f>
        <v>+</v>
      </c>
      <c r="AJ14" s="124" t="str">
        <f>IF(ISERR(FIND(AJ$4,Stac!$S20))=FALSE,IF(ISERR(FIND(CONCATENATE(AJ$4,"+"),Stac!$S20))=FALSE,IF(ISERR(FIND(CONCATENATE(AJ$4,"++"),Stac!$S20))=FALSE,IF(ISERR(FIND(CONCATENATE(AJ$4,"+++"),Stac!$S20))=FALSE,"+++","++"),"+")," ")," ")</f>
        <v xml:space="preserve"> </v>
      </c>
      <c r="AK14" s="124" t="str">
        <f>IF(ISERR(FIND(AK$4,Stac!$S20))=FALSE,IF(ISERR(FIND(CONCATENATE(AK$4,"+"),Stac!$S20))=FALSE,IF(ISERR(FIND(CONCATENATE(AK$4,"++"),Stac!$S20))=FALSE,IF(ISERR(FIND(CONCATENATE(AK$4,"+++"),Stac!$S20))=FALSE,"+++","++"),"+")," ")," ")</f>
        <v xml:space="preserve"> </v>
      </c>
      <c r="AL14" s="124" t="str">
        <f>IF(ISERR(FIND(AL$4,Stac!$S20))=FALSE,IF(ISERR(FIND(CONCATENATE(AL$4,"+"),Stac!$S20))=FALSE,IF(ISERR(FIND(CONCATENATE(AL$4,"++"),Stac!$S20))=FALSE,IF(ISERR(FIND(CONCATENATE(AL$4,"+++"),Stac!$S20))=FALSE,"+++","++"),"+")," ")," ")</f>
        <v xml:space="preserve"> </v>
      </c>
      <c r="AM14" s="124" t="str">
        <f>IF(ISERR(FIND(AM$4,Stac!$S20))=FALSE,IF(ISERR(FIND(CONCATENATE(AM$4,"+"),Stac!$S20))=FALSE,IF(ISERR(FIND(CONCATENATE(AM$4,"++"),Stac!$S20))=FALSE,IF(ISERR(FIND(CONCATENATE(AM$4,"+++"),Stac!$S20))=FALSE,"+++","++"),"+")," ")," ")</f>
        <v xml:space="preserve"> </v>
      </c>
      <c r="AN14" s="124" t="str">
        <f>IF(ISERR(FIND(AN$4,Stac!$S20))=FALSE,IF(ISERR(FIND(CONCATENATE(AN$4,"+"),Stac!$S20))=FALSE,IF(ISERR(FIND(CONCATENATE(AN$4,"++"),Stac!$S20))=FALSE,IF(ISERR(FIND(CONCATENATE(AN$4,"+++"),Stac!$S20))=FALSE,"+++","++"),"+")," ")," ")</f>
        <v xml:space="preserve"> </v>
      </c>
      <c r="AO14" s="124" t="str">
        <f>IF(ISERR(FIND(AO$4,Stac!$S20))=FALSE,IF(ISERR(FIND(CONCATENATE(AO$4,"+"),Stac!$S20))=FALSE,IF(ISERR(FIND(CONCATENATE(AO$4,"++"),Stac!$S20))=FALSE,IF(ISERR(FIND(CONCATENATE(AO$4,"+++"),Stac!$S20))=FALSE,"+++","++"),"+")," ")," ")</f>
        <v xml:space="preserve"> </v>
      </c>
      <c r="AP14" s="124" t="str">
        <f>IF(ISERR(FIND(AP$4,Stac!$S20))=FALSE,IF(ISERR(FIND(CONCATENATE(AP$4,"+"),Stac!$S20))=FALSE,IF(ISERR(FIND(CONCATENATE(AP$4,"++"),Stac!$S20))=FALSE,IF(ISERR(FIND(CONCATENATE(AP$4,"+++"),Stac!$S20))=FALSE,"+++","++"),"+")," ")," ")</f>
        <v xml:space="preserve"> </v>
      </c>
      <c r="AQ14" s="124" t="str">
        <f>IF(ISERR(FIND(AQ$4,Stac!$S20))=FALSE,IF(ISERR(FIND(CONCATENATE(AQ$4,"+"),Stac!$S20))=FALSE,IF(ISERR(FIND(CONCATENATE(AQ$4,"++"),Stac!$S20))=FALSE,IF(ISERR(FIND(CONCATENATE(AQ$4,"+++"),Stac!$S20))=FALSE,"+++","++"),"+")," ")," ")</f>
        <v xml:space="preserve"> </v>
      </c>
      <c r="AR14" s="124" t="str">
        <f>IF(ISERR(FIND(AR$4,Stac!$S20))=FALSE,IF(ISERR(FIND(CONCATENATE(AR$4,"+"),Stac!$S20))=FALSE,IF(ISERR(FIND(CONCATENATE(AR$4,"++"),Stac!$S20))=FALSE,IF(ISERR(FIND(CONCATENATE(AR$4,"+++"),Stac!$S20))=FALSE,"+++","++"),"+")," ")," ")</f>
        <v xml:space="preserve"> </v>
      </c>
      <c r="AS14" s="124" t="str">
        <f>IF(ISERR(FIND(AS$4,Stac!$S20))=FALSE,IF(ISERR(FIND(CONCATENATE(AS$4,"+"),Stac!$S20))=FALSE,IF(ISERR(FIND(CONCATENATE(AS$4,"++"),Stac!$S20))=FALSE,IF(ISERR(FIND(CONCATENATE(AS$4,"+++"),Stac!$S20))=FALSE,"+++","++"),"+")," ")," ")</f>
        <v xml:space="preserve"> </v>
      </c>
      <c r="AT14" s="124" t="str">
        <f>IF(ISERR(FIND(AT$4,Stac!$S20))=FALSE,IF(ISERR(FIND(CONCATENATE(AT$4,"+"),Stac!$S20))=FALSE,IF(ISERR(FIND(CONCATENATE(AT$4,"++"),Stac!$S20))=FALSE,IF(ISERR(FIND(CONCATENATE(AT$4,"+++"),Stac!$S20))=FALSE,"+++","++"),"+")," ")," ")</f>
        <v xml:space="preserve"> </v>
      </c>
      <c r="AU14" s="124" t="str">
        <f>IF(ISERR(FIND(AU$4,Stac!$S20))=FALSE,IF(ISERR(FIND(CONCATENATE(AU$4,"+"),Stac!$S20))=FALSE,IF(ISERR(FIND(CONCATENATE(AU$4,"++"),Stac!$S20))=FALSE,IF(ISERR(FIND(CONCATENATE(AU$4,"+++"),Stac!$S20))=FALSE,"+++","++"),"+")," ")," ")</f>
        <v xml:space="preserve"> </v>
      </c>
      <c r="AV14" s="125" t="str">
        <f>Stac!C20</f>
        <v>Metody i algorytmy planowania ruchu</v>
      </c>
      <c r="AW14" s="124" t="str">
        <f>IF(ISERR(FIND(AW$4,Stac!$T20))=FALSE,IF(ISERR(FIND(CONCATENATE(AW$4,"+"),Stac!$T20))=FALSE,IF(ISERR(FIND(CONCATENATE(AW$4,"++"),Stac!$T20))=FALSE,IF(ISERR(FIND(CONCATENATE(AW$4,"+++"),Stac!$T20))=FALSE,"+++","++"),"+")," ")," ")</f>
        <v>+</v>
      </c>
      <c r="AX14" s="124" t="str">
        <f>IF(ISERR(FIND(AX$4,Stac!$T20))=FALSE,IF(ISERR(FIND(CONCATENATE(AX$4,"+"),Stac!$T20))=FALSE,IF(ISERR(FIND(CONCATENATE(AX$4,"++"),Stac!$T20))=FALSE,IF(ISERR(FIND(CONCATENATE(AX$4,"+++"),Stac!$T20))=FALSE,"+++","++"),"+")," ")," ")</f>
        <v xml:space="preserve"> </v>
      </c>
      <c r="AY14" s="124" t="str">
        <f>IF(ISERR(FIND(AY$4,Stac!$T20))=FALSE,IF(ISERR(FIND(CONCATENATE(AY$4,"+"),Stac!$T20))=FALSE,IF(ISERR(FIND(CONCATENATE(AY$4,"++"),Stac!$T20))=FALSE,IF(ISERR(FIND(CONCATENATE(AY$4,"+++"),Stac!$T20))=FALSE,"+++","++"),"+")," ")," ")</f>
        <v xml:space="preserve"> </v>
      </c>
      <c r="AZ14" s="124" t="str">
        <f>IF(ISERR(FIND(AZ$4,Stac!$T20))=FALSE,IF(ISERR(FIND(CONCATENATE(AZ$4,"+"),Stac!$T20))=FALSE,IF(ISERR(FIND(CONCATENATE(AZ$4,"++"),Stac!$T20))=FALSE,IF(ISERR(FIND(CONCATENATE(AZ$4,"+++"),Stac!$T20))=FALSE,"+++","++"),"+")," ")," ")</f>
        <v xml:space="preserve"> </v>
      </c>
      <c r="BA14" s="124" t="str">
        <f>IF(ISERR(FIND(BA$4,Stac!$T20))=FALSE,IF(ISERR(FIND(CONCATENATE(BA$4,"+"),Stac!$T20))=FALSE,IF(ISERR(FIND(CONCATENATE(BA$4,"++"),Stac!$T20))=FALSE,IF(ISERR(FIND(CONCATENATE(BA$4,"+++"),Stac!$T20))=FALSE,"+++","++"),"+")," ")," ")</f>
        <v xml:space="preserve"> </v>
      </c>
      <c r="BB14" s="124" t="str">
        <f>IF(ISERR(FIND(BB$4,Stac!$T20))=FALSE,IF(ISERR(FIND(CONCATENATE(BB$4,"+"),Stac!$T20))=FALSE,IF(ISERR(FIND(CONCATENATE(BB$4,"++"),Stac!$T20))=FALSE,IF(ISERR(FIND(CONCATENATE(BB$4,"+++"),Stac!$T20))=FALSE,"+++","++"),"+")," ")," ")</f>
        <v xml:space="preserve"> </v>
      </c>
      <c r="BC14" s="124" t="str">
        <f>IF(ISERR(FIND(BC$4,#REF!))=0,IF(ISERR(FIND(CONCATENATE(BC$4,"+"),#REF!))=0,IF(ISERR(FIND(CONCATENATE(BC$4,"++"),#REF!))=0,IF(ISERR(FIND(CONCATENATE(BC$4,"+++"),#REF!))=0,"+++","++"),"+"),"-"),"-")</f>
        <v>-</v>
      </c>
      <c r="BD14" s="124" t="str">
        <f>IF(ISERR(FIND(BD$4,#REF!))=0,IF(ISERR(FIND(CONCATENATE(BD$4,"+"),#REF!))=0,IF(ISERR(FIND(CONCATENATE(BD$4,"++"),#REF!))=0,IF(ISERR(FIND(CONCATENATE(BD$4,"+++"),#REF!))=0,"+++","++"),"+"),"-"),"-")</f>
        <v>-</v>
      </c>
      <c r="BE14" s="124" t="str">
        <f>IF(ISERR(FIND(BE$4,#REF!))=0,IF(ISERR(FIND(CONCATENATE(BE$4,"+"),#REF!))=0,IF(ISERR(FIND(CONCATENATE(BE$4,"++"),#REF!))=0,IF(ISERR(FIND(CONCATENATE(BE$4,"+++"),#REF!))=0,"+++","++"),"+"),"-"),"-")</f>
        <v>-</v>
      </c>
    </row>
    <row r="15" spans="1:57" ht="38.25">
      <c r="A15" s="123" t="str">
        <f>Stac!C21</f>
        <v>Przedmiot społeczno-humanistyczny: Zarządzanie projektami i własnością intelektualną</v>
      </c>
      <c r="B15" s="124" t="str">
        <f>IF(ISERR(FIND(B$4,Stac!$R21))=FALSE,IF(ISERR(FIND(CONCATENATE(B$4,"+"),Stac!$R21))=FALSE,IF(ISERR(FIND(CONCATENATE(B$4,"++"),Stac!$R21))=FALSE,IF(ISERR(FIND(CONCATENATE(B$4,"+++"),Stac!$R21))=FALSE,"+++","++"),"+")," ")," ")</f>
        <v xml:space="preserve"> </v>
      </c>
      <c r="C15" s="124" t="str">
        <f>IF(ISERR(FIND(C$4,Stac!$R21))=FALSE,IF(ISERR(FIND(CONCATENATE(C$4,"+"),Stac!$R21))=FALSE,IF(ISERR(FIND(CONCATENATE(C$4,"++"),Stac!$R21))=FALSE,IF(ISERR(FIND(CONCATENATE(C$4,"+++"),Stac!$R21))=FALSE,"+++","++"),"+")," ")," ")</f>
        <v xml:space="preserve"> </v>
      </c>
      <c r="D15" s="124" t="str">
        <f>IF(ISERR(FIND(D$4,Stac!$R21))=FALSE,IF(ISERR(FIND(CONCATENATE(D$4,"+"),Stac!$R21))=FALSE,IF(ISERR(FIND(CONCATENATE(D$4,"++"),Stac!$R21))=FALSE,IF(ISERR(FIND(CONCATENATE(D$4,"+++"),Stac!$R21))=FALSE,"+++","++"),"+")," ")," ")</f>
        <v xml:space="preserve"> </v>
      </c>
      <c r="E15" s="124" t="str">
        <f>IF(ISERR(FIND(E$4,Stac!$R21))=FALSE,IF(ISERR(FIND(CONCATENATE(E$4,"+"),Stac!$R21))=FALSE,IF(ISERR(FIND(CONCATENATE(E$4,"++"),Stac!$R21))=FALSE,IF(ISERR(FIND(CONCATENATE(E$4,"+++"),Stac!$R21))=FALSE,"+++","++"),"+")," ")," ")</f>
        <v xml:space="preserve"> </v>
      </c>
      <c r="F15" s="124" t="str">
        <f>IF(ISERR(FIND(F$4,Stac!$R21))=FALSE,IF(ISERR(FIND(CONCATENATE(F$4,"+"),Stac!$R21))=FALSE,IF(ISERR(FIND(CONCATENATE(F$4,"++"),Stac!$R21))=FALSE,IF(ISERR(FIND(CONCATENATE(F$4,"+++"),Stac!$R21))=FALSE,"+++","++"),"+")," ")," ")</f>
        <v xml:space="preserve"> </v>
      </c>
      <c r="G15" s="124" t="str">
        <f>IF(ISERR(FIND(G$4,Stac!$R21))=FALSE,IF(ISERR(FIND(CONCATENATE(G$4,"+"),Stac!$R21))=FALSE,IF(ISERR(FIND(CONCATENATE(G$4,"++"),Stac!$R21))=FALSE,IF(ISERR(FIND(CONCATENATE(G$4,"+++"),Stac!$R21))=FALSE,"+++","++"),"+")," ")," ")</f>
        <v xml:space="preserve"> </v>
      </c>
      <c r="H15" s="124" t="str">
        <f>IF(ISERR(FIND(H$4,Stac!$R21))=FALSE,IF(ISERR(FIND(CONCATENATE(H$4,"+"),Stac!$R21))=FALSE,IF(ISERR(FIND(CONCATENATE(H$4,"++"),Stac!$R21))=FALSE,IF(ISERR(FIND(CONCATENATE(H$4,"+++"),Stac!$R21))=FALSE,"+++","++"),"+")," ")," ")</f>
        <v xml:space="preserve"> </v>
      </c>
      <c r="I15" s="124" t="str">
        <f>IF(ISERR(FIND(I$4,Stac!$R21))=FALSE,IF(ISERR(FIND(CONCATENATE(I$4,"+"),Stac!$R21))=FALSE,IF(ISERR(FIND(CONCATENATE(I$4,"++"),Stac!$R21))=FALSE,IF(ISERR(FIND(CONCATENATE(I$4,"+++"),Stac!$R21))=FALSE,"+++","++"),"+")," ")," ")</f>
        <v xml:space="preserve"> </v>
      </c>
      <c r="J15" s="124" t="str">
        <f>IF(ISERR(FIND(J$4,Stac!$R21))=FALSE,IF(ISERR(FIND(CONCATENATE(J$4,"+"),Stac!$R21))=FALSE,IF(ISERR(FIND(CONCATENATE(J$4,"++"),Stac!$R21))=FALSE,IF(ISERR(FIND(CONCATENATE(J$4,"+++"),Stac!$R21))=FALSE,"+++","++"),"+")," ")," ")</f>
        <v xml:space="preserve"> </v>
      </c>
      <c r="K15" s="124" t="str">
        <f>IF(ISERR(FIND(K$4,Stac!$R21))=FALSE,IF(ISERR(FIND(CONCATENATE(K$4,"+"),Stac!$R21))=FALSE,IF(ISERR(FIND(CONCATENATE(K$4,"++"),Stac!$R21))=FALSE,IF(ISERR(FIND(CONCATENATE(K$4,"+++"),Stac!$R21))=FALSE,"+++","++"),"+")," ")," ")</f>
        <v xml:space="preserve"> </v>
      </c>
      <c r="L15" s="124" t="str">
        <f>IF(ISERR(FIND(L$4,Stac!$R21))=FALSE,IF(ISERR(FIND(CONCATENATE(L$4,"+"),Stac!$R21))=FALSE,IF(ISERR(FIND(CONCATENATE(L$4,"++"),Stac!$R21))=FALSE,IF(ISERR(FIND(CONCATENATE(L$4,"+++"),Stac!$R21))=FALSE,"+++","++"),"+")," ")," ")</f>
        <v xml:space="preserve"> </v>
      </c>
      <c r="M15" s="124" t="str">
        <f>IF(ISERR(FIND(M$4,Stac!$R21))=FALSE,IF(ISERR(FIND(CONCATENATE(M$4,"+"),Stac!$R21))=FALSE,IF(ISERR(FIND(CONCATENATE(M$4,"++"),Stac!$R21))=FALSE,IF(ISERR(FIND(CONCATENATE(M$4,"+++"),Stac!$R21))=FALSE,"+++","++"),"+")," ")," ")</f>
        <v xml:space="preserve"> </v>
      </c>
      <c r="N15" s="124" t="str">
        <f>IF(ISERR(FIND(N$4,Stac!$R21))=FALSE,IF(ISERR(FIND(CONCATENATE(N$4,"+"),Stac!$R21))=FALSE,IF(ISERR(FIND(CONCATENATE(N$4,"++"),Stac!$R21))=FALSE,IF(ISERR(FIND(CONCATENATE(N$4,"+++"),Stac!$R21))=FALSE,"+++","++"),"+")," ")," ")</f>
        <v xml:space="preserve"> </v>
      </c>
      <c r="O15" s="124" t="str">
        <f>IF(ISERR(FIND(O$4,Stac!$R21))=FALSE,IF(ISERR(FIND(CONCATENATE(O$4,"+"),Stac!$R21))=FALSE,IF(ISERR(FIND(CONCATENATE(O$4,"++"),Stac!$R21))=FALSE,IF(ISERR(FIND(CONCATENATE(O$4,"+++"),Stac!$R21))=FALSE,"+++","++"),"+")," ")," ")</f>
        <v xml:space="preserve"> </v>
      </c>
      <c r="P15" s="124" t="str">
        <f>IF(ISERR(FIND(P$4,Stac!$R21))=FALSE,IF(ISERR(FIND(CONCATENATE(P$4,"+"),Stac!$R21))=FALSE,IF(ISERR(FIND(CONCATENATE(P$4,"++"),Stac!$R21))=FALSE,IF(ISERR(FIND(CONCATENATE(P$4,"+++"),Stac!$R21))=FALSE,"+++","++"),"+")," ")," ")</f>
        <v>+</v>
      </c>
      <c r="Q15" s="124" t="str">
        <f>IF(ISERR(FIND(Q$4,Stac!$R21))=FALSE,IF(ISERR(FIND(CONCATENATE(Q$4,"+"),Stac!$R21))=FALSE,IF(ISERR(FIND(CONCATENATE(Q$4,"++"),Stac!$R21))=FALSE,IF(ISERR(FIND(CONCATENATE(Q$4,"+++"),Stac!$R21))=FALSE,"+++","++"),"+")," ")," ")</f>
        <v>+</v>
      </c>
      <c r="R15" s="124" t="str">
        <f>IF(ISERR(FIND(R$4,Stac!$R21))=FALSE,IF(ISERR(FIND(CONCATENATE(R$4,"+"),Stac!$R21))=FALSE,IF(ISERR(FIND(CONCATENATE(R$4,"++"),Stac!$R21))=FALSE,IF(ISERR(FIND(CONCATENATE(R$4,"+++"),Stac!$R21))=FALSE,"+++","++"),"+")," ")," ")</f>
        <v>+</v>
      </c>
      <c r="S15" s="124" t="str">
        <f>IF(ISERR(FIND(S$4,Stac!$R21))=FALSE,IF(ISERR(FIND(CONCATENATE(S$4,"+"),Stac!$R21))=FALSE,IF(ISERR(FIND(CONCATENATE(S$4,"++"),Stac!$R21))=FALSE,IF(ISERR(FIND(CONCATENATE(S$4,"+++"),Stac!$R21))=FALSE,"+++","++"),"+")," ")," ")</f>
        <v xml:space="preserve"> </v>
      </c>
      <c r="T15" s="125" t="str">
        <f>Stac!C21</f>
        <v>Przedmiot społeczno-humanistyczny: Zarządzanie projektami i własnością intelektualną</v>
      </c>
      <c r="U15" s="124" t="str">
        <f>IF(ISERR(FIND(U$4,Stac!$S21))=FALSE,IF(ISERR(FIND(CONCATENATE(U$4,"+"),Stac!$S21))=FALSE,IF(ISERR(FIND(CONCATENATE(U$4,"++"),Stac!$S21))=FALSE,IF(ISERR(FIND(CONCATENATE(U$4,"+++"),Stac!$S21))=FALSE,"+++","++"),"+")," ")," ")</f>
        <v xml:space="preserve"> </v>
      </c>
      <c r="V15" s="124" t="str">
        <f>IF(ISERR(FIND(V$4,Stac!$S21))=FALSE,IF(ISERR(FIND(CONCATENATE(V$4,"+"),Stac!$S21))=FALSE,IF(ISERR(FIND(CONCATENATE(V$4,"++"),Stac!$S21))=FALSE,IF(ISERR(FIND(CONCATENATE(V$4,"+++"),Stac!$S21))=FALSE,"+++","++"),"+")," ")," ")</f>
        <v>+</v>
      </c>
      <c r="W15" s="124" t="str">
        <f>IF(ISERR(FIND(W$4,Stac!$S21))=FALSE,IF(ISERR(FIND(CONCATENATE(W$4,"+"),Stac!$S21))=FALSE,IF(ISERR(FIND(CONCATENATE(W$4,"++"),Stac!$S21))=FALSE,IF(ISERR(FIND(CONCATENATE(W$4,"+++"),Stac!$S21))=FALSE,"+++","++"),"+")," ")," ")</f>
        <v>+</v>
      </c>
      <c r="X15" s="124" t="str">
        <f>IF(ISERR(FIND(X$4,Stac!$S21))=FALSE,IF(ISERR(FIND(CONCATENATE(X$4,"+"),Stac!$S21))=FALSE,IF(ISERR(FIND(CONCATENATE(X$4,"++"),Stac!$S21))=FALSE,IF(ISERR(FIND(CONCATENATE(X$4,"+++"),Stac!$S21))=FALSE,"+++","++"),"+")," ")," ")</f>
        <v xml:space="preserve"> </v>
      </c>
      <c r="Y15" s="124" t="str">
        <f>IF(ISERR(FIND(Y$4,Stac!$S21))=FALSE,IF(ISERR(FIND(CONCATENATE(Y$4,"+"),Stac!$S21))=FALSE,IF(ISERR(FIND(CONCATENATE(Y$4,"++"),Stac!$S21))=FALSE,IF(ISERR(FIND(CONCATENATE(Y$4,"+++"),Stac!$S21))=FALSE,"+++","++"),"+")," ")," ")</f>
        <v xml:space="preserve"> </v>
      </c>
      <c r="Z15" s="124" t="str">
        <f>IF(ISERR(FIND(Z$4,Stac!$S21))=FALSE,IF(ISERR(FIND(CONCATENATE(Z$4,"+"),Stac!$S21))=FALSE,IF(ISERR(FIND(CONCATENATE(Z$4,"++"),Stac!$S21))=FALSE,IF(ISERR(FIND(CONCATENATE(Z$4,"+++"),Stac!$S21))=FALSE,"+++","++"),"+")," ")," ")</f>
        <v xml:space="preserve"> </v>
      </c>
      <c r="AA15" s="124" t="str">
        <f>IF(ISERR(FIND(AA$4,Stac!$S21))=FALSE,IF(ISERR(FIND(CONCATENATE(AA$4,"+"),Stac!$S21))=FALSE,IF(ISERR(FIND(CONCATENATE(AA$4,"++"),Stac!$S21))=FALSE,IF(ISERR(FIND(CONCATENATE(AA$4,"+++"),Stac!$S21))=FALSE,"+++","++"),"+")," ")," ")</f>
        <v xml:space="preserve"> </v>
      </c>
      <c r="AB15" s="124" t="str">
        <f>IF(ISERR(FIND(AB$4,Stac!$S21))=FALSE,IF(ISERR(FIND(CONCATENATE(AB$4,"+"),Stac!$S21))=FALSE,IF(ISERR(FIND(CONCATENATE(AB$4,"++"),Stac!$S21))=FALSE,IF(ISERR(FIND(CONCATENATE(AB$4,"+++"),Stac!$S21))=FALSE,"+++","++"),"+")," ")," ")</f>
        <v xml:space="preserve"> </v>
      </c>
      <c r="AC15" s="124" t="str">
        <f>IF(ISERR(FIND(AC$4,Stac!$S21))=FALSE,IF(ISERR(FIND(CONCATENATE(AC$4,"+"),Stac!$S21))=FALSE,IF(ISERR(FIND(CONCATENATE(AC$4,"++"),Stac!$S21))=FALSE,IF(ISERR(FIND(CONCATENATE(AC$4,"+++"),Stac!$S21))=FALSE,"+++","++"),"+")," ")," ")</f>
        <v xml:space="preserve"> </v>
      </c>
      <c r="AD15" s="124" t="str">
        <f>IF(ISERR(FIND(AD$4,Stac!$S21))=FALSE,IF(ISERR(FIND(CONCATENATE(AD$4,"+"),Stac!$S21))=FALSE,IF(ISERR(FIND(CONCATENATE(AD$4,"++"),Stac!$S21))=FALSE,IF(ISERR(FIND(CONCATENATE(AD$4,"+++"),Stac!$S21))=FALSE,"+++","++"),"+")," ")," ")</f>
        <v>+</v>
      </c>
      <c r="AE15" s="124" t="str">
        <f>IF(ISERR(FIND(AE$4,Stac!$S21))=FALSE,IF(ISERR(FIND(CONCATENATE(AE$4,"+"),Stac!$S21))=FALSE,IF(ISERR(FIND(CONCATENATE(AE$4,"++"),Stac!$S21))=FALSE,IF(ISERR(FIND(CONCATENATE(AE$4,"+++"),Stac!$S21))=FALSE,"+++","++"),"+")," ")," ")</f>
        <v xml:space="preserve"> </v>
      </c>
      <c r="AF15" s="124" t="str">
        <f>IF(ISERR(FIND(AF$4,Stac!$S21))=FALSE,IF(ISERR(FIND(CONCATENATE(AF$4,"+"),Stac!$S21))=FALSE,IF(ISERR(FIND(CONCATENATE(AF$4,"++"),Stac!$S21))=FALSE,IF(ISERR(FIND(CONCATENATE(AF$4,"+++"),Stac!$S21))=FALSE,"+++","++"),"+")," ")," ")</f>
        <v xml:space="preserve"> </v>
      </c>
      <c r="AG15" s="124" t="str">
        <f>IF(ISERR(FIND(AG$4,Stac!$S21))=FALSE,IF(ISERR(FIND(CONCATENATE(AG$4,"+"),Stac!$S21))=FALSE,IF(ISERR(FIND(CONCATENATE(AG$4,"++"),Stac!$S21))=FALSE,IF(ISERR(FIND(CONCATENATE(AG$4,"+++"),Stac!$S21))=FALSE,"+++","++"),"+")," ")," ")</f>
        <v xml:space="preserve"> </v>
      </c>
      <c r="AH15" s="124" t="str">
        <f>IF(ISERR(FIND(AH$4,Stac!$S21))=FALSE,IF(ISERR(FIND(CONCATENATE(AH$4,"+"),Stac!$S21))=FALSE,IF(ISERR(FIND(CONCATENATE(AH$4,"++"),Stac!$S21))=FALSE,IF(ISERR(FIND(CONCATENATE(AH$4,"+++"),Stac!$S21))=FALSE,"+++","++"),"+")," ")," ")</f>
        <v>+</v>
      </c>
      <c r="AI15" s="124" t="str">
        <f>IF(ISERR(FIND(AI$4,Stac!$S21))=FALSE,IF(ISERR(FIND(CONCATENATE(AI$4,"+"),Stac!$S21))=FALSE,IF(ISERR(FIND(CONCATENATE(AI$4,"++"),Stac!$S21))=FALSE,IF(ISERR(FIND(CONCATENATE(AI$4,"+++"),Stac!$S21))=FALSE,"+++","++"),"+")," ")," ")</f>
        <v xml:space="preserve"> </v>
      </c>
      <c r="AJ15" s="124" t="str">
        <f>IF(ISERR(FIND(AJ$4,Stac!$S21))=FALSE,IF(ISERR(FIND(CONCATENATE(AJ$4,"+"),Stac!$S21))=FALSE,IF(ISERR(FIND(CONCATENATE(AJ$4,"++"),Stac!$S21))=FALSE,IF(ISERR(FIND(CONCATENATE(AJ$4,"+++"),Stac!$S21))=FALSE,"+++","++"),"+")," ")," ")</f>
        <v xml:space="preserve"> </v>
      </c>
      <c r="AK15" s="124" t="str">
        <f>IF(ISERR(FIND(AK$4,Stac!$S21))=FALSE,IF(ISERR(FIND(CONCATENATE(AK$4,"+"),Stac!$S21))=FALSE,IF(ISERR(FIND(CONCATENATE(AK$4,"++"),Stac!$S21))=FALSE,IF(ISERR(FIND(CONCATENATE(AK$4,"+++"),Stac!$S21))=FALSE,"+++","++"),"+")," ")," ")</f>
        <v xml:space="preserve"> </v>
      </c>
      <c r="AL15" s="124" t="str">
        <f>IF(ISERR(FIND(AL$4,Stac!$S21))=FALSE,IF(ISERR(FIND(CONCATENATE(AL$4,"+"),Stac!$S21))=FALSE,IF(ISERR(FIND(CONCATENATE(AL$4,"++"),Stac!$S21))=FALSE,IF(ISERR(FIND(CONCATENATE(AL$4,"+++"),Stac!$S21))=FALSE,"+++","++"),"+")," ")," ")</f>
        <v xml:space="preserve"> </v>
      </c>
      <c r="AM15" s="124" t="str">
        <f>IF(ISERR(FIND(AM$4,Stac!$S21))=FALSE,IF(ISERR(FIND(CONCATENATE(AM$4,"+"),Stac!$S21))=FALSE,IF(ISERR(FIND(CONCATENATE(AM$4,"++"),Stac!$S21))=FALSE,IF(ISERR(FIND(CONCATENATE(AM$4,"+++"),Stac!$S21))=FALSE,"+++","++"),"+")," ")," ")</f>
        <v xml:space="preserve"> </v>
      </c>
      <c r="AN15" s="124" t="str">
        <f>IF(ISERR(FIND(AN$4,Stac!$S21))=FALSE,IF(ISERR(FIND(CONCATENATE(AN$4,"+"),Stac!$S21))=FALSE,IF(ISERR(FIND(CONCATENATE(AN$4,"++"),Stac!$S21))=FALSE,IF(ISERR(FIND(CONCATENATE(AN$4,"+++"),Stac!$S21))=FALSE,"+++","++"),"+")," ")," ")</f>
        <v xml:space="preserve"> </v>
      </c>
      <c r="AO15" s="124" t="str">
        <f>IF(ISERR(FIND(AO$4,Stac!$S21))=FALSE,IF(ISERR(FIND(CONCATENATE(AO$4,"+"),Stac!$S21))=FALSE,IF(ISERR(FIND(CONCATENATE(AO$4,"++"),Stac!$S21))=FALSE,IF(ISERR(FIND(CONCATENATE(AO$4,"+++"),Stac!$S21))=FALSE,"+++","++"),"+")," ")," ")</f>
        <v xml:space="preserve"> </v>
      </c>
      <c r="AP15" s="124" t="str">
        <f>IF(ISERR(FIND(AP$4,Stac!$S21))=FALSE,IF(ISERR(FIND(CONCATENATE(AP$4,"+"),Stac!$S21))=FALSE,IF(ISERR(FIND(CONCATENATE(AP$4,"++"),Stac!$S21))=FALSE,IF(ISERR(FIND(CONCATENATE(AP$4,"+++"),Stac!$S21))=FALSE,"+++","++"),"+")," ")," ")</f>
        <v xml:space="preserve"> </v>
      </c>
      <c r="AQ15" s="124" t="str">
        <f>IF(ISERR(FIND(AQ$4,Stac!$S21))=FALSE,IF(ISERR(FIND(CONCATENATE(AQ$4,"+"),Stac!$S21))=FALSE,IF(ISERR(FIND(CONCATENATE(AQ$4,"++"),Stac!$S21))=FALSE,IF(ISERR(FIND(CONCATENATE(AQ$4,"+++"),Stac!$S21))=FALSE,"+++","++"),"+")," ")," ")</f>
        <v xml:space="preserve"> </v>
      </c>
      <c r="AR15" s="124" t="str">
        <f>IF(ISERR(FIND(AR$4,Stac!$S21))=FALSE,IF(ISERR(FIND(CONCATENATE(AR$4,"+"),Stac!$S21))=FALSE,IF(ISERR(FIND(CONCATENATE(AR$4,"++"),Stac!$S21))=FALSE,IF(ISERR(FIND(CONCATENATE(AR$4,"+++"),Stac!$S21))=FALSE,"+++","++"),"+")," ")," ")</f>
        <v>+</v>
      </c>
      <c r="AS15" s="124" t="str">
        <f>IF(ISERR(FIND(AS$4,Stac!$S21))=FALSE,IF(ISERR(FIND(CONCATENATE(AS$4,"+"),Stac!$S21))=FALSE,IF(ISERR(FIND(CONCATENATE(AS$4,"++"),Stac!$S21))=FALSE,IF(ISERR(FIND(CONCATENATE(AS$4,"+++"),Stac!$S21))=FALSE,"+++","++"),"+")," ")," ")</f>
        <v xml:space="preserve"> </v>
      </c>
      <c r="AT15" s="124" t="str">
        <f>IF(ISERR(FIND(AT$4,Stac!$S21))=FALSE,IF(ISERR(FIND(CONCATENATE(AT$4,"+"),Stac!$S21))=FALSE,IF(ISERR(FIND(CONCATENATE(AT$4,"++"),Stac!$S21))=FALSE,IF(ISERR(FIND(CONCATENATE(AT$4,"+++"),Stac!$S21))=FALSE,"+++","++"),"+")," ")," ")</f>
        <v xml:space="preserve"> </v>
      </c>
      <c r="AU15" s="124" t="str">
        <f>IF(ISERR(FIND(AU$4,Stac!$S21))=FALSE,IF(ISERR(FIND(CONCATENATE(AU$4,"+"),Stac!$S21))=FALSE,IF(ISERR(FIND(CONCATENATE(AU$4,"++"),Stac!$S21))=FALSE,IF(ISERR(FIND(CONCATENATE(AU$4,"+++"),Stac!$S21))=FALSE,"+++","++"),"+")," ")," ")</f>
        <v xml:space="preserve"> </v>
      </c>
      <c r="AV15" s="125" t="str">
        <f>Stac!C21</f>
        <v>Przedmiot społeczno-humanistyczny: Zarządzanie projektami i własnością intelektualną</v>
      </c>
      <c r="AW15" s="124" t="str">
        <f>IF(ISERR(FIND(AW$4,Stac!$T21))=FALSE,IF(ISERR(FIND(CONCATENATE(AW$4,"+"),Stac!$T21))=FALSE,IF(ISERR(FIND(CONCATENATE(AW$4,"++"),Stac!$T21))=FALSE,IF(ISERR(FIND(CONCATENATE(AW$4,"+++"),Stac!$T21))=FALSE,"+++","++"),"+")," ")," ")</f>
        <v xml:space="preserve"> </v>
      </c>
      <c r="AX15" s="124" t="str">
        <f>IF(ISERR(FIND(AX$4,Stac!$T21))=FALSE,IF(ISERR(FIND(CONCATENATE(AX$4,"+"),Stac!$T21))=FALSE,IF(ISERR(FIND(CONCATENATE(AX$4,"++"),Stac!$T21))=FALSE,IF(ISERR(FIND(CONCATENATE(AX$4,"+++"),Stac!$T21))=FALSE,"+++","++"),"+")," ")," ")</f>
        <v xml:space="preserve"> </v>
      </c>
      <c r="AY15" s="124" t="str">
        <f>IF(ISERR(FIND(AY$4,Stac!$T21))=FALSE,IF(ISERR(FIND(CONCATENATE(AY$4,"+"),Stac!$T21))=FALSE,IF(ISERR(FIND(CONCATENATE(AY$4,"++"),Stac!$T21))=FALSE,IF(ISERR(FIND(CONCATENATE(AY$4,"+++"),Stac!$T21))=FALSE,"+++","++"),"+")," ")," ")</f>
        <v>+</v>
      </c>
      <c r="AZ15" s="124" t="str">
        <f>IF(ISERR(FIND(AZ$4,Stac!$T21))=FALSE,IF(ISERR(FIND(CONCATENATE(AZ$4,"+"),Stac!$T21))=FALSE,IF(ISERR(FIND(CONCATENATE(AZ$4,"++"),Stac!$T21))=FALSE,IF(ISERR(FIND(CONCATENATE(AZ$4,"+++"),Stac!$T21))=FALSE,"+++","++"),"+")," ")," ")</f>
        <v xml:space="preserve"> </v>
      </c>
      <c r="BA15" s="124" t="str">
        <f>IF(ISERR(FIND(BA$4,Stac!$T21))=FALSE,IF(ISERR(FIND(CONCATENATE(BA$4,"+"),Stac!$T21))=FALSE,IF(ISERR(FIND(CONCATENATE(BA$4,"++"),Stac!$T21))=FALSE,IF(ISERR(FIND(CONCATENATE(BA$4,"+++"),Stac!$T21))=FALSE,"+++","++"),"+")," ")," ")</f>
        <v>+</v>
      </c>
      <c r="BB15" s="124" t="str">
        <f>IF(ISERR(FIND(BB$4,Stac!$T21))=FALSE,IF(ISERR(FIND(CONCATENATE(BB$4,"+"),Stac!$T21))=FALSE,IF(ISERR(FIND(CONCATENATE(BB$4,"++"),Stac!$T21))=FALSE,IF(ISERR(FIND(CONCATENATE(BB$4,"+++"),Stac!$T21))=FALSE,"+++","++"),"+")," ")," ")</f>
        <v xml:space="preserve"> </v>
      </c>
      <c r="BC15" s="124" t="str">
        <f>IF(ISERR(FIND(BC$4,#REF!))=0,IF(ISERR(FIND(CONCATENATE(BC$4,"+"),#REF!))=0,IF(ISERR(FIND(CONCATENATE(BC$4,"++"),#REF!))=0,IF(ISERR(FIND(CONCATENATE(BC$4,"+++"),#REF!))=0,"+++","++"),"+"),"-"),"-")</f>
        <v>-</v>
      </c>
      <c r="BD15" s="124" t="str">
        <f>IF(ISERR(FIND(BD$4,#REF!))=0,IF(ISERR(FIND(CONCATENATE(BD$4,"+"),#REF!))=0,IF(ISERR(FIND(CONCATENATE(BD$4,"++"),#REF!))=0,IF(ISERR(FIND(CONCATENATE(BD$4,"+++"),#REF!))=0,"+++","++"),"+"),"-"),"-")</f>
        <v>-</v>
      </c>
      <c r="BE15" s="124" t="str">
        <f>IF(ISERR(FIND(BE$4,#REF!))=0,IF(ISERR(FIND(CONCATENATE(BE$4,"+"),#REF!))=0,IF(ISERR(FIND(CONCATENATE(BE$4,"++"),#REF!))=0,IF(ISERR(FIND(CONCATENATE(BE$4,"+++"),#REF!))=0,"+++","++"),"+"),"-"),"-")</f>
        <v>-</v>
      </c>
    </row>
    <row r="16" spans="1:57">
      <c r="A16" s="123" t="str">
        <f>Stac!C22</f>
        <v>Szkolenie BHP</v>
      </c>
      <c r="B16" s="124" t="str">
        <f>IF(ISERR(FIND(B$4,Stac!$R22))=FALSE,IF(ISERR(FIND(CONCATENATE(B$4,"+"),Stac!$R22))=FALSE,IF(ISERR(FIND(CONCATENATE(B$4,"++"),Stac!$R22))=FALSE,IF(ISERR(FIND(CONCATENATE(B$4,"+++"),Stac!$R22))=FALSE,"+++","++"),"+")," ")," ")</f>
        <v xml:space="preserve"> </v>
      </c>
      <c r="C16" s="124" t="str">
        <f>IF(ISERR(FIND(C$4,Stac!$R22))=FALSE,IF(ISERR(FIND(CONCATENATE(C$4,"+"),Stac!$R22))=FALSE,IF(ISERR(FIND(CONCATENATE(C$4,"++"),Stac!$R22))=FALSE,IF(ISERR(FIND(CONCATENATE(C$4,"+++"),Stac!$R22))=FALSE,"+++","++"),"+")," ")," ")</f>
        <v xml:space="preserve"> </v>
      </c>
      <c r="D16" s="124" t="str">
        <f>IF(ISERR(FIND(D$4,Stac!$R22))=FALSE,IF(ISERR(FIND(CONCATENATE(D$4,"+"),Stac!$R22))=FALSE,IF(ISERR(FIND(CONCATENATE(D$4,"++"),Stac!$R22))=FALSE,IF(ISERR(FIND(CONCATENATE(D$4,"+++"),Stac!$R22))=FALSE,"+++","++"),"+")," ")," ")</f>
        <v xml:space="preserve"> </v>
      </c>
      <c r="E16" s="124" t="str">
        <f>IF(ISERR(FIND(E$4,Stac!$R22))=FALSE,IF(ISERR(FIND(CONCATENATE(E$4,"+"),Stac!$R22))=FALSE,IF(ISERR(FIND(CONCATENATE(E$4,"++"),Stac!$R22))=FALSE,IF(ISERR(FIND(CONCATENATE(E$4,"+++"),Stac!$R22))=FALSE,"+++","++"),"+")," ")," ")</f>
        <v xml:space="preserve"> </v>
      </c>
      <c r="F16" s="124" t="str">
        <f>IF(ISERR(FIND(F$4,Stac!$R22))=FALSE,IF(ISERR(FIND(CONCATENATE(F$4,"+"),Stac!$R22))=FALSE,IF(ISERR(FIND(CONCATENATE(F$4,"++"),Stac!$R22))=FALSE,IF(ISERR(FIND(CONCATENATE(F$4,"+++"),Stac!$R22))=FALSE,"+++","++"),"+")," ")," ")</f>
        <v xml:space="preserve"> </v>
      </c>
      <c r="G16" s="124" t="str">
        <f>IF(ISERR(FIND(G$4,Stac!$R22))=FALSE,IF(ISERR(FIND(CONCATENATE(G$4,"+"),Stac!$R22))=FALSE,IF(ISERR(FIND(CONCATENATE(G$4,"++"),Stac!$R22))=FALSE,IF(ISERR(FIND(CONCATENATE(G$4,"+++"),Stac!$R22))=FALSE,"+++","++"),"+")," ")," ")</f>
        <v xml:space="preserve"> </v>
      </c>
      <c r="H16" s="124" t="str">
        <f>IF(ISERR(FIND(H$4,Stac!$R22))=FALSE,IF(ISERR(FIND(CONCATENATE(H$4,"+"),Stac!$R22))=FALSE,IF(ISERR(FIND(CONCATENATE(H$4,"++"),Stac!$R22))=FALSE,IF(ISERR(FIND(CONCATENATE(H$4,"+++"),Stac!$R22))=FALSE,"+++","++"),"+")," ")," ")</f>
        <v xml:space="preserve"> </v>
      </c>
      <c r="I16" s="124" t="str">
        <f>IF(ISERR(FIND(I$4,Stac!$R22))=FALSE,IF(ISERR(FIND(CONCATENATE(I$4,"+"),Stac!$R22))=FALSE,IF(ISERR(FIND(CONCATENATE(I$4,"++"),Stac!$R22))=FALSE,IF(ISERR(FIND(CONCATENATE(I$4,"+++"),Stac!$R22))=FALSE,"+++","++"),"+")," ")," ")</f>
        <v xml:space="preserve"> </v>
      </c>
      <c r="J16" s="124" t="str">
        <f>IF(ISERR(FIND(J$4,Stac!$R22))=FALSE,IF(ISERR(FIND(CONCATENATE(J$4,"+"),Stac!$R22))=FALSE,IF(ISERR(FIND(CONCATENATE(J$4,"++"),Stac!$R22))=FALSE,IF(ISERR(FIND(CONCATENATE(J$4,"+++"),Stac!$R22))=FALSE,"+++","++"),"+")," ")," ")</f>
        <v xml:space="preserve"> </v>
      </c>
      <c r="K16" s="124" t="str">
        <f>IF(ISERR(FIND(K$4,Stac!$R22))=FALSE,IF(ISERR(FIND(CONCATENATE(K$4,"+"),Stac!$R22))=FALSE,IF(ISERR(FIND(CONCATENATE(K$4,"++"),Stac!$R22))=FALSE,IF(ISERR(FIND(CONCATENATE(K$4,"+++"),Stac!$R22))=FALSE,"+++","++"),"+")," ")," ")</f>
        <v xml:space="preserve"> </v>
      </c>
      <c r="L16" s="124" t="str">
        <f>IF(ISERR(FIND(L$4,Stac!$R22))=FALSE,IF(ISERR(FIND(CONCATENATE(L$4,"+"),Stac!$R22))=FALSE,IF(ISERR(FIND(CONCATENATE(L$4,"++"),Stac!$R22))=FALSE,IF(ISERR(FIND(CONCATENATE(L$4,"+++"),Stac!$R22))=FALSE,"+++","++"),"+")," ")," ")</f>
        <v xml:space="preserve"> </v>
      </c>
      <c r="M16" s="124" t="str">
        <f>IF(ISERR(FIND(M$4,Stac!$R22))=FALSE,IF(ISERR(FIND(CONCATENATE(M$4,"+"),Stac!$R22))=FALSE,IF(ISERR(FIND(CONCATENATE(M$4,"++"),Stac!$R22))=FALSE,IF(ISERR(FIND(CONCATENATE(M$4,"+++"),Stac!$R22))=FALSE,"+++","++"),"+")," ")," ")</f>
        <v xml:space="preserve"> </v>
      </c>
      <c r="N16" s="124" t="str">
        <f>IF(ISERR(FIND(N$4,Stac!$R22))=FALSE,IF(ISERR(FIND(CONCATENATE(N$4,"+"),Stac!$R22))=FALSE,IF(ISERR(FIND(CONCATENATE(N$4,"++"),Stac!$R22))=FALSE,IF(ISERR(FIND(CONCATENATE(N$4,"+++"),Stac!$R22))=FALSE,"+++","++"),"+")," ")," ")</f>
        <v xml:space="preserve"> </v>
      </c>
      <c r="O16" s="124" t="str">
        <f>IF(ISERR(FIND(O$4,Stac!$R22))=FALSE,IF(ISERR(FIND(CONCATENATE(O$4,"+"),Stac!$R22))=FALSE,IF(ISERR(FIND(CONCATENATE(O$4,"++"),Stac!$R22))=FALSE,IF(ISERR(FIND(CONCATENATE(O$4,"+++"),Stac!$R22))=FALSE,"+++","++"),"+")," ")," ")</f>
        <v xml:space="preserve"> </v>
      </c>
      <c r="P16" s="124" t="str">
        <f>IF(ISERR(FIND(P$4,Stac!$R22))=FALSE,IF(ISERR(FIND(CONCATENATE(P$4,"+"),Stac!$R22))=FALSE,IF(ISERR(FIND(CONCATENATE(P$4,"++"),Stac!$R22))=FALSE,IF(ISERR(FIND(CONCATENATE(P$4,"+++"),Stac!$R22))=FALSE,"+++","++"),"+")," ")," ")</f>
        <v>+</v>
      </c>
      <c r="Q16" s="124" t="str">
        <f>IF(ISERR(FIND(Q$4,Stac!$R22))=FALSE,IF(ISERR(FIND(CONCATENATE(Q$4,"+"),Stac!$R22))=FALSE,IF(ISERR(FIND(CONCATENATE(Q$4,"++"),Stac!$R22))=FALSE,IF(ISERR(FIND(CONCATENATE(Q$4,"+++"),Stac!$R22))=FALSE,"+++","++"),"+")," ")," ")</f>
        <v xml:space="preserve"> </v>
      </c>
      <c r="R16" s="124" t="str">
        <f>IF(ISERR(FIND(R$4,Stac!$R22))=FALSE,IF(ISERR(FIND(CONCATENATE(R$4,"+"),Stac!$R22))=FALSE,IF(ISERR(FIND(CONCATENATE(R$4,"++"),Stac!$R22))=FALSE,IF(ISERR(FIND(CONCATENATE(R$4,"+++"),Stac!$R22))=FALSE,"+++","++"),"+")," ")," ")</f>
        <v xml:space="preserve"> </v>
      </c>
      <c r="S16" s="124" t="str">
        <f>IF(ISERR(FIND(S$4,Stac!$R22))=FALSE,IF(ISERR(FIND(CONCATENATE(S$4,"+"),Stac!$R22))=FALSE,IF(ISERR(FIND(CONCATENATE(S$4,"++"),Stac!$R22))=FALSE,IF(ISERR(FIND(CONCATENATE(S$4,"+++"),Stac!$R22))=FALSE,"+++","++"),"+")," ")," ")</f>
        <v xml:space="preserve"> </v>
      </c>
      <c r="T16" s="125" t="str">
        <f>Stac!C22</f>
        <v>Szkolenie BHP</v>
      </c>
      <c r="U16" s="124" t="str">
        <f>IF(ISERR(FIND(U$4,Stac!$S22))=FALSE,IF(ISERR(FIND(CONCATENATE(U$4,"+"),Stac!$S22))=FALSE,IF(ISERR(FIND(CONCATENATE(U$4,"++"),Stac!$S22))=FALSE,IF(ISERR(FIND(CONCATENATE(U$4,"+++"),Stac!$S22))=FALSE,"+++","++"),"+")," ")," ")</f>
        <v xml:space="preserve"> </v>
      </c>
      <c r="V16" s="124" t="str">
        <f>IF(ISERR(FIND(V$4,Stac!$S22))=FALSE,IF(ISERR(FIND(CONCATENATE(V$4,"+"),Stac!$S22))=FALSE,IF(ISERR(FIND(CONCATENATE(V$4,"++"),Stac!$S22))=FALSE,IF(ISERR(FIND(CONCATENATE(V$4,"+++"),Stac!$S22))=FALSE,"+++","++"),"+")," ")," ")</f>
        <v xml:space="preserve"> </v>
      </c>
      <c r="W16" s="124" t="str">
        <f>IF(ISERR(FIND(W$4,Stac!$S22))=FALSE,IF(ISERR(FIND(CONCATENATE(W$4,"+"),Stac!$S22))=FALSE,IF(ISERR(FIND(CONCATENATE(W$4,"++"),Stac!$S22))=FALSE,IF(ISERR(FIND(CONCATENATE(W$4,"+++"),Stac!$S22))=FALSE,"+++","++"),"+")," ")," ")</f>
        <v xml:space="preserve"> </v>
      </c>
      <c r="X16" s="124" t="str">
        <f>IF(ISERR(FIND(X$4,Stac!$S22))=FALSE,IF(ISERR(FIND(CONCATENATE(X$4,"+"),Stac!$S22))=FALSE,IF(ISERR(FIND(CONCATENATE(X$4,"++"),Stac!$S22))=FALSE,IF(ISERR(FIND(CONCATENATE(X$4,"+++"),Stac!$S22))=FALSE,"+++","++"),"+")," ")," ")</f>
        <v xml:space="preserve"> </v>
      </c>
      <c r="Y16" s="124" t="str">
        <f>IF(ISERR(FIND(Y$4,Stac!$S22))=FALSE,IF(ISERR(FIND(CONCATENATE(Y$4,"+"),Stac!$S22))=FALSE,IF(ISERR(FIND(CONCATENATE(Y$4,"++"),Stac!$S22))=FALSE,IF(ISERR(FIND(CONCATENATE(Y$4,"+++"),Stac!$S22))=FALSE,"+++","++"),"+")," ")," ")</f>
        <v xml:space="preserve"> </v>
      </c>
      <c r="Z16" s="124" t="str">
        <f>IF(ISERR(FIND(Z$4,Stac!$S22))=FALSE,IF(ISERR(FIND(CONCATENATE(Z$4,"+"),Stac!$S22))=FALSE,IF(ISERR(FIND(CONCATENATE(Z$4,"++"),Stac!$S22))=FALSE,IF(ISERR(FIND(CONCATENATE(Z$4,"+++"),Stac!$S22))=FALSE,"+++","++"),"+")," ")," ")</f>
        <v xml:space="preserve"> </v>
      </c>
      <c r="AA16" s="124" t="str">
        <f>IF(ISERR(FIND(AA$4,Stac!$S22))=FALSE,IF(ISERR(FIND(CONCATENATE(AA$4,"+"),Stac!$S22))=FALSE,IF(ISERR(FIND(CONCATENATE(AA$4,"++"),Stac!$S22))=FALSE,IF(ISERR(FIND(CONCATENATE(AA$4,"+++"),Stac!$S22))=FALSE,"+++","++"),"+")," ")," ")</f>
        <v xml:space="preserve"> </v>
      </c>
      <c r="AB16" s="124" t="str">
        <f>IF(ISERR(FIND(AB$4,Stac!$S22))=FALSE,IF(ISERR(FIND(CONCATENATE(AB$4,"+"),Stac!$S22))=FALSE,IF(ISERR(FIND(CONCATENATE(AB$4,"++"),Stac!$S22))=FALSE,IF(ISERR(FIND(CONCATENATE(AB$4,"+++"),Stac!$S22))=FALSE,"+++","++"),"+")," ")," ")</f>
        <v xml:space="preserve"> </v>
      </c>
      <c r="AC16" s="124" t="str">
        <f>IF(ISERR(FIND(AC$4,Stac!$S22))=FALSE,IF(ISERR(FIND(CONCATENATE(AC$4,"+"),Stac!$S22))=FALSE,IF(ISERR(FIND(CONCATENATE(AC$4,"++"),Stac!$S22))=FALSE,IF(ISERR(FIND(CONCATENATE(AC$4,"+++"),Stac!$S22))=FALSE,"+++","++"),"+")," ")," ")</f>
        <v xml:space="preserve"> </v>
      </c>
      <c r="AD16" s="124" t="str">
        <f>IF(ISERR(FIND(AD$4,Stac!$S22))=FALSE,IF(ISERR(FIND(CONCATENATE(AD$4,"+"),Stac!$S22))=FALSE,IF(ISERR(FIND(CONCATENATE(AD$4,"++"),Stac!$S22))=FALSE,IF(ISERR(FIND(CONCATENATE(AD$4,"+++"),Stac!$S22))=FALSE,"+++","++"),"+")," ")," ")</f>
        <v xml:space="preserve"> </v>
      </c>
      <c r="AE16" s="124" t="str">
        <f>IF(ISERR(FIND(AE$4,Stac!$S22))=FALSE,IF(ISERR(FIND(CONCATENATE(AE$4,"+"),Stac!$S22))=FALSE,IF(ISERR(FIND(CONCATENATE(AE$4,"++"),Stac!$S22))=FALSE,IF(ISERR(FIND(CONCATENATE(AE$4,"+++"),Stac!$S22))=FALSE,"+++","++"),"+")," ")," ")</f>
        <v xml:space="preserve"> </v>
      </c>
      <c r="AF16" s="124" t="str">
        <f>IF(ISERR(FIND(AF$4,Stac!$S22))=FALSE,IF(ISERR(FIND(CONCATENATE(AF$4,"+"),Stac!$S22))=FALSE,IF(ISERR(FIND(CONCATENATE(AF$4,"++"),Stac!$S22))=FALSE,IF(ISERR(FIND(CONCATENATE(AF$4,"+++"),Stac!$S22))=FALSE,"+++","++"),"+")," ")," ")</f>
        <v xml:space="preserve"> </v>
      </c>
      <c r="AG16" s="124" t="str">
        <f>IF(ISERR(FIND(AG$4,Stac!$S22))=FALSE,IF(ISERR(FIND(CONCATENATE(AG$4,"+"),Stac!$S22))=FALSE,IF(ISERR(FIND(CONCATENATE(AG$4,"++"),Stac!$S22))=FALSE,IF(ISERR(FIND(CONCATENATE(AG$4,"+++"),Stac!$S22))=FALSE,"+++","++"),"+")," ")," ")</f>
        <v xml:space="preserve"> </v>
      </c>
      <c r="AH16" s="124" t="str">
        <f>IF(ISERR(FIND(AH$4,Stac!$S22))=FALSE,IF(ISERR(FIND(CONCATENATE(AH$4,"+"),Stac!$S22))=FALSE,IF(ISERR(FIND(CONCATENATE(AH$4,"++"),Stac!$S22))=FALSE,IF(ISERR(FIND(CONCATENATE(AH$4,"+++"),Stac!$S22))=FALSE,"+++","++"),"+")," ")," ")</f>
        <v xml:space="preserve"> </v>
      </c>
      <c r="AI16" s="124" t="str">
        <f>IF(ISERR(FIND(AI$4,Stac!$S22))=FALSE,IF(ISERR(FIND(CONCATENATE(AI$4,"+"),Stac!$S22))=FALSE,IF(ISERR(FIND(CONCATENATE(AI$4,"++"),Stac!$S22))=FALSE,IF(ISERR(FIND(CONCATENATE(AI$4,"+++"),Stac!$S22))=FALSE,"+++","++"),"+")," ")," ")</f>
        <v xml:space="preserve"> </v>
      </c>
      <c r="AJ16" s="124" t="str">
        <f>IF(ISERR(FIND(AJ$4,Stac!$S22))=FALSE,IF(ISERR(FIND(CONCATENATE(AJ$4,"+"),Stac!$S22))=FALSE,IF(ISERR(FIND(CONCATENATE(AJ$4,"++"),Stac!$S22))=FALSE,IF(ISERR(FIND(CONCATENATE(AJ$4,"+++"),Stac!$S22))=FALSE,"+++","++"),"+")," ")," ")</f>
        <v xml:space="preserve"> </v>
      </c>
      <c r="AK16" s="124" t="str">
        <f>IF(ISERR(FIND(AK$4,Stac!$S22))=FALSE,IF(ISERR(FIND(CONCATENATE(AK$4,"+"),Stac!$S22))=FALSE,IF(ISERR(FIND(CONCATENATE(AK$4,"++"),Stac!$S22))=FALSE,IF(ISERR(FIND(CONCATENATE(AK$4,"+++"),Stac!$S22))=FALSE,"+++","++"),"+")," ")," ")</f>
        <v>+</v>
      </c>
      <c r="AL16" s="124" t="str">
        <f>IF(ISERR(FIND(AL$4,Stac!$S22))=FALSE,IF(ISERR(FIND(CONCATENATE(AL$4,"+"),Stac!$S22))=FALSE,IF(ISERR(FIND(CONCATENATE(AL$4,"++"),Stac!$S22))=FALSE,IF(ISERR(FIND(CONCATENATE(AL$4,"+++"),Stac!$S22))=FALSE,"+++","++"),"+")," ")," ")</f>
        <v xml:space="preserve"> </v>
      </c>
      <c r="AM16" s="124" t="str">
        <f>IF(ISERR(FIND(AM$4,Stac!$S22))=FALSE,IF(ISERR(FIND(CONCATENATE(AM$4,"+"),Stac!$S22))=FALSE,IF(ISERR(FIND(CONCATENATE(AM$4,"++"),Stac!$S22))=FALSE,IF(ISERR(FIND(CONCATENATE(AM$4,"+++"),Stac!$S22))=FALSE,"+++","++"),"+")," ")," ")</f>
        <v xml:space="preserve"> </v>
      </c>
      <c r="AN16" s="124" t="str">
        <f>IF(ISERR(FIND(AN$4,Stac!$S22))=FALSE,IF(ISERR(FIND(CONCATENATE(AN$4,"+"),Stac!$S22))=FALSE,IF(ISERR(FIND(CONCATENATE(AN$4,"++"),Stac!$S22))=FALSE,IF(ISERR(FIND(CONCATENATE(AN$4,"+++"),Stac!$S22))=FALSE,"+++","++"),"+")," ")," ")</f>
        <v xml:space="preserve"> </v>
      </c>
      <c r="AO16" s="124" t="str">
        <f>IF(ISERR(FIND(AO$4,Stac!$S22))=FALSE,IF(ISERR(FIND(CONCATENATE(AO$4,"+"),Stac!$S22))=FALSE,IF(ISERR(FIND(CONCATENATE(AO$4,"++"),Stac!$S22))=FALSE,IF(ISERR(FIND(CONCATENATE(AO$4,"+++"),Stac!$S22))=FALSE,"+++","++"),"+")," ")," ")</f>
        <v xml:space="preserve"> </v>
      </c>
      <c r="AP16" s="124" t="str">
        <f>IF(ISERR(FIND(AP$4,Stac!$S22))=FALSE,IF(ISERR(FIND(CONCATENATE(AP$4,"+"),Stac!$S22))=FALSE,IF(ISERR(FIND(CONCATENATE(AP$4,"++"),Stac!$S22))=FALSE,IF(ISERR(FIND(CONCATENATE(AP$4,"+++"),Stac!$S22))=FALSE,"+++","++"),"+")," ")," ")</f>
        <v xml:space="preserve"> </v>
      </c>
      <c r="AQ16" s="124" t="str">
        <f>IF(ISERR(FIND(AQ$4,Stac!$S22))=FALSE,IF(ISERR(FIND(CONCATENATE(AQ$4,"+"),Stac!$S22))=FALSE,IF(ISERR(FIND(CONCATENATE(AQ$4,"++"),Stac!$S22))=FALSE,IF(ISERR(FIND(CONCATENATE(AQ$4,"+++"),Stac!$S22))=FALSE,"+++","++"),"+")," ")," ")</f>
        <v xml:space="preserve"> </v>
      </c>
      <c r="AR16" s="124" t="str">
        <f>IF(ISERR(FIND(AR$4,Stac!$S22))=FALSE,IF(ISERR(FIND(CONCATENATE(AR$4,"+"),Stac!$S22))=FALSE,IF(ISERR(FIND(CONCATENATE(AR$4,"++"),Stac!$S22))=FALSE,IF(ISERR(FIND(CONCATENATE(AR$4,"+++"),Stac!$S22))=FALSE,"+++","++"),"+")," ")," ")</f>
        <v xml:space="preserve"> </v>
      </c>
      <c r="AS16" s="124" t="str">
        <f>IF(ISERR(FIND(AS$4,Stac!$S22))=FALSE,IF(ISERR(FIND(CONCATENATE(AS$4,"+"),Stac!$S22))=FALSE,IF(ISERR(FIND(CONCATENATE(AS$4,"++"),Stac!$S22))=FALSE,IF(ISERR(FIND(CONCATENATE(AS$4,"+++"),Stac!$S22))=FALSE,"+++","++"),"+")," ")," ")</f>
        <v xml:space="preserve"> </v>
      </c>
      <c r="AT16" s="124" t="str">
        <f>IF(ISERR(FIND(AT$4,Stac!$S22))=FALSE,IF(ISERR(FIND(CONCATENATE(AT$4,"+"),Stac!$S22))=FALSE,IF(ISERR(FIND(CONCATENATE(AT$4,"++"),Stac!$S22))=FALSE,IF(ISERR(FIND(CONCATENATE(AT$4,"+++"),Stac!$S22))=FALSE,"+++","++"),"+")," ")," ")</f>
        <v xml:space="preserve"> </v>
      </c>
      <c r="AU16" s="124" t="str">
        <f>IF(ISERR(FIND(AU$4,Stac!$S22))=FALSE,IF(ISERR(FIND(CONCATENATE(AU$4,"+"),Stac!$S22))=FALSE,IF(ISERR(FIND(CONCATENATE(AU$4,"++"),Stac!$S22))=FALSE,IF(ISERR(FIND(CONCATENATE(AU$4,"+++"),Stac!$S22))=FALSE,"+++","++"),"+")," ")," ")</f>
        <v xml:space="preserve"> </v>
      </c>
      <c r="AV16" s="125" t="str">
        <f>Stac!C22</f>
        <v>Szkolenie BHP</v>
      </c>
      <c r="AW16" s="124" t="str">
        <f>IF(ISERR(FIND(AW$4,Stac!$T22))=FALSE,IF(ISERR(FIND(CONCATENATE(AW$4,"+"),Stac!$T22))=FALSE,IF(ISERR(FIND(CONCATENATE(AW$4,"++"),Stac!$T22))=FALSE,IF(ISERR(FIND(CONCATENATE(AW$4,"+++"),Stac!$T22))=FALSE,"+++","++"),"+")," ")," ")</f>
        <v xml:space="preserve"> </v>
      </c>
      <c r="AX16" s="124" t="str">
        <f>IF(ISERR(FIND(AX$4,Stac!$T22))=FALSE,IF(ISERR(FIND(CONCATENATE(AX$4,"+"),Stac!$T22))=FALSE,IF(ISERR(FIND(CONCATENATE(AX$4,"++"),Stac!$T22))=FALSE,IF(ISERR(FIND(CONCATENATE(AX$4,"+++"),Stac!$T22))=FALSE,"+++","++"),"+")," ")," ")</f>
        <v xml:space="preserve"> </v>
      </c>
      <c r="AY16" s="124" t="str">
        <f>IF(ISERR(FIND(AY$4,Stac!$T22))=FALSE,IF(ISERR(FIND(CONCATENATE(AY$4,"+"),Stac!$T22))=FALSE,IF(ISERR(FIND(CONCATENATE(AY$4,"++"),Stac!$T22))=FALSE,IF(ISERR(FIND(CONCATENATE(AY$4,"+++"),Stac!$T22))=FALSE,"+++","++"),"+")," ")," ")</f>
        <v>+</v>
      </c>
      <c r="AZ16" s="124" t="str">
        <f>IF(ISERR(FIND(AZ$4,Stac!$T22))=FALSE,IF(ISERR(FIND(CONCATENATE(AZ$4,"+"),Stac!$T22))=FALSE,IF(ISERR(FIND(CONCATENATE(AZ$4,"++"),Stac!$T22))=FALSE,IF(ISERR(FIND(CONCATENATE(AZ$4,"+++"),Stac!$T22))=FALSE,"+++","++"),"+")," ")," ")</f>
        <v xml:space="preserve"> </v>
      </c>
      <c r="BA16" s="124" t="str">
        <f>IF(ISERR(FIND(BA$4,Stac!$T22))=FALSE,IF(ISERR(FIND(CONCATENATE(BA$4,"+"),Stac!$T22))=FALSE,IF(ISERR(FIND(CONCATENATE(BA$4,"++"),Stac!$T22))=FALSE,IF(ISERR(FIND(CONCATENATE(BA$4,"+++"),Stac!$T22))=FALSE,"+++","++"),"+")," ")," ")</f>
        <v xml:space="preserve"> </v>
      </c>
      <c r="BB16" s="124" t="str">
        <f>IF(ISERR(FIND(BB$4,Stac!$T22))=FALSE,IF(ISERR(FIND(CONCATENATE(BB$4,"+"),Stac!$T22))=FALSE,IF(ISERR(FIND(CONCATENATE(BB$4,"++"),Stac!$T22))=FALSE,IF(ISERR(FIND(CONCATENATE(BB$4,"+++"),Stac!$T22))=FALSE,"+++","++"),"+")," ")," ")</f>
        <v xml:space="preserve"> </v>
      </c>
      <c r="BC16" s="124" t="str">
        <f>IF(ISERR(FIND(BC$4,#REF!))=0,IF(ISERR(FIND(CONCATENATE(BC$4,"+"),#REF!))=0,IF(ISERR(FIND(CONCATENATE(BC$4,"++"),#REF!))=0,IF(ISERR(FIND(CONCATENATE(BC$4,"+++"),#REF!))=0,"+++","++"),"+"),"-"),"-")</f>
        <v>-</v>
      </c>
      <c r="BD16" s="124" t="str">
        <f>IF(ISERR(FIND(BD$4,#REF!))=0,IF(ISERR(FIND(CONCATENATE(BD$4,"+"),#REF!))=0,IF(ISERR(FIND(CONCATENATE(BD$4,"++"),#REF!))=0,IF(ISERR(FIND(CONCATENATE(BD$4,"+++"),#REF!))=0,"+++","++"),"+"),"-"),"-")</f>
        <v>-</v>
      </c>
      <c r="BE16" s="124" t="str">
        <f>IF(ISERR(FIND(BE$4,#REF!))=0,IF(ISERR(FIND(CONCATENATE(BE$4,"+"),#REF!))=0,IF(ISERR(FIND(CONCATENATE(BE$4,"++"),#REF!))=0,IF(ISERR(FIND(CONCATENATE(BE$4,"+++"),#REF!))=0,"+++","++"),"+"),"-"),"-")</f>
        <v>-</v>
      </c>
    </row>
    <row r="17" spans="1:57">
      <c r="A17" s="123" t="str">
        <f>Stac!C23</f>
        <v>Język obcy</v>
      </c>
      <c r="B17" s="124" t="str">
        <f>IF(ISERR(FIND(B$4,Stac!$R23))=FALSE,IF(ISERR(FIND(CONCATENATE(B$4,"+"),Stac!$R23))=FALSE,IF(ISERR(FIND(CONCATENATE(B$4,"++"),Stac!$R23))=FALSE,IF(ISERR(FIND(CONCATENATE(B$4,"+++"),Stac!$R23))=FALSE,"+++","++"),"+")," ")," ")</f>
        <v xml:space="preserve"> </v>
      </c>
      <c r="C17" s="124" t="str">
        <f>IF(ISERR(FIND(C$4,Stac!$R23))=FALSE,IF(ISERR(FIND(CONCATENATE(C$4,"+"),Stac!$R23))=FALSE,IF(ISERR(FIND(CONCATENATE(C$4,"++"),Stac!$R23))=FALSE,IF(ISERR(FIND(CONCATENATE(C$4,"+++"),Stac!$R23))=FALSE,"+++","++"),"+")," ")," ")</f>
        <v xml:space="preserve"> </v>
      </c>
      <c r="D17" s="124" t="str">
        <f>IF(ISERR(FIND(D$4,Stac!$R23))=FALSE,IF(ISERR(FIND(CONCATENATE(D$4,"+"),Stac!$R23))=FALSE,IF(ISERR(FIND(CONCATENATE(D$4,"++"),Stac!$R23))=FALSE,IF(ISERR(FIND(CONCATENATE(D$4,"+++"),Stac!$R23))=FALSE,"+++","++"),"+")," ")," ")</f>
        <v xml:space="preserve"> </v>
      </c>
      <c r="E17" s="124" t="str">
        <f>IF(ISERR(FIND(E$4,Stac!$R23))=FALSE,IF(ISERR(FIND(CONCATENATE(E$4,"+"),Stac!$R23))=FALSE,IF(ISERR(FIND(CONCATENATE(E$4,"++"),Stac!$R23))=FALSE,IF(ISERR(FIND(CONCATENATE(E$4,"+++"),Stac!$R23))=FALSE,"+++","++"),"+")," ")," ")</f>
        <v xml:space="preserve"> </v>
      </c>
      <c r="F17" s="124" t="str">
        <f>IF(ISERR(FIND(F$4,Stac!$R23))=FALSE,IF(ISERR(FIND(CONCATENATE(F$4,"+"),Stac!$R23))=FALSE,IF(ISERR(FIND(CONCATENATE(F$4,"++"),Stac!$R23))=FALSE,IF(ISERR(FIND(CONCATENATE(F$4,"+++"),Stac!$R23))=FALSE,"+++","++"),"+")," ")," ")</f>
        <v xml:space="preserve"> </v>
      </c>
      <c r="G17" s="124" t="str">
        <f>IF(ISERR(FIND(G$4,Stac!$R23))=FALSE,IF(ISERR(FIND(CONCATENATE(G$4,"+"),Stac!$R23))=FALSE,IF(ISERR(FIND(CONCATENATE(G$4,"++"),Stac!$R23))=FALSE,IF(ISERR(FIND(CONCATENATE(G$4,"+++"),Stac!$R23))=FALSE,"+++","++"),"+")," ")," ")</f>
        <v xml:space="preserve"> </v>
      </c>
      <c r="H17" s="124" t="str">
        <f>IF(ISERR(FIND(H$4,Stac!$R23))=FALSE,IF(ISERR(FIND(CONCATENATE(H$4,"+"),Stac!$R23))=FALSE,IF(ISERR(FIND(CONCATENATE(H$4,"++"),Stac!$R23))=FALSE,IF(ISERR(FIND(CONCATENATE(H$4,"+++"),Stac!$R23))=FALSE,"+++","++"),"+")," ")," ")</f>
        <v xml:space="preserve"> </v>
      </c>
      <c r="I17" s="124" t="str">
        <f>IF(ISERR(FIND(I$4,Stac!$R23))=FALSE,IF(ISERR(FIND(CONCATENATE(I$4,"+"),Stac!$R23))=FALSE,IF(ISERR(FIND(CONCATENATE(I$4,"++"),Stac!$R23))=FALSE,IF(ISERR(FIND(CONCATENATE(I$4,"+++"),Stac!$R23))=FALSE,"+++","++"),"+")," ")," ")</f>
        <v xml:space="preserve"> </v>
      </c>
      <c r="J17" s="124" t="str">
        <f>IF(ISERR(FIND(J$4,Stac!$R23))=FALSE,IF(ISERR(FIND(CONCATENATE(J$4,"+"),Stac!$R23))=FALSE,IF(ISERR(FIND(CONCATENATE(J$4,"++"),Stac!$R23))=FALSE,IF(ISERR(FIND(CONCATENATE(J$4,"+++"),Stac!$R23))=FALSE,"+++","++"),"+")," ")," ")</f>
        <v xml:space="preserve"> </v>
      </c>
      <c r="K17" s="124" t="str">
        <f>IF(ISERR(FIND(K$4,Stac!$R23))=FALSE,IF(ISERR(FIND(CONCATENATE(K$4,"+"),Stac!$R23))=FALSE,IF(ISERR(FIND(CONCATENATE(K$4,"++"),Stac!$R23))=FALSE,IF(ISERR(FIND(CONCATENATE(K$4,"+++"),Stac!$R23))=FALSE,"+++","++"),"+")," ")," ")</f>
        <v xml:space="preserve"> </v>
      </c>
      <c r="L17" s="124" t="str">
        <f>IF(ISERR(FIND(L$4,Stac!$R23))=FALSE,IF(ISERR(FIND(CONCATENATE(L$4,"+"),Stac!$R23))=FALSE,IF(ISERR(FIND(CONCATENATE(L$4,"++"),Stac!$R23))=FALSE,IF(ISERR(FIND(CONCATENATE(L$4,"+++"),Stac!$R23))=FALSE,"+++","++"),"+")," ")," ")</f>
        <v xml:space="preserve"> </v>
      </c>
      <c r="M17" s="124" t="str">
        <f>IF(ISERR(FIND(M$4,Stac!$R23))=FALSE,IF(ISERR(FIND(CONCATENATE(M$4,"+"),Stac!$R23))=FALSE,IF(ISERR(FIND(CONCATENATE(M$4,"++"),Stac!$R23))=FALSE,IF(ISERR(FIND(CONCATENATE(M$4,"+++"),Stac!$R23))=FALSE,"+++","++"),"+")," ")," ")</f>
        <v xml:space="preserve"> </v>
      </c>
      <c r="N17" s="124" t="str">
        <f>IF(ISERR(FIND(N$4,Stac!$R23))=FALSE,IF(ISERR(FIND(CONCATENATE(N$4,"+"),Stac!$R23))=FALSE,IF(ISERR(FIND(CONCATENATE(N$4,"++"),Stac!$R23))=FALSE,IF(ISERR(FIND(CONCATENATE(N$4,"+++"),Stac!$R23))=FALSE,"+++","++"),"+")," ")," ")</f>
        <v xml:space="preserve"> </v>
      </c>
      <c r="O17" s="124" t="str">
        <f>IF(ISERR(FIND(O$4,Stac!$R23))=FALSE,IF(ISERR(FIND(CONCATENATE(O$4,"+"),Stac!$R23))=FALSE,IF(ISERR(FIND(CONCATENATE(O$4,"++"),Stac!$R23))=FALSE,IF(ISERR(FIND(CONCATENATE(O$4,"+++"),Stac!$R23))=FALSE,"+++","++"),"+")," ")," ")</f>
        <v xml:space="preserve"> </v>
      </c>
      <c r="P17" s="124" t="str">
        <f>IF(ISERR(FIND(P$4,Stac!$R23))=FALSE,IF(ISERR(FIND(CONCATENATE(P$4,"+"),Stac!$R23))=FALSE,IF(ISERR(FIND(CONCATENATE(P$4,"++"),Stac!$R23))=FALSE,IF(ISERR(FIND(CONCATENATE(P$4,"+++"),Stac!$R23))=FALSE,"+++","++"),"+")," ")," ")</f>
        <v xml:space="preserve"> </v>
      </c>
      <c r="Q17" s="124" t="str">
        <f>IF(ISERR(FIND(Q$4,Stac!$R23))=FALSE,IF(ISERR(FIND(CONCATENATE(Q$4,"+"),Stac!$R23))=FALSE,IF(ISERR(FIND(CONCATENATE(Q$4,"++"),Stac!$R23))=FALSE,IF(ISERR(FIND(CONCATENATE(Q$4,"+++"),Stac!$R23))=FALSE,"+++","++"),"+")," ")," ")</f>
        <v xml:space="preserve"> </v>
      </c>
      <c r="R17" s="124" t="str">
        <f>IF(ISERR(FIND(R$4,Stac!$R23))=FALSE,IF(ISERR(FIND(CONCATENATE(R$4,"+"),Stac!$R23))=FALSE,IF(ISERR(FIND(CONCATENATE(R$4,"++"),Stac!$R23))=FALSE,IF(ISERR(FIND(CONCATENATE(R$4,"+++"),Stac!$R23))=FALSE,"+++","++"),"+")," ")," ")</f>
        <v xml:space="preserve"> </v>
      </c>
      <c r="S17" s="124" t="str">
        <f>IF(ISERR(FIND(S$4,Stac!$R23))=FALSE,IF(ISERR(FIND(CONCATENATE(S$4,"+"),Stac!$R23))=FALSE,IF(ISERR(FIND(CONCATENATE(S$4,"++"),Stac!$R23))=FALSE,IF(ISERR(FIND(CONCATENATE(S$4,"+++"),Stac!$R23))=FALSE,"+++","++"),"+")," ")," ")</f>
        <v xml:space="preserve"> </v>
      </c>
      <c r="T17" s="125" t="str">
        <f>Stac!C23</f>
        <v>Język obcy</v>
      </c>
      <c r="U17" s="124" t="str">
        <f>IF(ISERR(FIND(U$4,Stac!$S23))=FALSE,IF(ISERR(FIND(CONCATENATE(U$4,"+"),Stac!$S23))=FALSE,IF(ISERR(FIND(CONCATENATE(U$4,"++"),Stac!$S23))=FALSE,IF(ISERR(FIND(CONCATENATE(U$4,"+++"),Stac!$S23))=FALSE,"+++","++"),"+")," ")," ")</f>
        <v>+</v>
      </c>
      <c r="V17" s="124" t="str">
        <f>IF(ISERR(FIND(V$4,Stac!$S23))=FALSE,IF(ISERR(FIND(CONCATENATE(V$4,"+"),Stac!$S23))=FALSE,IF(ISERR(FIND(CONCATENATE(V$4,"++"),Stac!$S23))=FALSE,IF(ISERR(FIND(CONCATENATE(V$4,"+++"),Stac!$S23))=FALSE,"+++","++"),"+")," ")," ")</f>
        <v xml:space="preserve"> </v>
      </c>
      <c r="W17" s="124" t="str">
        <f>IF(ISERR(FIND(W$4,Stac!$S23))=FALSE,IF(ISERR(FIND(CONCATENATE(W$4,"+"),Stac!$S23))=FALSE,IF(ISERR(FIND(CONCATENATE(W$4,"++"),Stac!$S23))=FALSE,IF(ISERR(FIND(CONCATENATE(W$4,"+++"),Stac!$S23))=FALSE,"+++","++"),"+")," ")," ")</f>
        <v xml:space="preserve"> </v>
      </c>
      <c r="X17" s="124" t="str">
        <f>IF(ISERR(FIND(X$4,Stac!$S23))=FALSE,IF(ISERR(FIND(CONCATENATE(X$4,"+"),Stac!$S23))=FALSE,IF(ISERR(FIND(CONCATENATE(X$4,"++"),Stac!$S23))=FALSE,IF(ISERR(FIND(CONCATENATE(X$4,"+++"),Stac!$S23))=FALSE,"+++","++"),"+")," ")," ")</f>
        <v xml:space="preserve"> </v>
      </c>
      <c r="Y17" s="124" t="str">
        <f>IF(ISERR(FIND(Y$4,Stac!$S23))=FALSE,IF(ISERR(FIND(CONCATENATE(Y$4,"+"),Stac!$S23))=FALSE,IF(ISERR(FIND(CONCATENATE(Y$4,"++"),Stac!$S23))=FALSE,IF(ISERR(FIND(CONCATENATE(Y$4,"+++"),Stac!$S23))=FALSE,"+++","++"),"+")," ")," ")</f>
        <v xml:space="preserve"> </v>
      </c>
      <c r="Z17" s="124" t="str">
        <f>IF(ISERR(FIND(Z$4,Stac!$S23))=FALSE,IF(ISERR(FIND(CONCATENATE(Z$4,"+"),Stac!$S23))=FALSE,IF(ISERR(FIND(CONCATENATE(Z$4,"++"),Stac!$S23))=FALSE,IF(ISERR(FIND(CONCATENATE(Z$4,"+++"),Stac!$S23))=FALSE,"+++","++"),"+")," ")," ")</f>
        <v xml:space="preserve"> </v>
      </c>
      <c r="AA17" s="124" t="str">
        <f>IF(ISERR(FIND(AA$4,Stac!$S23))=FALSE,IF(ISERR(FIND(CONCATENATE(AA$4,"+"),Stac!$S23))=FALSE,IF(ISERR(FIND(CONCATENATE(AA$4,"++"),Stac!$S23))=FALSE,IF(ISERR(FIND(CONCATENATE(AA$4,"+++"),Stac!$S23))=FALSE,"+++","++"),"+")," ")," ")</f>
        <v>+</v>
      </c>
      <c r="AB17" s="124" t="str">
        <f>IF(ISERR(FIND(AB$4,Stac!$S23))=FALSE,IF(ISERR(FIND(CONCATENATE(AB$4,"+"),Stac!$S23))=FALSE,IF(ISERR(FIND(CONCATENATE(AB$4,"++"),Stac!$S23))=FALSE,IF(ISERR(FIND(CONCATENATE(AB$4,"+++"),Stac!$S23))=FALSE,"+++","++"),"+")," ")," ")</f>
        <v xml:space="preserve"> </v>
      </c>
      <c r="AC17" s="124" t="str">
        <f>IF(ISERR(FIND(AC$4,Stac!$S23))=FALSE,IF(ISERR(FIND(CONCATENATE(AC$4,"+"),Stac!$S23))=FALSE,IF(ISERR(FIND(CONCATENATE(AC$4,"++"),Stac!$S23))=FALSE,IF(ISERR(FIND(CONCATENATE(AC$4,"+++"),Stac!$S23))=FALSE,"+++","++"),"+")," ")," ")</f>
        <v xml:space="preserve"> </v>
      </c>
      <c r="AD17" s="124" t="str">
        <f>IF(ISERR(FIND(AD$4,Stac!$S23))=FALSE,IF(ISERR(FIND(CONCATENATE(AD$4,"+"),Stac!$S23))=FALSE,IF(ISERR(FIND(CONCATENATE(AD$4,"++"),Stac!$S23))=FALSE,IF(ISERR(FIND(CONCATENATE(AD$4,"+++"),Stac!$S23))=FALSE,"+++","++"),"+")," ")," ")</f>
        <v>+</v>
      </c>
      <c r="AE17" s="124" t="str">
        <f>IF(ISERR(FIND(AE$4,Stac!$S23))=FALSE,IF(ISERR(FIND(CONCATENATE(AE$4,"+"),Stac!$S23))=FALSE,IF(ISERR(FIND(CONCATENATE(AE$4,"++"),Stac!$S23))=FALSE,IF(ISERR(FIND(CONCATENATE(AE$4,"+++"),Stac!$S23))=FALSE,"+++","++"),"+")," ")," ")</f>
        <v xml:space="preserve"> </v>
      </c>
      <c r="AF17" s="124" t="str">
        <f>IF(ISERR(FIND(AF$4,Stac!$S23))=FALSE,IF(ISERR(FIND(CONCATENATE(AF$4,"+"),Stac!$S23))=FALSE,IF(ISERR(FIND(CONCATENATE(AF$4,"++"),Stac!$S23))=FALSE,IF(ISERR(FIND(CONCATENATE(AF$4,"+++"),Stac!$S23))=FALSE,"+++","++"),"+")," ")," ")</f>
        <v xml:space="preserve"> </v>
      </c>
      <c r="AG17" s="124" t="str">
        <f>IF(ISERR(FIND(AG$4,Stac!$S23))=FALSE,IF(ISERR(FIND(CONCATENATE(AG$4,"+"),Stac!$S23))=FALSE,IF(ISERR(FIND(CONCATENATE(AG$4,"++"),Stac!$S23))=FALSE,IF(ISERR(FIND(CONCATENATE(AG$4,"+++"),Stac!$S23))=FALSE,"+++","++"),"+")," ")," ")</f>
        <v xml:space="preserve"> </v>
      </c>
      <c r="AH17" s="124" t="str">
        <f>IF(ISERR(FIND(AH$4,Stac!$S23))=FALSE,IF(ISERR(FIND(CONCATENATE(AH$4,"+"),Stac!$S23))=FALSE,IF(ISERR(FIND(CONCATENATE(AH$4,"++"),Stac!$S23))=FALSE,IF(ISERR(FIND(CONCATENATE(AH$4,"+++"),Stac!$S23))=FALSE,"+++","++"),"+")," ")," ")</f>
        <v xml:space="preserve"> </v>
      </c>
      <c r="AI17" s="124" t="str">
        <f>IF(ISERR(FIND(AI$4,Stac!$S23))=FALSE,IF(ISERR(FIND(CONCATENATE(AI$4,"+"),Stac!$S23))=FALSE,IF(ISERR(FIND(CONCATENATE(AI$4,"++"),Stac!$S23))=FALSE,IF(ISERR(FIND(CONCATENATE(AI$4,"+++"),Stac!$S23))=FALSE,"+++","++"),"+")," ")," ")</f>
        <v xml:space="preserve"> </v>
      </c>
      <c r="AJ17" s="124" t="str">
        <f>IF(ISERR(FIND(AJ$4,Stac!$S23))=FALSE,IF(ISERR(FIND(CONCATENATE(AJ$4,"+"),Stac!$S23))=FALSE,IF(ISERR(FIND(CONCATENATE(AJ$4,"++"),Stac!$S23))=FALSE,IF(ISERR(FIND(CONCATENATE(AJ$4,"+++"),Stac!$S23))=FALSE,"+++","++"),"+")," ")," ")</f>
        <v xml:space="preserve"> </v>
      </c>
      <c r="AK17" s="124" t="str">
        <f>IF(ISERR(FIND(AK$4,Stac!$S23))=FALSE,IF(ISERR(FIND(CONCATENATE(AK$4,"+"),Stac!$S23))=FALSE,IF(ISERR(FIND(CONCATENATE(AK$4,"++"),Stac!$S23))=FALSE,IF(ISERR(FIND(CONCATENATE(AK$4,"+++"),Stac!$S23))=FALSE,"+++","++"),"+")," ")," ")</f>
        <v xml:space="preserve"> </v>
      </c>
      <c r="AL17" s="124" t="str">
        <f>IF(ISERR(FIND(AL$4,Stac!$S23))=FALSE,IF(ISERR(FIND(CONCATENATE(AL$4,"+"),Stac!$S23))=FALSE,IF(ISERR(FIND(CONCATENATE(AL$4,"++"),Stac!$S23))=FALSE,IF(ISERR(FIND(CONCATENATE(AL$4,"+++"),Stac!$S23))=FALSE,"+++","++"),"+")," ")," ")</f>
        <v xml:space="preserve"> </v>
      </c>
      <c r="AM17" s="124" t="str">
        <f>IF(ISERR(FIND(AM$4,Stac!$S23))=FALSE,IF(ISERR(FIND(CONCATENATE(AM$4,"+"),Stac!$S23))=FALSE,IF(ISERR(FIND(CONCATENATE(AM$4,"++"),Stac!$S23))=FALSE,IF(ISERR(FIND(CONCATENATE(AM$4,"+++"),Stac!$S23))=FALSE,"+++","++"),"+")," ")," ")</f>
        <v xml:space="preserve"> </v>
      </c>
      <c r="AN17" s="124" t="str">
        <f>IF(ISERR(FIND(AN$4,Stac!$S23))=FALSE,IF(ISERR(FIND(CONCATENATE(AN$4,"+"),Stac!$S23))=FALSE,IF(ISERR(FIND(CONCATENATE(AN$4,"++"),Stac!$S23))=FALSE,IF(ISERR(FIND(CONCATENATE(AN$4,"+++"),Stac!$S23))=FALSE,"+++","++"),"+")," ")," ")</f>
        <v xml:space="preserve"> </v>
      </c>
      <c r="AO17" s="124" t="str">
        <f>IF(ISERR(FIND(AO$4,Stac!$S23))=FALSE,IF(ISERR(FIND(CONCATENATE(AO$4,"+"),Stac!$S23))=FALSE,IF(ISERR(FIND(CONCATENATE(AO$4,"++"),Stac!$S23))=FALSE,IF(ISERR(FIND(CONCATENATE(AO$4,"+++"),Stac!$S23))=FALSE,"+++","++"),"+")," ")," ")</f>
        <v xml:space="preserve"> </v>
      </c>
      <c r="AP17" s="124" t="str">
        <f>IF(ISERR(FIND(AP$4,Stac!$S23))=FALSE,IF(ISERR(FIND(CONCATENATE(AP$4,"+"),Stac!$S23))=FALSE,IF(ISERR(FIND(CONCATENATE(AP$4,"++"),Stac!$S23))=FALSE,IF(ISERR(FIND(CONCATENATE(AP$4,"+++"),Stac!$S23))=FALSE,"+++","++"),"+")," ")," ")</f>
        <v xml:space="preserve"> </v>
      </c>
      <c r="AQ17" s="124" t="str">
        <f>IF(ISERR(FIND(AQ$4,Stac!$S23))=FALSE,IF(ISERR(FIND(CONCATENATE(AQ$4,"+"),Stac!$S23))=FALSE,IF(ISERR(FIND(CONCATENATE(AQ$4,"++"),Stac!$S23))=FALSE,IF(ISERR(FIND(CONCATENATE(AQ$4,"+++"),Stac!$S23))=FALSE,"+++","++"),"+")," ")," ")</f>
        <v xml:space="preserve"> </v>
      </c>
      <c r="AR17" s="124" t="str">
        <f>IF(ISERR(FIND(AR$4,Stac!$S23))=FALSE,IF(ISERR(FIND(CONCATENATE(AR$4,"+"),Stac!$S23))=FALSE,IF(ISERR(FIND(CONCATENATE(AR$4,"++"),Stac!$S23))=FALSE,IF(ISERR(FIND(CONCATENATE(AR$4,"+++"),Stac!$S23))=FALSE,"+++","++"),"+")," ")," ")</f>
        <v xml:space="preserve"> </v>
      </c>
      <c r="AS17" s="124" t="str">
        <f>IF(ISERR(FIND(AS$4,Stac!$S23))=FALSE,IF(ISERR(FIND(CONCATENATE(AS$4,"+"),Stac!$S23))=FALSE,IF(ISERR(FIND(CONCATENATE(AS$4,"++"),Stac!$S23))=FALSE,IF(ISERR(FIND(CONCATENATE(AS$4,"+++"),Stac!$S23))=FALSE,"+++","++"),"+")," ")," ")</f>
        <v xml:space="preserve"> </v>
      </c>
      <c r="AT17" s="124" t="str">
        <f>IF(ISERR(FIND(AT$4,Stac!$S23))=FALSE,IF(ISERR(FIND(CONCATENATE(AT$4,"+"),Stac!$S23))=FALSE,IF(ISERR(FIND(CONCATENATE(AT$4,"++"),Stac!$S23))=FALSE,IF(ISERR(FIND(CONCATENATE(AT$4,"+++"),Stac!$S23))=FALSE,"+++","++"),"+")," ")," ")</f>
        <v xml:space="preserve"> </v>
      </c>
      <c r="AU17" s="124" t="str">
        <f>IF(ISERR(FIND(AU$4,Stac!$S23))=FALSE,IF(ISERR(FIND(CONCATENATE(AU$4,"+"),Stac!$S23))=FALSE,IF(ISERR(FIND(CONCATENATE(AU$4,"++"),Stac!$S23))=FALSE,IF(ISERR(FIND(CONCATENATE(AU$4,"+++"),Stac!$S23))=FALSE,"+++","++"),"+")," ")," ")</f>
        <v xml:space="preserve"> </v>
      </c>
      <c r="AV17" s="125" t="str">
        <f>Stac!C23</f>
        <v>Język obcy</v>
      </c>
      <c r="AW17" s="124" t="str">
        <f>IF(ISERR(FIND(AW$4,Stac!$T23))=FALSE,IF(ISERR(FIND(CONCATENATE(AW$4,"+"),Stac!$T23))=FALSE,IF(ISERR(FIND(CONCATENATE(AW$4,"++"),Stac!$T23))=FALSE,IF(ISERR(FIND(CONCATENATE(AW$4,"+++"),Stac!$T23))=FALSE,"+++","++"),"+")," ")," ")</f>
        <v xml:space="preserve"> </v>
      </c>
      <c r="AX17" s="124" t="str">
        <f>IF(ISERR(FIND(AX$4,Stac!$T23))=FALSE,IF(ISERR(FIND(CONCATENATE(AX$4,"+"),Stac!$T23))=FALSE,IF(ISERR(FIND(CONCATENATE(AX$4,"++"),Stac!$T23))=FALSE,IF(ISERR(FIND(CONCATENATE(AX$4,"+++"),Stac!$T23))=FALSE,"+++","++"),"+")," ")," ")</f>
        <v xml:space="preserve"> </v>
      </c>
      <c r="AY17" s="124" t="str">
        <f>IF(ISERR(FIND(AY$4,Stac!$T23))=FALSE,IF(ISERR(FIND(CONCATENATE(AY$4,"+"),Stac!$T23))=FALSE,IF(ISERR(FIND(CONCATENATE(AY$4,"++"),Stac!$T23))=FALSE,IF(ISERR(FIND(CONCATENATE(AY$4,"+++"),Stac!$T23))=FALSE,"+++","++"),"+")," ")," ")</f>
        <v xml:space="preserve"> </v>
      </c>
      <c r="AZ17" s="124" t="str">
        <f>IF(ISERR(FIND(AZ$4,Stac!$T23))=FALSE,IF(ISERR(FIND(CONCATENATE(AZ$4,"+"),Stac!$T23))=FALSE,IF(ISERR(FIND(CONCATENATE(AZ$4,"++"),Stac!$T23))=FALSE,IF(ISERR(FIND(CONCATENATE(AZ$4,"+++"),Stac!$T23))=FALSE,"+++","++"),"+")," ")," ")</f>
        <v xml:space="preserve"> </v>
      </c>
      <c r="BA17" s="124" t="str">
        <f>IF(ISERR(FIND(BA$4,Stac!$T23))=FALSE,IF(ISERR(FIND(CONCATENATE(BA$4,"+"),Stac!$T23))=FALSE,IF(ISERR(FIND(CONCATENATE(BA$4,"++"),Stac!$T23))=FALSE,IF(ISERR(FIND(CONCATENATE(BA$4,"+++"),Stac!$T23))=FALSE,"+++","++"),"+")," ")," ")</f>
        <v xml:space="preserve"> </v>
      </c>
      <c r="BB17" s="124" t="str">
        <f>IF(ISERR(FIND(BB$4,Stac!$T23))=FALSE,IF(ISERR(FIND(CONCATENATE(BB$4,"+"),Stac!$T23))=FALSE,IF(ISERR(FIND(CONCATENATE(BB$4,"++"),Stac!$T23))=FALSE,IF(ISERR(FIND(CONCATENATE(BB$4,"+++"),Stac!$T23))=FALSE,"+++","++"),"+")," ")," ")</f>
        <v>+</v>
      </c>
      <c r="BC17" s="124" t="str">
        <f>IF(ISERR(FIND(BC$4,#REF!))=0,IF(ISERR(FIND(CONCATENATE(BC$4,"+"),#REF!))=0,IF(ISERR(FIND(CONCATENATE(BC$4,"++"),#REF!))=0,IF(ISERR(FIND(CONCATENATE(BC$4,"+++"),#REF!))=0,"+++","++"),"+"),"-"),"-")</f>
        <v>-</v>
      </c>
      <c r="BD17" s="124"/>
      <c r="BE17" s="124"/>
    </row>
    <row r="18" spans="1:57" hidden="1">
      <c r="A18" s="123" t="e">
        <f>#REF!</f>
        <v>#REF!</v>
      </c>
      <c r="B18" s="124" t="str">
        <f>IF(ISERR(FIND(B$4,#REF!))=FALSE,IF(ISERR(FIND(CONCATENATE(B$4,"+"),#REF!))=FALSE,IF(ISERR(FIND(CONCATENATE(B$4,"++"),#REF!))=FALSE,IF(ISERR(FIND(CONCATENATE(B$4,"+++"),#REF!))=FALSE,"+++","++"),"+"),"+")," ")</f>
        <v xml:space="preserve"> </v>
      </c>
      <c r="C18" s="124" t="str">
        <f>IF(ISERR(FIND(C$4,#REF!))=FALSE,IF(ISERR(FIND(CONCATENATE(C$4,"+"),#REF!))=FALSE,IF(ISERR(FIND(CONCATENATE(C$4,"++"),#REF!))=FALSE,IF(ISERR(FIND(CONCATENATE(C$4,"+++"),#REF!))=FALSE,"+++","++"),"+"),"+")," ")</f>
        <v xml:space="preserve"> </v>
      </c>
      <c r="D18" s="124" t="str">
        <f>IF(ISERR(FIND(D$4,#REF!))=FALSE,IF(ISERR(FIND(CONCATENATE(D$4,"+"),#REF!))=FALSE,IF(ISERR(FIND(CONCATENATE(D$4,"++"),#REF!))=FALSE,IF(ISERR(FIND(CONCATENATE(D$4,"+++"),#REF!))=FALSE,"+++","++"),"+"),"+")," ")</f>
        <v xml:space="preserve"> </v>
      </c>
      <c r="E18" s="124" t="str">
        <f>IF(ISERR(FIND(E$4,#REF!))=FALSE,IF(ISERR(FIND(CONCATENATE(E$4,"+"),#REF!))=FALSE,IF(ISERR(FIND(CONCATENATE(E$4,"++"),#REF!))=FALSE,IF(ISERR(FIND(CONCATENATE(E$4,"+++"),#REF!))=FALSE,"+++","++"),"+"),"+")," ")</f>
        <v xml:space="preserve"> </v>
      </c>
      <c r="F18" s="124" t="str">
        <f>IF(ISERR(FIND(F$4,#REF!))=FALSE,IF(ISERR(FIND(CONCATENATE(F$4,"+"),#REF!))=FALSE,IF(ISERR(FIND(CONCATENATE(F$4,"++"),#REF!))=FALSE,IF(ISERR(FIND(CONCATENATE(F$4,"+++"),#REF!))=FALSE,"+++","++"),"+"),"+")," ")</f>
        <v xml:space="preserve"> </v>
      </c>
      <c r="G18" s="124" t="str">
        <f>IF(ISERR(FIND(G$4,#REF!))=FALSE,IF(ISERR(FIND(CONCATENATE(G$4,"+"),#REF!))=FALSE,IF(ISERR(FIND(CONCATENATE(G$4,"++"),#REF!))=FALSE,IF(ISERR(FIND(CONCATENATE(G$4,"+++"),#REF!))=FALSE,"+++","++"),"+"),"+")," ")</f>
        <v xml:space="preserve"> </v>
      </c>
      <c r="H18" s="124" t="str">
        <f>IF(ISERR(FIND(H$4,#REF!))=FALSE,IF(ISERR(FIND(CONCATENATE(H$4,"+"),#REF!))=FALSE,IF(ISERR(FIND(CONCATENATE(H$4,"++"),#REF!))=FALSE,IF(ISERR(FIND(CONCATENATE(H$4,"+++"),#REF!))=FALSE,"+++","++"),"+"),"+")," ")</f>
        <v xml:space="preserve"> </v>
      </c>
      <c r="I18" s="124" t="str">
        <f>IF(ISERR(FIND(I$4,#REF!))=FALSE,IF(ISERR(FIND(CONCATENATE(I$4,"+"),#REF!))=FALSE,IF(ISERR(FIND(CONCATENATE(I$4,"++"),#REF!))=FALSE,IF(ISERR(FIND(CONCATENATE(I$4,"+++"),#REF!))=FALSE,"+++","++"),"+"),"+")," ")</f>
        <v xml:space="preserve"> </v>
      </c>
      <c r="J18" s="124" t="str">
        <f>IF(ISERR(FIND(J$4,#REF!))=FALSE,IF(ISERR(FIND(CONCATENATE(J$4,"+"),#REF!))=FALSE,IF(ISERR(FIND(CONCATENATE(J$4,"++"),#REF!))=FALSE,IF(ISERR(FIND(CONCATENATE(J$4,"+++"),#REF!))=FALSE,"+++","++"),"+"),"+")," ")</f>
        <v xml:space="preserve"> </v>
      </c>
      <c r="K18" s="124" t="str">
        <f>IF(ISERR(FIND(K$4,#REF!))=FALSE,IF(ISERR(FIND(CONCATENATE(K$4,"+"),#REF!))=FALSE,IF(ISERR(FIND(CONCATENATE(K$4,"++"),#REF!))=FALSE,IF(ISERR(FIND(CONCATENATE(K$4,"+++"),#REF!))=FALSE,"+++","++"),"+"),"+")," ")</f>
        <v xml:space="preserve"> </v>
      </c>
      <c r="L18" s="124" t="str">
        <f>IF(ISERR(FIND(L$4,#REF!))=FALSE,IF(ISERR(FIND(CONCATENATE(L$4,"+"),#REF!))=FALSE,IF(ISERR(FIND(CONCATENATE(L$4,"++"),#REF!))=FALSE,IF(ISERR(FIND(CONCATENATE(L$4,"+++"),#REF!))=FALSE,"+++","++"),"+"),"+")," ")</f>
        <v xml:space="preserve"> </v>
      </c>
      <c r="M18" s="124" t="str">
        <f>IF(ISERR(FIND(M$4,#REF!))=FALSE,IF(ISERR(FIND(CONCATENATE(M$4,"+"),#REF!))=FALSE,IF(ISERR(FIND(CONCATENATE(M$4,"++"),#REF!))=FALSE,IF(ISERR(FIND(CONCATENATE(M$4,"+++"),#REF!))=FALSE,"+++","++"),"+"),"+")," ")</f>
        <v xml:space="preserve"> </v>
      </c>
      <c r="N18" s="124" t="str">
        <f>IF(ISERR(FIND(N$4,#REF!))=FALSE,IF(ISERR(FIND(CONCATENATE(N$4,"+"),#REF!))=FALSE,IF(ISERR(FIND(CONCATENATE(N$4,"++"),#REF!))=FALSE,IF(ISERR(FIND(CONCATENATE(N$4,"+++"),#REF!))=FALSE,"+++","++"),"+"),"+")," ")</f>
        <v xml:space="preserve"> </v>
      </c>
      <c r="O18" s="124" t="str">
        <f>IF(ISERR(FIND(O$4,#REF!))=FALSE,IF(ISERR(FIND(CONCATENATE(O$4,"+"),#REF!))=FALSE,IF(ISERR(FIND(CONCATENATE(O$4,"++"),#REF!))=FALSE,IF(ISERR(FIND(CONCATENATE(O$4,"+++"),#REF!))=FALSE,"+++","++"),"+"),"+")," ")</f>
        <v xml:space="preserve"> </v>
      </c>
      <c r="P18" s="124" t="str">
        <f>IF(ISERR(FIND(P$4,#REF!))=FALSE,IF(ISERR(FIND(CONCATENATE(P$4,"+"),#REF!))=FALSE,IF(ISERR(FIND(CONCATENATE(P$4,"++"),#REF!))=FALSE,IF(ISERR(FIND(CONCATENATE(P$4,"+++"),#REF!))=FALSE,"+++","++"),"+"),"+")," ")</f>
        <v xml:space="preserve"> </v>
      </c>
      <c r="Q18" s="124" t="str">
        <f>IF(ISERR(FIND(Q$4,#REF!))=FALSE,IF(ISERR(FIND(CONCATENATE(Q$4,"+"),#REF!))=FALSE,IF(ISERR(FIND(CONCATENATE(Q$4,"++"),#REF!))=FALSE,IF(ISERR(FIND(CONCATENATE(Q$4,"+++"),#REF!))=FALSE,"+++","++"),"+"),"+")," ")</f>
        <v xml:space="preserve"> </v>
      </c>
      <c r="R18" s="124" t="str">
        <f>IF(ISERR(FIND(R$4,#REF!))=FALSE,IF(ISERR(FIND(CONCATENATE(R$4,"+"),#REF!))=FALSE,IF(ISERR(FIND(CONCATENATE(R$4,"++"),#REF!))=FALSE,IF(ISERR(FIND(CONCATENATE(R$4,"+++"),#REF!))=FALSE,"+++","++"),"+"),"+")," ")</f>
        <v xml:space="preserve"> </v>
      </c>
      <c r="S18" s="124" t="str">
        <f>IF(ISERR(FIND(S$4,#REF!))=FALSE,IF(ISERR(FIND(CONCATENATE(S$4,"+"),#REF!))=FALSE,IF(ISERR(FIND(CONCATENATE(S$4,"++"),#REF!))=FALSE,IF(ISERR(FIND(CONCATENATE(S$4,"+++"),#REF!))=FALSE,"+++","++"),"+"),"+")," ")</f>
        <v xml:space="preserve"> </v>
      </c>
      <c r="T18" s="125" t="e">
        <f>#REF!</f>
        <v>#REF!</v>
      </c>
      <c r="U18" s="124" t="str">
        <f>IF(ISERR(FIND(U$4,#REF!))=FALSE,IF(ISERR(FIND(CONCATENATE(U$4,"+"),#REF!))=FALSE,IF(ISERR(FIND(CONCATENATE(U$4,"++"),#REF!))=FALSE,IF(ISERR(FIND(CONCATENATE(U$4,"+++"),#REF!))=FALSE,"+++","++"),"+")," ")," ")</f>
        <v xml:space="preserve"> </v>
      </c>
      <c r="V18" s="124" t="str">
        <f>IF(ISERR(FIND(V$4,#REF!))=FALSE,IF(ISERR(FIND(CONCATENATE(V$4,"+"),#REF!))=FALSE,IF(ISERR(FIND(CONCATENATE(V$4,"++"),#REF!))=FALSE,IF(ISERR(FIND(CONCATENATE(V$4,"+++"),#REF!))=FALSE,"+++","++"),"+")," ")," ")</f>
        <v xml:space="preserve"> </v>
      </c>
      <c r="W18" s="124" t="str">
        <f>IF(ISERR(FIND(W$4,#REF!))=FALSE,IF(ISERR(FIND(CONCATENATE(W$4,"+"),#REF!))=FALSE,IF(ISERR(FIND(CONCATENATE(W$4,"++"),#REF!))=FALSE,IF(ISERR(FIND(CONCATENATE(W$4,"+++"),#REF!))=FALSE,"+++","++"),"+")," ")," ")</f>
        <v xml:space="preserve"> </v>
      </c>
      <c r="X18" s="124" t="str">
        <f>IF(ISERR(FIND(X$4,#REF!))=FALSE,IF(ISERR(FIND(CONCATENATE(X$4,"+"),#REF!))=FALSE,IF(ISERR(FIND(CONCATENATE(X$4,"++"),#REF!))=FALSE,IF(ISERR(FIND(CONCATENATE(X$4,"+++"),#REF!))=FALSE,"+++","++"),"+")," ")," ")</f>
        <v xml:space="preserve"> </v>
      </c>
      <c r="Y18" s="124" t="str">
        <f>IF(ISERR(FIND(Y$4,#REF!))=FALSE,IF(ISERR(FIND(CONCATENATE(Y$4,"+"),#REF!))=FALSE,IF(ISERR(FIND(CONCATENATE(Y$4,"++"),#REF!))=FALSE,IF(ISERR(FIND(CONCATENATE(Y$4,"+++"),#REF!))=FALSE,"+++","++"),"+")," ")," ")</f>
        <v xml:space="preserve"> </v>
      </c>
      <c r="Z18" s="124" t="str">
        <f>IF(ISERR(FIND(Z$4,#REF!))=FALSE,IF(ISERR(FIND(CONCATENATE(Z$4,"+"),#REF!))=FALSE,IF(ISERR(FIND(CONCATENATE(Z$4,"++"),#REF!))=FALSE,IF(ISERR(FIND(CONCATENATE(Z$4,"+++"),#REF!))=FALSE,"+++","++"),"+")," ")," ")</f>
        <v xml:space="preserve"> </v>
      </c>
      <c r="AA18" s="124" t="str">
        <f>IF(ISERR(FIND(AA$4,#REF!))=FALSE,IF(ISERR(FIND(CONCATENATE(AA$4,"+"),#REF!))=FALSE,IF(ISERR(FIND(CONCATENATE(AA$4,"++"),#REF!))=FALSE,IF(ISERR(FIND(CONCATENATE(AA$4,"+++"),#REF!))=FALSE,"+++","++"),"+")," ")," ")</f>
        <v xml:space="preserve"> </v>
      </c>
      <c r="AB18" s="124" t="str">
        <f>IF(ISERR(FIND(AB$4,#REF!))=FALSE,IF(ISERR(FIND(CONCATENATE(AB$4,"+"),#REF!))=FALSE,IF(ISERR(FIND(CONCATENATE(AB$4,"++"),#REF!))=FALSE,IF(ISERR(FIND(CONCATENATE(AB$4,"+++"),#REF!))=FALSE,"+++","++"),"+")," ")," ")</f>
        <v xml:space="preserve"> </v>
      </c>
      <c r="AC18" s="124" t="str">
        <f>IF(ISERR(FIND(AC$4,#REF!))=FALSE,IF(ISERR(FIND(CONCATENATE(AC$4,"+"),#REF!))=FALSE,IF(ISERR(FIND(CONCATENATE(AC$4,"++"),#REF!))=FALSE,IF(ISERR(FIND(CONCATENATE(AC$4,"+++"),#REF!))=FALSE,"+++","++"),"+")," ")," ")</f>
        <v xml:space="preserve"> </v>
      </c>
      <c r="AD18" s="124" t="str">
        <f>IF(ISERR(FIND(AD$4,#REF!))=FALSE,IF(ISERR(FIND(CONCATENATE(AD$4,"+"),#REF!))=FALSE,IF(ISERR(FIND(CONCATENATE(AD$4,"++"),#REF!))=FALSE,IF(ISERR(FIND(CONCATENATE(AD$4,"+++"),#REF!))=FALSE,"+++","++"),"+")," ")," ")</f>
        <v xml:space="preserve"> </v>
      </c>
      <c r="AE18" s="124" t="str">
        <f>IF(ISERR(FIND(AE$4,#REF!))=FALSE,IF(ISERR(FIND(CONCATENATE(AE$4,"+"),#REF!))=FALSE,IF(ISERR(FIND(CONCATENATE(AE$4,"++"),#REF!))=FALSE,IF(ISERR(FIND(CONCATENATE(AE$4,"+++"),#REF!))=FALSE,"+++","++"),"+")," ")," ")</f>
        <v xml:space="preserve"> </v>
      </c>
      <c r="AF18" s="124" t="str">
        <f>IF(ISERR(FIND(AF$4,#REF!))=FALSE,IF(ISERR(FIND(CONCATENATE(AF$4,"+"),#REF!))=FALSE,IF(ISERR(FIND(CONCATENATE(AF$4,"++"),#REF!))=FALSE,IF(ISERR(FIND(CONCATENATE(AF$4,"+++"),#REF!))=FALSE,"+++","++"),"+")," ")," ")</f>
        <v xml:space="preserve"> </v>
      </c>
      <c r="AG18" s="124" t="str">
        <f>IF(ISERR(FIND(AG$4,#REF!))=FALSE,IF(ISERR(FIND(CONCATENATE(AG$4,"+"),#REF!))=FALSE,IF(ISERR(FIND(CONCATENATE(AG$4,"++"),#REF!))=FALSE,IF(ISERR(FIND(CONCATENATE(AG$4,"+++"),#REF!))=FALSE,"+++","++"),"+")," ")," ")</f>
        <v xml:space="preserve"> </v>
      </c>
      <c r="AH18" s="124" t="str">
        <f>IF(ISERR(FIND(AH$4,#REF!))=FALSE,IF(ISERR(FIND(CONCATENATE(AH$4,"+"),#REF!))=FALSE,IF(ISERR(FIND(CONCATENATE(AH$4,"++"),#REF!))=FALSE,IF(ISERR(FIND(CONCATENATE(AH$4,"+++"),#REF!))=FALSE,"+++","++"),"+")," ")," ")</f>
        <v xml:space="preserve"> </v>
      </c>
      <c r="AI18" s="124" t="str">
        <f>IF(ISERR(FIND(AI$4,#REF!))=FALSE,IF(ISERR(FIND(CONCATENATE(AI$4,"+"),#REF!))=FALSE,IF(ISERR(FIND(CONCATENATE(AI$4,"++"),#REF!))=FALSE,IF(ISERR(FIND(CONCATENATE(AI$4,"+++"),#REF!))=FALSE,"+++","++"),"+")," ")," ")</f>
        <v xml:space="preserve"> </v>
      </c>
      <c r="AJ18" s="124" t="str">
        <f>IF(ISERR(FIND(AJ$4,#REF!))=FALSE,IF(ISERR(FIND(CONCATENATE(AJ$4,"+"),#REF!))=FALSE,IF(ISERR(FIND(CONCATENATE(AJ$4,"++"),#REF!))=FALSE,IF(ISERR(FIND(CONCATENATE(AJ$4,"+++"),#REF!))=FALSE,"+++","++"),"+")," ")," ")</f>
        <v xml:space="preserve"> </v>
      </c>
      <c r="AK18" s="124" t="str">
        <f>IF(ISERR(FIND(AK$4,#REF!))=FALSE,IF(ISERR(FIND(CONCATENATE(AK$4,"+"),#REF!))=FALSE,IF(ISERR(FIND(CONCATENATE(AK$4,"++"),#REF!))=FALSE,IF(ISERR(FIND(CONCATENATE(AK$4,"+++"),#REF!))=FALSE,"+++","++"),"+")," ")," ")</f>
        <v xml:space="preserve"> </v>
      </c>
      <c r="AL18" s="124" t="str">
        <f>IF(ISERR(FIND(AL$4,#REF!))=FALSE,IF(ISERR(FIND(CONCATENATE(AL$4,"+"),#REF!))=FALSE,IF(ISERR(FIND(CONCATENATE(AL$4,"++"),#REF!))=FALSE,IF(ISERR(FIND(CONCATENATE(AL$4,"+++"),#REF!))=FALSE,"+++","++"),"+")," ")," ")</f>
        <v xml:space="preserve"> </v>
      </c>
      <c r="AM18" s="124" t="str">
        <f>IF(ISERR(FIND(AM$4,#REF!))=FALSE,IF(ISERR(FIND(CONCATENATE(AM$4,"+"),#REF!))=FALSE,IF(ISERR(FIND(CONCATENATE(AM$4,"++"),#REF!))=FALSE,IF(ISERR(FIND(CONCATENATE(AM$4,"+++"),#REF!))=FALSE,"+++","++"),"+")," ")," ")</f>
        <v xml:space="preserve"> </v>
      </c>
      <c r="AN18" s="124" t="str">
        <f>IF(ISERR(FIND(AN$4,#REF!))=FALSE,IF(ISERR(FIND(CONCATENATE(AN$4,"+"),#REF!))=FALSE,IF(ISERR(FIND(CONCATENATE(AN$4,"++"),#REF!))=FALSE,IF(ISERR(FIND(CONCATENATE(AN$4,"+++"),#REF!))=FALSE,"+++","++"),"+")," ")," ")</f>
        <v xml:space="preserve"> </v>
      </c>
      <c r="AO18" s="124" t="str">
        <f>IF(ISERR(FIND(AO$4,#REF!))=FALSE,IF(ISERR(FIND(CONCATENATE(AO$4,"+"),#REF!))=FALSE,IF(ISERR(FIND(CONCATENATE(AO$4,"++"),#REF!))=FALSE,IF(ISERR(FIND(CONCATENATE(AO$4,"+++"),#REF!))=FALSE,"+++","++"),"+")," ")," ")</f>
        <v xml:space="preserve"> </v>
      </c>
      <c r="AP18" s="124" t="str">
        <f>IF(ISERR(FIND(AP$4,#REF!))=FALSE,IF(ISERR(FIND(CONCATENATE(AP$4,"+"),#REF!))=FALSE,IF(ISERR(FIND(CONCATENATE(AP$4,"++"),#REF!))=FALSE,IF(ISERR(FIND(CONCATENATE(AP$4,"+++"),#REF!))=FALSE,"+++","++"),"+")," ")," ")</f>
        <v xml:space="preserve"> </v>
      </c>
      <c r="AQ18" s="124" t="str">
        <f>IF(ISERR(FIND(AQ$4,#REF!))=FALSE,IF(ISERR(FIND(CONCATENATE(AQ$4,"+"),#REF!))=FALSE,IF(ISERR(FIND(CONCATENATE(AQ$4,"++"),#REF!))=FALSE,IF(ISERR(FIND(CONCATENATE(AQ$4,"+++"),#REF!))=FALSE,"+++","++"),"+")," ")," ")</f>
        <v xml:space="preserve"> </v>
      </c>
      <c r="AR18" s="124" t="str">
        <f>IF(ISERR(FIND(AR$4,#REF!))=FALSE,IF(ISERR(FIND(CONCATENATE(AR$4,"+"),#REF!))=FALSE,IF(ISERR(FIND(CONCATENATE(AR$4,"++"),#REF!))=FALSE,IF(ISERR(FIND(CONCATENATE(AR$4,"+++"),#REF!))=FALSE,"+++","++"),"+")," ")," ")</f>
        <v xml:space="preserve"> </v>
      </c>
      <c r="AS18" s="124" t="str">
        <f>IF(ISERR(FIND(AS$4,#REF!))=FALSE,IF(ISERR(FIND(CONCATENATE(AS$4,"+"),#REF!))=FALSE,IF(ISERR(FIND(CONCATENATE(AS$4,"++"),#REF!))=FALSE,IF(ISERR(FIND(CONCATENATE(AS$4,"+++"),#REF!))=FALSE,"+++","++"),"+")," ")," ")</f>
        <v xml:space="preserve"> </v>
      </c>
      <c r="AT18" s="124" t="str">
        <f>IF(ISERR(FIND(AT$4,#REF!))=FALSE,IF(ISERR(FIND(CONCATENATE(AT$4,"+"),#REF!))=FALSE,IF(ISERR(FIND(CONCATENATE(AT$4,"++"),#REF!))=FALSE,IF(ISERR(FIND(CONCATENATE(AT$4,"+++"),#REF!))=FALSE,"+++","++"),"+")," ")," ")</f>
        <v xml:space="preserve"> </v>
      </c>
      <c r="AU18" s="124" t="str">
        <f>IF(ISERR(FIND(AU$4,#REF!))=FALSE,IF(ISERR(FIND(CONCATENATE(AU$4,"+"),#REF!))=FALSE,IF(ISERR(FIND(CONCATENATE(AU$4,"++"),#REF!))=FALSE,IF(ISERR(FIND(CONCATENATE(AU$4,"+++"),#REF!))=FALSE,"+++","++"),"+")," ")," ")</f>
        <v xml:space="preserve"> </v>
      </c>
      <c r="AV18" s="125" t="e">
        <f>#REF!</f>
        <v>#REF!</v>
      </c>
      <c r="AW18" s="124" t="str">
        <f>IF(ISERR(FIND(AW$4,#REF!))=FALSE,IF(ISERR(FIND(CONCATENATE(AW$4,"+"),#REF!))=FALSE,IF(ISERR(FIND(CONCATENATE(AW$4,"++"),#REF!))=FALSE,IF(ISERR(FIND(CONCATENATE(AW$4,"+++"),#REF!))=FALSE,"+++","++"),"+")," ")," ")</f>
        <v xml:space="preserve"> </v>
      </c>
      <c r="AX18" s="124" t="str">
        <f>IF(ISERR(FIND(AX$4,#REF!))=FALSE,IF(ISERR(FIND(CONCATENATE(AX$4,"+"),#REF!))=FALSE,IF(ISERR(FIND(CONCATENATE(AX$4,"++"),#REF!))=FALSE,IF(ISERR(FIND(CONCATENATE(AX$4,"+++"),#REF!))=FALSE,"+++","++"),"+")," ")," ")</f>
        <v xml:space="preserve"> </v>
      </c>
      <c r="AY18" s="124" t="str">
        <f>IF(ISERR(FIND(AY$4,#REF!))=FALSE,IF(ISERR(FIND(CONCATENATE(AY$4,"+"),#REF!))=FALSE,IF(ISERR(FIND(CONCATENATE(AY$4,"++"),#REF!))=FALSE,IF(ISERR(FIND(CONCATENATE(AY$4,"+++"),#REF!))=FALSE,"+++","++"),"+")," ")," ")</f>
        <v xml:space="preserve"> </v>
      </c>
      <c r="AZ18" s="124" t="str">
        <f>IF(ISERR(FIND(AZ$4,#REF!))=FALSE,IF(ISERR(FIND(CONCATENATE(AZ$4,"+"),#REF!))=FALSE,IF(ISERR(FIND(CONCATENATE(AZ$4,"++"),#REF!))=FALSE,IF(ISERR(FIND(CONCATENATE(AZ$4,"+++"),#REF!))=FALSE,"+++","++"),"+")," ")," ")</f>
        <v xml:space="preserve"> </v>
      </c>
      <c r="BA18" s="124" t="str">
        <f>IF(ISERR(FIND(BA$4,#REF!))=FALSE,IF(ISERR(FIND(CONCATENATE(BA$4,"+"),#REF!))=FALSE,IF(ISERR(FIND(CONCATENATE(BA$4,"++"),#REF!))=FALSE,IF(ISERR(FIND(CONCATENATE(BA$4,"+++"),#REF!))=FALSE,"+++","++"),"+")," ")," ")</f>
        <v xml:space="preserve"> </v>
      </c>
      <c r="BB18" s="124" t="str">
        <f>IF(ISERR(FIND(BB$4,#REF!))=FALSE,IF(ISERR(FIND(CONCATENATE(BB$4,"+"),#REF!))=FALSE,IF(ISERR(FIND(CONCATENATE(BB$4,"++"),#REF!))=FALSE,IF(ISERR(FIND(CONCATENATE(BB$4,"+++"),#REF!))=FALSE,"+++","++"),"+")," ")," ")</f>
        <v xml:space="preserve"> </v>
      </c>
      <c r="BC18" s="124" t="str">
        <f>IF(ISERR(FIND(BC$4,#REF!))=0,IF(ISERR(FIND(CONCATENATE(BC$4,"+"),#REF!))=0,IF(ISERR(FIND(CONCATENATE(BC$4,"++"),#REF!))=0,IF(ISERR(FIND(CONCATENATE(BC$4,"+++"),#REF!))=0,"+++","++"),"+"),"-"),"-")</f>
        <v>-</v>
      </c>
      <c r="BD18" s="124"/>
      <c r="BE18" s="124"/>
    </row>
    <row r="19" spans="1:57" hidden="1">
      <c r="A19" s="123" t="e">
        <f>#REF!</f>
        <v>#REF!</v>
      </c>
      <c r="B19" s="124" t="str">
        <f>IF(ISERR(FIND(B$4,#REF!))=FALSE,IF(ISERR(FIND(CONCATENATE(B$4,"+"),#REF!))=FALSE,IF(ISERR(FIND(CONCATENATE(B$4,"++"),#REF!))=FALSE,IF(ISERR(FIND(CONCATENATE(B$4,"+++"),#REF!))=FALSE,"+++","++"),"+"),"+")," ")</f>
        <v xml:space="preserve"> </v>
      </c>
      <c r="C19" s="124" t="str">
        <f>IF(ISERR(FIND(C$4,#REF!))=FALSE,IF(ISERR(FIND(CONCATENATE(C$4,"+"),#REF!))=FALSE,IF(ISERR(FIND(CONCATENATE(C$4,"++"),#REF!))=FALSE,IF(ISERR(FIND(CONCATENATE(C$4,"+++"),#REF!))=FALSE,"+++","++"),"+"),"+")," ")</f>
        <v xml:space="preserve"> </v>
      </c>
      <c r="D19" s="124" t="str">
        <f>IF(ISERR(FIND(D$4,#REF!))=FALSE,IF(ISERR(FIND(CONCATENATE(D$4,"+"),#REF!))=FALSE,IF(ISERR(FIND(CONCATENATE(D$4,"++"),#REF!))=FALSE,IF(ISERR(FIND(CONCATENATE(D$4,"+++"),#REF!))=FALSE,"+++","++"),"+"),"+")," ")</f>
        <v xml:space="preserve"> </v>
      </c>
      <c r="E19" s="124" t="str">
        <f>IF(ISERR(FIND(E$4,#REF!))=FALSE,IF(ISERR(FIND(CONCATENATE(E$4,"+"),#REF!))=FALSE,IF(ISERR(FIND(CONCATENATE(E$4,"++"),#REF!))=FALSE,IF(ISERR(FIND(CONCATENATE(E$4,"+++"),#REF!))=FALSE,"+++","++"),"+"),"+")," ")</f>
        <v xml:space="preserve"> </v>
      </c>
      <c r="F19" s="124" t="str">
        <f>IF(ISERR(FIND(F$4,#REF!))=FALSE,IF(ISERR(FIND(CONCATENATE(F$4,"+"),#REF!))=FALSE,IF(ISERR(FIND(CONCATENATE(F$4,"++"),#REF!))=FALSE,IF(ISERR(FIND(CONCATENATE(F$4,"+++"),#REF!))=FALSE,"+++","++"),"+"),"+")," ")</f>
        <v xml:space="preserve"> </v>
      </c>
      <c r="G19" s="124" t="str">
        <f>IF(ISERR(FIND(G$4,#REF!))=FALSE,IF(ISERR(FIND(CONCATENATE(G$4,"+"),#REF!))=FALSE,IF(ISERR(FIND(CONCATENATE(G$4,"++"),#REF!))=FALSE,IF(ISERR(FIND(CONCATENATE(G$4,"+++"),#REF!))=FALSE,"+++","++"),"+"),"+")," ")</f>
        <v xml:space="preserve"> </v>
      </c>
      <c r="H19" s="124" t="str">
        <f>IF(ISERR(FIND(H$4,#REF!))=FALSE,IF(ISERR(FIND(CONCATENATE(H$4,"+"),#REF!))=FALSE,IF(ISERR(FIND(CONCATENATE(H$4,"++"),#REF!))=FALSE,IF(ISERR(FIND(CONCATENATE(H$4,"+++"),#REF!))=FALSE,"+++","++"),"+"),"+")," ")</f>
        <v xml:space="preserve"> </v>
      </c>
      <c r="I19" s="124" t="str">
        <f>IF(ISERR(FIND(I$4,#REF!))=FALSE,IF(ISERR(FIND(CONCATENATE(I$4,"+"),#REF!))=FALSE,IF(ISERR(FIND(CONCATENATE(I$4,"++"),#REF!))=FALSE,IF(ISERR(FIND(CONCATENATE(I$4,"+++"),#REF!))=FALSE,"+++","++"),"+"),"+")," ")</f>
        <v xml:space="preserve"> </v>
      </c>
      <c r="J19" s="124" t="str">
        <f>IF(ISERR(FIND(J$4,#REF!))=FALSE,IF(ISERR(FIND(CONCATENATE(J$4,"+"),#REF!))=FALSE,IF(ISERR(FIND(CONCATENATE(J$4,"++"),#REF!))=FALSE,IF(ISERR(FIND(CONCATENATE(J$4,"+++"),#REF!))=FALSE,"+++","++"),"+"),"+")," ")</f>
        <v xml:space="preserve"> </v>
      </c>
      <c r="K19" s="124" t="str">
        <f>IF(ISERR(FIND(K$4,#REF!))=FALSE,IF(ISERR(FIND(CONCATENATE(K$4,"+"),#REF!))=FALSE,IF(ISERR(FIND(CONCATENATE(K$4,"++"),#REF!))=FALSE,IF(ISERR(FIND(CONCATENATE(K$4,"+++"),#REF!))=FALSE,"+++","++"),"+"),"+")," ")</f>
        <v xml:space="preserve"> </v>
      </c>
      <c r="L19" s="124" t="str">
        <f>IF(ISERR(FIND(L$4,#REF!))=FALSE,IF(ISERR(FIND(CONCATENATE(L$4,"+"),#REF!))=FALSE,IF(ISERR(FIND(CONCATENATE(L$4,"++"),#REF!))=FALSE,IF(ISERR(FIND(CONCATENATE(L$4,"+++"),#REF!))=FALSE,"+++","++"),"+"),"+")," ")</f>
        <v xml:space="preserve"> </v>
      </c>
      <c r="M19" s="124" t="str">
        <f>IF(ISERR(FIND(M$4,#REF!))=FALSE,IF(ISERR(FIND(CONCATENATE(M$4,"+"),#REF!))=FALSE,IF(ISERR(FIND(CONCATENATE(M$4,"++"),#REF!))=FALSE,IF(ISERR(FIND(CONCATENATE(M$4,"+++"),#REF!))=FALSE,"+++","++"),"+"),"+")," ")</f>
        <v xml:space="preserve"> </v>
      </c>
      <c r="N19" s="124" t="str">
        <f>IF(ISERR(FIND(N$4,#REF!))=FALSE,IF(ISERR(FIND(CONCATENATE(N$4,"+"),#REF!))=FALSE,IF(ISERR(FIND(CONCATENATE(N$4,"++"),#REF!))=FALSE,IF(ISERR(FIND(CONCATENATE(N$4,"+++"),#REF!))=FALSE,"+++","++"),"+"),"+")," ")</f>
        <v xml:space="preserve"> </v>
      </c>
      <c r="O19" s="124" t="str">
        <f>IF(ISERR(FIND(O$4,#REF!))=FALSE,IF(ISERR(FIND(CONCATENATE(O$4,"+"),#REF!))=FALSE,IF(ISERR(FIND(CONCATENATE(O$4,"++"),#REF!))=FALSE,IF(ISERR(FIND(CONCATENATE(O$4,"+++"),#REF!))=FALSE,"+++","++"),"+"),"+")," ")</f>
        <v xml:space="preserve"> </v>
      </c>
      <c r="P19" s="124" t="str">
        <f>IF(ISERR(FIND(P$4,#REF!))=FALSE,IF(ISERR(FIND(CONCATENATE(P$4,"+"),#REF!))=FALSE,IF(ISERR(FIND(CONCATENATE(P$4,"++"),#REF!))=FALSE,IF(ISERR(FIND(CONCATENATE(P$4,"+++"),#REF!))=FALSE,"+++","++"),"+"),"+")," ")</f>
        <v xml:space="preserve"> </v>
      </c>
      <c r="Q19" s="124" t="str">
        <f>IF(ISERR(FIND(Q$4,#REF!))=FALSE,IF(ISERR(FIND(CONCATENATE(Q$4,"+"),#REF!))=FALSE,IF(ISERR(FIND(CONCATENATE(Q$4,"++"),#REF!))=FALSE,IF(ISERR(FIND(CONCATENATE(Q$4,"+++"),#REF!))=FALSE,"+++","++"),"+"),"+")," ")</f>
        <v xml:space="preserve"> </v>
      </c>
      <c r="R19" s="124" t="str">
        <f>IF(ISERR(FIND(R$4,#REF!))=FALSE,IF(ISERR(FIND(CONCATENATE(R$4,"+"),#REF!))=FALSE,IF(ISERR(FIND(CONCATENATE(R$4,"++"),#REF!))=FALSE,IF(ISERR(FIND(CONCATENATE(R$4,"+++"),#REF!))=FALSE,"+++","++"),"+"),"+")," ")</f>
        <v xml:space="preserve"> </v>
      </c>
      <c r="S19" s="124" t="str">
        <f>IF(ISERR(FIND(S$4,#REF!))=FALSE,IF(ISERR(FIND(CONCATENATE(S$4,"+"),#REF!))=FALSE,IF(ISERR(FIND(CONCATENATE(S$4,"++"),#REF!))=FALSE,IF(ISERR(FIND(CONCATENATE(S$4,"+++"),#REF!))=FALSE,"+++","++"),"+"),"+")," ")</f>
        <v xml:space="preserve"> </v>
      </c>
      <c r="T19" s="125" t="e">
        <f>#REF!</f>
        <v>#REF!</v>
      </c>
      <c r="U19" s="124" t="str">
        <f>IF(ISERR(FIND(U$4,#REF!))=FALSE,IF(ISERR(FIND(CONCATENATE(U$4,"+"),#REF!))=FALSE,IF(ISERR(FIND(CONCATENATE(U$4,"++"),#REF!))=FALSE,IF(ISERR(FIND(CONCATENATE(U$4,"+++"),#REF!))=FALSE,"+++","++"),"+")," ")," ")</f>
        <v xml:space="preserve"> </v>
      </c>
      <c r="V19" s="124" t="str">
        <f>IF(ISERR(FIND(V$4,#REF!))=FALSE,IF(ISERR(FIND(CONCATENATE(V$4,"+"),#REF!))=FALSE,IF(ISERR(FIND(CONCATENATE(V$4,"++"),#REF!))=FALSE,IF(ISERR(FIND(CONCATENATE(V$4,"+++"),#REF!))=FALSE,"+++","++"),"+")," ")," ")</f>
        <v xml:space="preserve"> </v>
      </c>
      <c r="W19" s="124" t="str">
        <f>IF(ISERR(FIND(W$4,#REF!))=FALSE,IF(ISERR(FIND(CONCATENATE(W$4,"+"),#REF!))=FALSE,IF(ISERR(FIND(CONCATENATE(W$4,"++"),#REF!))=FALSE,IF(ISERR(FIND(CONCATENATE(W$4,"+++"),#REF!))=FALSE,"+++","++"),"+")," ")," ")</f>
        <v xml:space="preserve"> </v>
      </c>
      <c r="X19" s="124" t="str">
        <f>IF(ISERR(FIND(X$4,#REF!))=FALSE,IF(ISERR(FIND(CONCATENATE(X$4,"+"),#REF!))=FALSE,IF(ISERR(FIND(CONCATENATE(X$4,"++"),#REF!))=FALSE,IF(ISERR(FIND(CONCATENATE(X$4,"+++"),#REF!))=FALSE,"+++","++"),"+")," ")," ")</f>
        <v xml:space="preserve"> </v>
      </c>
      <c r="Y19" s="124" t="str">
        <f>IF(ISERR(FIND(Y$4,#REF!))=FALSE,IF(ISERR(FIND(CONCATENATE(Y$4,"+"),#REF!))=FALSE,IF(ISERR(FIND(CONCATENATE(Y$4,"++"),#REF!))=FALSE,IF(ISERR(FIND(CONCATENATE(Y$4,"+++"),#REF!))=FALSE,"+++","++"),"+")," ")," ")</f>
        <v xml:space="preserve"> </v>
      </c>
      <c r="Z19" s="124" t="str">
        <f>IF(ISERR(FIND(Z$4,#REF!))=FALSE,IF(ISERR(FIND(CONCATENATE(Z$4,"+"),#REF!))=FALSE,IF(ISERR(FIND(CONCATENATE(Z$4,"++"),#REF!))=FALSE,IF(ISERR(FIND(CONCATENATE(Z$4,"+++"),#REF!))=FALSE,"+++","++"),"+")," ")," ")</f>
        <v xml:space="preserve"> </v>
      </c>
      <c r="AA19" s="124" t="str">
        <f>IF(ISERR(FIND(AA$4,#REF!))=FALSE,IF(ISERR(FIND(CONCATENATE(AA$4,"+"),#REF!))=FALSE,IF(ISERR(FIND(CONCATENATE(AA$4,"++"),#REF!))=FALSE,IF(ISERR(FIND(CONCATENATE(AA$4,"+++"),#REF!))=FALSE,"+++","++"),"+")," ")," ")</f>
        <v xml:space="preserve"> </v>
      </c>
      <c r="AB19" s="124" t="str">
        <f>IF(ISERR(FIND(AB$4,#REF!))=FALSE,IF(ISERR(FIND(CONCATENATE(AB$4,"+"),#REF!))=FALSE,IF(ISERR(FIND(CONCATENATE(AB$4,"++"),#REF!))=FALSE,IF(ISERR(FIND(CONCATENATE(AB$4,"+++"),#REF!))=FALSE,"+++","++"),"+")," ")," ")</f>
        <v xml:space="preserve"> </v>
      </c>
      <c r="AC19" s="124" t="str">
        <f>IF(ISERR(FIND(AC$4,#REF!))=FALSE,IF(ISERR(FIND(CONCATENATE(AC$4,"+"),#REF!))=FALSE,IF(ISERR(FIND(CONCATENATE(AC$4,"++"),#REF!))=FALSE,IF(ISERR(FIND(CONCATENATE(AC$4,"+++"),#REF!))=FALSE,"+++","++"),"+")," ")," ")</f>
        <v xml:space="preserve"> </v>
      </c>
      <c r="AD19" s="124" t="str">
        <f>IF(ISERR(FIND(AD$4,#REF!))=FALSE,IF(ISERR(FIND(CONCATENATE(AD$4,"+"),#REF!))=FALSE,IF(ISERR(FIND(CONCATENATE(AD$4,"++"),#REF!))=FALSE,IF(ISERR(FIND(CONCATENATE(AD$4,"+++"),#REF!))=FALSE,"+++","++"),"+")," ")," ")</f>
        <v xml:space="preserve"> </v>
      </c>
      <c r="AE19" s="124" t="str">
        <f>IF(ISERR(FIND(AE$4,#REF!))=FALSE,IF(ISERR(FIND(CONCATENATE(AE$4,"+"),#REF!))=FALSE,IF(ISERR(FIND(CONCATENATE(AE$4,"++"),#REF!))=FALSE,IF(ISERR(FIND(CONCATENATE(AE$4,"+++"),#REF!))=FALSE,"+++","++"),"+")," ")," ")</f>
        <v xml:space="preserve"> </v>
      </c>
      <c r="AF19" s="124" t="str">
        <f>IF(ISERR(FIND(AF$4,#REF!))=FALSE,IF(ISERR(FIND(CONCATENATE(AF$4,"+"),#REF!))=FALSE,IF(ISERR(FIND(CONCATENATE(AF$4,"++"),#REF!))=FALSE,IF(ISERR(FIND(CONCATENATE(AF$4,"+++"),#REF!))=FALSE,"+++","++"),"+")," ")," ")</f>
        <v xml:space="preserve"> </v>
      </c>
      <c r="AG19" s="124" t="str">
        <f>IF(ISERR(FIND(AG$4,#REF!))=FALSE,IF(ISERR(FIND(CONCATENATE(AG$4,"+"),#REF!))=FALSE,IF(ISERR(FIND(CONCATENATE(AG$4,"++"),#REF!))=FALSE,IF(ISERR(FIND(CONCATENATE(AG$4,"+++"),#REF!))=FALSE,"+++","++"),"+")," ")," ")</f>
        <v xml:space="preserve"> </v>
      </c>
      <c r="AH19" s="124" t="str">
        <f>IF(ISERR(FIND(AH$4,#REF!))=FALSE,IF(ISERR(FIND(CONCATENATE(AH$4,"+"),#REF!))=FALSE,IF(ISERR(FIND(CONCATENATE(AH$4,"++"),#REF!))=FALSE,IF(ISERR(FIND(CONCATENATE(AH$4,"+++"),#REF!))=FALSE,"+++","++"),"+")," ")," ")</f>
        <v xml:space="preserve"> </v>
      </c>
      <c r="AI19" s="124" t="str">
        <f>IF(ISERR(FIND(AI$4,#REF!))=FALSE,IF(ISERR(FIND(CONCATENATE(AI$4,"+"),#REF!))=FALSE,IF(ISERR(FIND(CONCATENATE(AI$4,"++"),#REF!))=FALSE,IF(ISERR(FIND(CONCATENATE(AI$4,"+++"),#REF!))=FALSE,"+++","++"),"+")," ")," ")</f>
        <v xml:space="preserve"> </v>
      </c>
      <c r="AJ19" s="124" t="str">
        <f>IF(ISERR(FIND(AJ$4,#REF!))=FALSE,IF(ISERR(FIND(CONCATENATE(AJ$4,"+"),#REF!))=FALSE,IF(ISERR(FIND(CONCATENATE(AJ$4,"++"),#REF!))=FALSE,IF(ISERR(FIND(CONCATENATE(AJ$4,"+++"),#REF!))=FALSE,"+++","++"),"+")," ")," ")</f>
        <v xml:space="preserve"> </v>
      </c>
      <c r="AK19" s="124" t="str">
        <f>IF(ISERR(FIND(AK$4,#REF!))=FALSE,IF(ISERR(FIND(CONCATENATE(AK$4,"+"),#REF!))=FALSE,IF(ISERR(FIND(CONCATENATE(AK$4,"++"),#REF!))=FALSE,IF(ISERR(FIND(CONCATENATE(AK$4,"+++"),#REF!))=FALSE,"+++","++"),"+")," ")," ")</f>
        <v xml:space="preserve"> </v>
      </c>
      <c r="AL19" s="124" t="str">
        <f>IF(ISERR(FIND(AL$4,#REF!))=FALSE,IF(ISERR(FIND(CONCATENATE(AL$4,"+"),#REF!))=FALSE,IF(ISERR(FIND(CONCATENATE(AL$4,"++"),#REF!))=FALSE,IF(ISERR(FIND(CONCATENATE(AL$4,"+++"),#REF!))=FALSE,"+++","++"),"+")," ")," ")</f>
        <v xml:space="preserve"> </v>
      </c>
      <c r="AM19" s="124" t="str">
        <f>IF(ISERR(FIND(AM$4,#REF!))=FALSE,IF(ISERR(FIND(CONCATENATE(AM$4,"+"),#REF!))=FALSE,IF(ISERR(FIND(CONCATENATE(AM$4,"++"),#REF!))=FALSE,IF(ISERR(FIND(CONCATENATE(AM$4,"+++"),#REF!))=FALSE,"+++","++"),"+")," ")," ")</f>
        <v xml:space="preserve"> </v>
      </c>
      <c r="AN19" s="124" t="str">
        <f>IF(ISERR(FIND(AN$4,#REF!))=FALSE,IF(ISERR(FIND(CONCATENATE(AN$4,"+"),#REF!))=FALSE,IF(ISERR(FIND(CONCATENATE(AN$4,"++"),#REF!))=FALSE,IF(ISERR(FIND(CONCATENATE(AN$4,"+++"),#REF!))=FALSE,"+++","++"),"+")," ")," ")</f>
        <v xml:space="preserve"> </v>
      </c>
      <c r="AO19" s="124" t="str">
        <f>IF(ISERR(FIND(AO$4,#REF!))=FALSE,IF(ISERR(FIND(CONCATENATE(AO$4,"+"),#REF!))=FALSE,IF(ISERR(FIND(CONCATENATE(AO$4,"++"),#REF!))=FALSE,IF(ISERR(FIND(CONCATENATE(AO$4,"+++"),#REF!))=FALSE,"+++","++"),"+")," ")," ")</f>
        <v xml:space="preserve"> </v>
      </c>
      <c r="AP19" s="124" t="str">
        <f>IF(ISERR(FIND(AP$4,#REF!))=FALSE,IF(ISERR(FIND(CONCATENATE(AP$4,"+"),#REF!))=FALSE,IF(ISERR(FIND(CONCATENATE(AP$4,"++"),#REF!))=FALSE,IF(ISERR(FIND(CONCATENATE(AP$4,"+++"),#REF!))=FALSE,"+++","++"),"+")," ")," ")</f>
        <v xml:space="preserve"> </v>
      </c>
      <c r="AQ19" s="124" t="str">
        <f>IF(ISERR(FIND(AQ$4,#REF!))=FALSE,IF(ISERR(FIND(CONCATENATE(AQ$4,"+"),#REF!))=FALSE,IF(ISERR(FIND(CONCATENATE(AQ$4,"++"),#REF!))=FALSE,IF(ISERR(FIND(CONCATENATE(AQ$4,"+++"),#REF!))=FALSE,"+++","++"),"+")," ")," ")</f>
        <v xml:space="preserve"> </v>
      </c>
      <c r="AR19" s="124" t="str">
        <f>IF(ISERR(FIND(AR$4,#REF!))=FALSE,IF(ISERR(FIND(CONCATENATE(AR$4,"+"),#REF!))=FALSE,IF(ISERR(FIND(CONCATENATE(AR$4,"++"),#REF!))=FALSE,IF(ISERR(FIND(CONCATENATE(AR$4,"+++"),#REF!))=FALSE,"+++","++"),"+")," ")," ")</f>
        <v xml:space="preserve"> </v>
      </c>
      <c r="AS19" s="124" t="str">
        <f>IF(ISERR(FIND(AS$4,#REF!))=FALSE,IF(ISERR(FIND(CONCATENATE(AS$4,"+"),#REF!))=FALSE,IF(ISERR(FIND(CONCATENATE(AS$4,"++"),#REF!))=FALSE,IF(ISERR(FIND(CONCATENATE(AS$4,"+++"),#REF!))=FALSE,"+++","++"),"+")," ")," ")</f>
        <v xml:space="preserve"> </v>
      </c>
      <c r="AT19" s="124" t="str">
        <f>IF(ISERR(FIND(AT$4,#REF!))=FALSE,IF(ISERR(FIND(CONCATENATE(AT$4,"+"),#REF!))=FALSE,IF(ISERR(FIND(CONCATENATE(AT$4,"++"),#REF!))=FALSE,IF(ISERR(FIND(CONCATENATE(AT$4,"+++"),#REF!))=FALSE,"+++","++"),"+")," ")," ")</f>
        <v xml:space="preserve"> </v>
      </c>
      <c r="AU19" s="124" t="str">
        <f>IF(ISERR(FIND(AU$4,#REF!))=FALSE,IF(ISERR(FIND(CONCATENATE(AU$4,"+"),#REF!))=FALSE,IF(ISERR(FIND(CONCATENATE(AU$4,"++"),#REF!))=FALSE,IF(ISERR(FIND(CONCATENATE(AU$4,"+++"),#REF!))=FALSE,"+++","++"),"+")," ")," ")</f>
        <v xml:space="preserve"> </v>
      </c>
      <c r="AV19" s="125" t="e">
        <f>#REF!</f>
        <v>#REF!</v>
      </c>
      <c r="AW19" s="124" t="str">
        <f>IF(ISERR(FIND(AW$4,#REF!))=FALSE,IF(ISERR(FIND(CONCATENATE(AW$4,"+"),#REF!))=FALSE,IF(ISERR(FIND(CONCATENATE(AW$4,"++"),#REF!))=FALSE,IF(ISERR(FIND(CONCATENATE(AW$4,"+++"),#REF!))=FALSE,"+++","++"),"+")," ")," ")</f>
        <v xml:space="preserve"> </v>
      </c>
      <c r="AX19" s="124" t="str">
        <f>IF(ISERR(FIND(AX$4,#REF!))=FALSE,IF(ISERR(FIND(CONCATENATE(AX$4,"+"),#REF!))=FALSE,IF(ISERR(FIND(CONCATENATE(AX$4,"++"),#REF!))=FALSE,IF(ISERR(FIND(CONCATENATE(AX$4,"+++"),#REF!))=FALSE,"+++","++"),"+")," ")," ")</f>
        <v xml:space="preserve"> </v>
      </c>
      <c r="AY19" s="124" t="str">
        <f>IF(ISERR(FIND(AY$4,#REF!))=FALSE,IF(ISERR(FIND(CONCATENATE(AY$4,"+"),#REF!))=FALSE,IF(ISERR(FIND(CONCATENATE(AY$4,"++"),#REF!))=FALSE,IF(ISERR(FIND(CONCATENATE(AY$4,"+++"),#REF!))=FALSE,"+++","++"),"+")," ")," ")</f>
        <v xml:space="preserve"> </v>
      </c>
      <c r="AZ19" s="124" t="str">
        <f>IF(ISERR(FIND(AZ$4,#REF!))=FALSE,IF(ISERR(FIND(CONCATENATE(AZ$4,"+"),#REF!))=FALSE,IF(ISERR(FIND(CONCATENATE(AZ$4,"++"),#REF!))=FALSE,IF(ISERR(FIND(CONCATENATE(AZ$4,"+++"),#REF!))=FALSE,"+++","++"),"+")," ")," ")</f>
        <v xml:space="preserve"> </v>
      </c>
      <c r="BA19" s="124" t="str">
        <f>IF(ISERR(FIND(BA$4,#REF!))=FALSE,IF(ISERR(FIND(CONCATENATE(BA$4,"+"),#REF!))=FALSE,IF(ISERR(FIND(CONCATENATE(BA$4,"++"),#REF!))=FALSE,IF(ISERR(FIND(CONCATENATE(BA$4,"+++"),#REF!))=FALSE,"+++","++"),"+")," ")," ")</f>
        <v xml:space="preserve"> </v>
      </c>
      <c r="BB19" s="124" t="str">
        <f>IF(ISERR(FIND(BB$4,#REF!))=FALSE,IF(ISERR(FIND(CONCATENATE(BB$4,"+"),#REF!))=FALSE,IF(ISERR(FIND(CONCATENATE(BB$4,"++"),#REF!))=FALSE,IF(ISERR(FIND(CONCATENATE(BB$4,"+++"),#REF!))=FALSE,"+++","++"),"+")," ")," ")</f>
        <v xml:space="preserve"> </v>
      </c>
      <c r="BC19" s="124" t="str">
        <f>IF(ISERR(FIND(BC$4,#REF!))=0,IF(ISERR(FIND(CONCATENATE(BC$4,"+"),#REF!))=0,IF(ISERR(FIND(CONCATENATE(BC$4,"++"),#REF!))=0,IF(ISERR(FIND(CONCATENATE(BC$4,"+++"),#REF!))=0,"+++","++"),"+"),"-"),"-")</f>
        <v>-</v>
      </c>
      <c r="BD19" s="124"/>
      <c r="BE19" s="124"/>
    </row>
    <row r="20" spans="1:57">
      <c r="A20" s="126" t="str">
        <f>Stac!C26</f>
        <v>Semestr 2:</v>
      </c>
      <c r="B20" s="124" t="str">
        <f>IF(ISERR(FIND(B$4,#REF!))=FALSE,IF(ISERR(FIND(CONCATENATE(B$4,"+"),#REF!))=FALSE,IF(ISERR(FIND(CONCATENATE(B$4,"++"),#REF!))=FALSE,IF(ISERR(FIND(CONCATENATE(B$4,"+++"),#REF!))=FALSE,"+++","++"),"+"),"+")," ")</f>
        <v xml:space="preserve"> </v>
      </c>
      <c r="C20" s="124" t="str">
        <f>IF(ISERR(FIND(C$4,#REF!))=FALSE,IF(ISERR(FIND(CONCATENATE(C$4,"+"),#REF!))=FALSE,IF(ISERR(FIND(CONCATENATE(C$4,"++"),#REF!))=FALSE,IF(ISERR(FIND(CONCATENATE(C$4,"+++"),#REF!))=FALSE,"+++","++"),"+"),"+")," ")</f>
        <v xml:space="preserve"> </v>
      </c>
      <c r="D20" s="124" t="str">
        <f>IF(ISERR(FIND(D$4,#REF!))=FALSE,IF(ISERR(FIND(CONCATENATE(D$4,"+"),#REF!))=FALSE,IF(ISERR(FIND(CONCATENATE(D$4,"++"),#REF!))=FALSE,IF(ISERR(FIND(CONCATENATE(D$4,"+++"),#REF!))=FALSE,"+++","++"),"+"),"+")," ")</f>
        <v xml:space="preserve"> </v>
      </c>
      <c r="E20" s="124" t="str">
        <f>IF(ISERR(FIND(E$4,#REF!))=FALSE,IF(ISERR(FIND(CONCATENATE(E$4,"+"),#REF!))=FALSE,IF(ISERR(FIND(CONCATENATE(E$4,"++"),#REF!))=FALSE,IF(ISERR(FIND(CONCATENATE(E$4,"+++"),#REF!))=FALSE,"+++","++"),"+"),"+")," ")</f>
        <v xml:space="preserve"> </v>
      </c>
      <c r="F20" s="124" t="str">
        <f>IF(ISERR(FIND(F$4,#REF!))=FALSE,IF(ISERR(FIND(CONCATENATE(F$4,"+"),#REF!))=FALSE,IF(ISERR(FIND(CONCATENATE(F$4,"++"),#REF!))=FALSE,IF(ISERR(FIND(CONCATENATE(F$4,"+++"),#REF!))=FALSE,"+++","++"),"+"),"+")," ")</f>
        <v xml:space="preserve"> </v>
      </c>
      <c r="G20" s="124" t="str">
        <f>IF(ISERR(FIND(G$4,#REF!))=FALSE,IF(ISERR(FIND(CONCATENATE(G$4,"+"),#REF!))=FALSE,IF(ISERR(FIND(CONCATENATE(G$4,"++"),#REF!))=FALSE,IF(ISERR(FIND(CONCATENATE(G$4,"+++"),#REF!))=FALSE,"+++","++"),"+"),"+")," ")</f>
        <v xml:space="preserve"> </v>
      </c>
      <c r="H20" s="124" t="str">
        <f>IF(ISERR(FIND(H$4,#REF!))=FALSE,IF(ISERR(FIND(CONCATENATE(H$4,"+"),#REF!))=FALSE,IF(ISERR(FIND(CONCATENATE(H$4,"++"),#REF!))=FALSE,IF(ISERR(FIND(CONCATENATE(H$4,"+++"),#REF!))=FALSE,"+++","++"),"+"),"+")," ")</f>
        <v xml:space="preserve"> </v>
      </c>
      <c r="I20" s="124" t="str">
        <f>IF(ISERR(FIND(I$4,#REF!))=FALSE,IF(ISERR(FIND(CONCATENATE(I$4,"+"),#REF!))=FALSE,IF(ISERR(FIND(CONCATENATE(I$4,"++"),#REF!))=FALSE,IF(ISERR(FIND(CONCATENATE(I$4,"+++"),#REF!))=FALSE,"+++","++"),"+"),"+")," ")</f>
        <v xml:space="preserve"> </v>
      </c>
      <c r="J20" s="124" t="str">
        <f>IF(ISERR(FIND(J$4,#REF!))=FALSE,IF(ISERR(FIND(CONCATENATE(J$4,"+"),#REF!))=FALSE,IF(ISERR(FIND(CONCATENATE(J$4,"++"),#REF!))=FALSE,IF(ISERR(FIND(CONCATENATE(J$4,"+++"),#REF!))=FALSE,"+++","++"),"+"),"+")," ")</f>
        <v xml:space="preserve"> </v>
      </c>
      <c r="K20" s="124" t="str">
        <f>IF(ISERR(FIND(K$4,#REF!))=FALSE,IF(ISERR(FIND(CONCATENATE(K$4,"+"),#REF!))=FALSE,IF(ISERR(FIND(CONCATENATE(K$4,"++"),#REF!))=FALSE,IF(ISERR(FIND(CONCATENATE(K$4,"+++"),#REF!))=FALSE,"+++","++"),"+"),"+")," ")</f>
        <v xml:space="preserve"> </v>
      </c>
      <c r="L20" s="124" t="str">
        <f>IF(ISERR(FIND(L$4,#REF!))=FALSE,IF(ISERR(FIND(CONCATENATE(L$4,"+"),#REF!))=FALSE,IF(ISERR(FIND(CONCATENATE(L$4,"++"),#REF!))=FALSE,IF(ISERR(FIND(CONCATENATE(L$4,"+++"),#REF!))=FALSE,"+++","++"),"+"),"+")," ")</f>
        <v xml:space="preserve"> </v>
      </c>
      <c r="M20" s="124" t="str">
        <f>IF(ISERR(FIND(M$4,#REF!))=FALSE,IF(ISERR(FIND(CONCATENATE(M$4,"+"),#REF!))=FALSE,IF(ISERR(FIND(CONCATENATE(M$4,"++"),#REF!))=FALSE,IF(ISERR(FIND(CONCATENATE(M$4,"+++"),#REF!))=FALSE,"+++","++"),"+"),"+")," ")</f>
        <v xml:space="preserve"> </v>
      </c>
      <c r="N20" s="124" t="str">
        <f>IF(ISERR(FIND(N$4,#REF!))=FALSE,IF(ISERR(FIND(CONCATENATE(N$4,"+"),#REF!))=FALSE,IF(ISERR(FIND(CONCATENATE(N$4,"++"),#REF!))=FALSE,IF(ISERR(FIND(CONCATENATE(N$4,"+++"),#REF!))=FALSE,"+++","++"),"+"),"+")," ")</f>
        <v xml:space="preserve"> </v>
      </c>
      <c r="O20" s="124" t="str">
        <f>IF(ISERR(FIND(O$4,#REF!))=FALSE,IF(ISERR(FIND(CONCATENATE(O$4,"+"),#REF!))=FALSE,IF(ISERR(FIND(CONCATENATE(O$4,"++"),#REF!))=FALSE,IF(ISERR(FIND(CONCATENATE(O$4,"+++"),#REF!))=FALSE,"+++","++"),"+"),"+")," ")</f>
        <v xml:space="preserve"> </v>
      </c>
      <c r="P20" s="124" t="str">
        <f>IF(ISERR(FIND(P$4,#REF!))=FALSE,IF(ISERR(FIND(CONCATENATE(P$4,"+"),#REF!))=FALSE,IF(ISERR(FIND(CONCATENATE(P$4,"++"),#REF!))=FALSE,IF(ISERR(FIND(CONCATENATE(P$4,"+++"),#REF!))=FALSE,"+++","++"),"+"),"+")," ")</f>
        <v xml:space="preserve"> </v>
      </c>
      <c r="Q20" s="124" t="str">
        <f>IF(ISERR(FIND(Q$4,#REF!))=FALSE,IF(ISERR(FIND(CONCATENATE(Q$4,"+"),#REF!))=FALSE,IF(ISERR(FIND(CONCATENATE(Q$4,"++"),#REF!))=FALSE,IF(ISERR(FIND(CONCATENATE(Q$4,"+++"),#REF!))=FALSE,"+++","++"),"+"),"+")," ")</f>
        <v xml:space="preserve"> </v>
      </c>
      <c r="R20" s="124" t="str">
        <f>IF(ISERR(FIND(R$4,#REF!))=FALSE,IF(ISERR(FIND(CONCATENATE(R$4,"+"),#REF!))=FALSE,IF(ISERR(FIND(CONCATENATE(R$4,"++"),#REF!))=FALSE,IF(ISERR(FIND(CONCATENATE(R$4,"+++"),#REF!))=FALSE,"+++","++"),"+"),"+")," ")</f>
        <v xml:space="preserve"> </v>
      </c>
      <c r="S20" s="124" t="str">
        <f>IF(ISERR(FIND(S$4,#REF!))=FALSE,IF(ISERR(FIND(CONCATENATE(S$4,"+"),#REF!))=FALSE,IF(ISERR(FIND(CONCATENATE(S$4,"++"),#REF!))=FALSE,IF(ISERR(FIND(CONCATENATE(S$4,"+++"),#REF!))=FALSE,"+++","++"),"+"),"+")," ")</f>
        <v xml:space="preserve"> </v>
      </c>
      <c r="T20" s="126" t="str">
        <f>Stac!C26</f>
        <v>Semestr 2:</v>
      </c>
      <c r="U20" s="124" t="str">
        <f>IF(ISERR(FIND(U$4,#REF!))=FALSE,IF(ISERR(FIND(CONCATENATE(U$4,"+"),#REF!))=FALSE,IF(ISERR(FIND(CONCATENATE(U$4,"++"),#REF!))=FALSE,IF(ISERR(FIND(CONCATENATE(U$4,"+++"),#REF!))=FALSE,"+++","++"),"+")," ")," ")</f>
        <v xml:space="preserve"> </v>
      </c>
      <c r="V20" s="124" t="str">
        <f>IF(ISERR(FIND(V$4,#REF!))=FALSE,IF(ISERR(FIND(CONCATENATE(V$4,"+"),#REF!))=FALSE,IF(ISERR(FIND(CONCATENATE(V$4,"++"),#REF!))=FALSE,IF(ISERR(FIND(CONCATENATE(V$4,"+++"),#REF!))=FALSE,"+++","++"),"+")," ")," ")</f>
        <v xml:space="preserve"> </v>
      </c>
      <c r="W20" s="124" t="str">
        <f>IF(ISERR(FIND(W$4,#REF!))=FALSE,IF(ISERR(FIND(CONCATENATE(W$4,"+"),#REF!))=FALSE,IF(ISERR(FIND(CONCATENATE(W$4,"++"),#REF!))=FALSE,IF(ISERR(FIND(CONCATENATE(W$4,"+++"),#REF!))=FALSE,"+++","++"),"+")," ")," ")</f>
        <v xml:space="preserve"> </v>
      </c>
      <c r="X20" s="124" t="str">
        <f>IF(ISERR(FIND(X$4,#REF!))=FALSE,IF(ISERR(FIND(CONCATENATE(X$4,"+"),#REF!))=FALSE,IF(ISERR(FIND(CONCATENATE(X$4,"++"),#REF!))=FALSE,IF(ISERR(FIND(CONCATENATE(X$4,"+++"),#REF!))=FALSE,"+++","++"),"+")," ")," ")</f>
        <v xml:space="preserve"> </v>
      </c>
      <c r="Y20" s="124" t="str">
        <f>IF(ISERR(FIND(Y$4,#REF!))=FALSE,IF(ISERR(FIND(CONCATENATE(Y$4,"+"),#REF!))=FALSE,IF(ISERR(FIND(CONCATENATE(Y$4,"++"),#REF!))=FALSE,IF(ISERR(FIND(CONCATENATE(Y$4,"+++"),#REF!))=FALSE,"+++","++"),"+")," ")," ")</f>
        <v xml:space="preserve"> </v>
      </c>
      <c r="Z20" s="124" t="str">
        <f>IF(ISERR(FIND(Z$4,#REF!))=FALSE,IF(ISERR(FIND(CONCATENATE(Z$4,"+"),#REF!))=FALSE,IF(ISERR(FIND(CONCATENATE(Z$4,"++"),#REF!))=FALSE,IF(ISERR(FIND(CONCATENATE(Z$4,"+++"),#REF!))=FALSE,"+++","++"),"+")," ")," ")</f>
        <v xml:space="preserve"> </v>
      </c>
      <c r="AA20" s="124" t="str">
        <f>IF(ISERR(FIND(AA$4,#REF!))=FALSE,IF(ISERR(FIND(CONCATENATE(AA$4,"+"),#REF!))=FALSE,IF(ISERR(FIND(CONCATENATE(AA$4,"++"),#REF!))=FALSE,IF(ISERR(FIND(CONCATENATE(AA$4,"+++"),#REF!))=FALSE,"+++","++"),"+")," ")," ")</f>
        <v xml:space="preserve"> </v>
      </c>
      <c r="AB20" s="124" t="str">
        <f>IF(ISERR(FIND(AB$4,#REF!))=FALSE,IF(ISERR(FIND(CONCATENATE(AB$4,"+"),#REF!))=FALSE,IF(ISERR(FIND(CONCATENATE(AB$4,"++"),#REF!))=FALSE,IF(ISERR(FIND(CONCATENATE(AB$4,"+++"),#REF!))=FALSE,"+++","++"),"+")," ")," ")</f>
        <v xml:space="preserve"> </v>
      </c>
      <c r="AC20" s="124" t="str">
        <f>IF(ISERR(FIND(AC$4,#REF!))=FALSE,IF(ISERR(FIND(CONCATENATE(AC$4,"+"),#REF!))=FALSE,IF(ISERR(FIND(CONCATENATE(AC$4,"++"),#REF!))=FALSE,IF(ISERR(FIND(CONCATENATE(AC$4,"+++"),#REF!))=FALSE,"+++","++"),"+")," ")," ")</f>
        <v xml:space="preserve"> </v>
      </c>
      <c r="AD20" s="124" t="str">
        <f>IF(ISERR(FIND(AD$4,#REF!))=FALSE,IF(ISERR(FIND(CONCATENATE(AD$4,"+"),#REF!))=FALSE,IF(ISERR(FIND(CONCATENATE(AD$4,"++"),#REF!))=FALSE,IF(ISERR(FIND(CONCATENATE(AD$4,"+++"),#REF!))=FALSE,"+++","++"),"+")," ")," ")</f>
        <v xml:space="preserve"> </v>
      </c>
      <c r="AE20" s="124" t="str">
        <f>IF(ISERR(FIND(AE$4,#REF!))=FALSE,IF(ISERR(FIND(CONCATENATE(AE$4,"+"),#REF!))=FALSE,IF(ISERR(FIND(CONCATENATE(AE$4,"++"),#REF!))=FALSE,IF(ISERR(FIND(CONCATENATE(AE$4,"+++"),#REF!))=FALSE,"+++","++"),"+")," ")," ")</f>
        <v xml:space="preserve"> </v>
      </c>
      <c r="AF20" s="124" t="str">
        <f>IF(ISERR(FIND(AF$4,#REF!))=FALSE,IF(ISERR(FIND(CONCATENATE(AF$4,"+"),#REF!))=FALSE,IF(ISERR(FIND(CONCATENATE(AF$4,"++"),#REF!))=FALSE,IF(ISERR(FIND(CONCATENATE(AF$4,"+++"),#REF!))=FALSE,"+++","++"),"+")," ")," ")</f>
        <v xml:space="preserve"> </v>
      </c>
      <c r="AG20" s="124" t="str">
        <f>IF(ISERR(FIND(AG$4,#REF!))=FALSE,IF(ISERR(FIND(CONCATENATE(AG$4,"+"),#REF!))=FALSE,IF(ISERR(FIND(CONCATENATE(AG$4,"++"),#REF!))=FALSE,IF(ISERR(FIND(CONCATENATE(AG$4,"+++"),#REF!))=FALSE,"+++","++"),"+")," ")," ")</f>
        <v xml:space="preserve"> </v>
      </c>
      <c r="AH20" s="124" t="str">
        <f>IF(ISERR(FIND(AH$4,#REF!))=FALSE,IF(ISERR(FIND(CONCATENATE(AH$4,"+"),#REF!))=FALSE,IF(ISERR(FIND(CONCATENATE(AH$4,"++"),#REF!))=FALSE,IF(ISERR(FIND(CONCATENATE(AH$4,"+++"),#REF!))=FALSE,"+++","++"),"+")," ")," ")</f>
        <v xml:space="preserve"> </v>
      </c>
      <c r="AI20" s="124" t="str">
        <f>IF(ISERR(FIND(AI$4,#REF!))=FALSE,IF(ISERR(FIND(CONCATENATE(AI$4,"+"),#REF!))=FALSE,IF(ISERR(FIND(CONCATENATE(AI$4,"++"),#REF!))=FALSE,IF(ISERR(FIND(CONCATENATE(AI$4,"+++"),#REF!))=FALSE,"+++","++"),"+")," ")," ")</f>
        <v xml:space="preserve"> </v>
      </c>
      <c r="AJ20" s="124" t="str">
        <f>IF(ISERR(FIND(AJ$4,#REF!))=FALSE,IF(ISERR(FIND(CONCATENATE(AJ$4,"+"),#REF!))=FALSE,IF(ISERR(FIND(CONCATENATE(AJ$4,"++"),#REF!))=FALSE,IF(ISERR(FIND(CONCATENATE(AJ$4,"+++"),#REF!))=FALSE,"+++","++"),"+")," ")," ")</f>
        <v xml:space="preserve"> </v>
      </c>
      <c r="AK20" s="124" t="str">
        <f>IF(ISERR(FIND(AK$4,#REF!))=FALSE,IF(ISERR(FIND(CONCATENATE(AK$4,"+"),#REF!))=FALSE,IF(ISERR(FIND(CONCATENATE(AK$4,"++"),#REF!))=FALSE,IF(ISERR(FIND(CONCATENATE(AK$4,"+++"),#REF!))=FALSE,"+++","++"),"+")," ")," ")</f>
        <v xml:space="preserve"> </v>
      </c>
      <c r="AL20" s="124" t="str">
        <f>IF(ISERR(FIND(AL$4,#REF!))=FALSE,IF(ISERR(FIND(CONCATENATE(AL$4,"+"),#REF!))=FALSE,IF(ISERR(FIND(CONCATENATE(AL$4,"++"),#REF!))=FALSE,IF(ISERR(FIND(CONCATENATE(AL$4,"+++"),#REF!))=FALSE,"+++","++"),"+")," ")," ")</f>
        <v xml:space="preserve"> </v>
      </c>
      <c r="AM20" s="124" t="str">
        <f>IF(ISERR(FIND(AM$4,#REF!))=FALSE,IF(ISERR(FIND(CONCATENATE(AM$4,"+"),#REF!))=FALSE,IF(ISERR(FIND(CONCATENATE(AM$4,"++"),#REF!))=FALSE,IF(ISERR(FIND(CONCATENATE(AM$4,"+++"),#REF!))=FALSE,"+++","++"),"+")," ")," ")</f>
        <v xml:space="preserve"> </v>
      </c>
      <c r="AN20" s="124" t="str">
        <f>IF(ISERR(FIND(AN$4,#REF!))=FALSE,IF(ISERR(FIND(CONCATENATE(AN$4,"+"),#REF!))=FALSE,IF(ISERR(FIND(CONCATENATE(AN$4,"++"),#REF!))=FALSE,IF(ISERR(FIND(CONCATENATE(AN$4,"+++"),#REF!))=FALSE,"+++","++"),"+")," ")," ")</f>
        <v xml:space="preserve"> </v>
      </c>
      <c r="AO20" s="124" t="str">
        <f>IF(ISERR(FIND(AO$4,#REF!))=FALSE,IF(ISERR(FIND(CONCATENATE(AO$4,"+"),#REF!))=FALSE,IF(ISERR(FIND(CONCATENATE(AO$4,"++"),#REF!))=FALSE,IF(ISERR(FIND(CONCATENATE(AO$4,"+++"),#REF!))=FALSE,"+++","++"),"+")," ")," ")</f>
        <v xml:space="preserve"> </v>
      </c>
      <c r="AP20" s="124" t="str">
        <f>IF(ISERR(FIND(AP$4,#REF!))=FALSE,IF(ISERR(FIND(CONCATENATE(AP$4,"+"),#REF!))=FALSE,IF(ISERR(FIND(CONCATENATE(AP$4,"++"),#REF!))=FALSE,IF(ISERR(FIND(CONCATENATE(AP$4,"+++"),#REF!))=FALSE,"+++","++"),"+")," ")," ")</f>
        <v xml:space="preserve"> </v>
      </c>
      <c r="AQ20" s="124" t="str">
        <f>IF(ISERR(FIND(AQ$4,#REF!))=FALSE,IF(ISERR(FIND(CONCATENATE(AQ$4,"+"),#REF!))=FALSE,IF(ISERR(FIND(CONCATENATE(AQ$4,"++"),#REF!))=FALSE,IF(ISERR(FIND(CONCATENATE(AQ$4,"+++"),#REF!))=FALSE,"+++","++"),"+")," ")," ")</f>
        <v xml:space="preserve"> </v>
      </c>
      <c r="AR20" s="124" t="str">
        <f>IF(ISERR(FIND(AR$4,#REF!))=FALSE,IF(ISERR(FIND(CONCATENATE(AR$4,"+"),#REF!))=FALSE,IF(ISERR(FIND(CONCATENATE(AR$4,"++"),#REF!))=FALSE,IF(ISERR(FIND(CONCATENATE(AR$4,"+++"),#REF!))=FALSE,"+++","++"),"+")," ")," ")</f>
        <v xml:space="preserve"> </v>
      </c>
      <c r="AS20" s="124" t="str">
        <f>IF(ISERR(FIND(AS$4,#REF!))=FALSE,IF(ISERR(FIND(CONCATENATE(AS$4,"+"),#REF!))=FALSE,IF(ISERR(FIND(CONCATENATE(AS$4,"++"),#REF!))=FALSE,IF(ISERR(FIND(CONCATENATE(AS$4,"+++"),#REF!))=FALSE,"+++","++"),"+")," ")," ")</f>
        <v xml:space="preserve"> </v>
      </c>
      <c r="AT20" s="124" t="str">
        <f>IF(ISERR(FIND(AT$4,#REF!))=FALSE,IF(ISERR(FIND(CONCATENATE(AT$4,"+"),#REF!))=FALSE,IF(ISERR(FIND(CONCATENATE(AT$4,"++"),#REF!))=FALSE,IF(ISERR(FIND(CONCATENATE(AT$4,"+++"),#REF!))=FALSE,"+++","++"),"+")," ")," ")</f>
        <v xml:space="preserve"> </v>
      </c>
      <c r="AU20" s="124" t="str">
        <f>IF(ISERR(FIND(AU$4,#REF!))=FALSE,IF(ISERR(FIND(CONCATENATE(AU$4,"+"),#REF!))=FALSE,IF(ISERR(FIND(CONCATENATE(AU$4,"++"),#REF!))=FALSE,IF(ISERR(FIND(CONCATENATE(AU$4,"+++"),#REF!))=FALSE,"+++","++"),"+")," ")," ")</f>
        <v xml:space="preserve"> </v>
      </c>
      <c r="AV20" s="126" t="str">
        <f>Stac!C26</f>
        <v>Semestr 2:</v>
      </c>
      <c r="AW20" s="124" t="str">
        <f>IF(ISERR(FIND(AW$4,#REF!))=FALSE,IF(ISERR(FIND(CONCATENATE(AW$4,"+"),#REF!))=FALSE,IF(ISERR(FIND(CONCATENATE(AW$4,"++"),#REF!))=FALSE,IF(ISERR(FIND(CONCATENATE(AW$4,"+++"),#REF!))=FALSE,"+++","++"),"+")," ")," ")</f>
        <v xml:space="preserve"> </v>
      </c>
      <c r="AX20" s="124" t="str">
        <f>IF(ISERR(FIND(AX$4,#REF!))=FALSE,IF(ISERR(FIND(CONCATENATE(AX$4,"+"),#REF!))=FALSE,IF(ISERR(FIND(CONCATENATE(AX$4,"++"),#REF!))=FALSE,IF(ISERR(FIND(CONCATENATE(AX$4,"+++"),#REF!))=FALSE,"+++","++"),"+")," ")," ")</f>
        <v xml:space="preserve"> </v>
      </c>
      <c r="AY20" s="124" t="str">
        <f>IF(ISERR(FIND(AY$4,#REF!))=FALSE,IF(ISERR(FIND(CONCATENATE(AY$4,"+"),#REF!))=FALSE,IF(ISERR(FIND(CONCATENATE(AY$4,"++"),#REF!))=FALSE,IF(ISERR(FIND(CONCATENATE(AY$4,"+++"),#REF!))=FALSE,"+++","++"),"+")," ")," ")</f>
        <v xml:space="preserve"> </v>
      </c>
      <c r="AZ20" s="124" t="str">
        <f>IF(ISERR(FIND(AZ$4,#REF!))=FALSE,IF(ISERR(FIND(CONCATENATE(AZ$4,"+"),#REF!))=FALSE,IF(ISERR(FIND(CONCATENATE(AZ$4,"++"),#REF!))=FALSE,IF(ISERR(FIND(CONCATENATE(AZ$4,"+++"),#REF!))=FALSE,"+++","++"),"+")," ")," ")</f>
        <v xml:space="preserve"> </v>
      </c>
      <c r="BA20" s="124" t="str">
        <f>IF(ISERR(FIND(BA$4,#REF!))=FALSE,IF(ISERR(FIND(CONCATENATE(BA$4,"+"),#REF!))=FALSE,IF(ISERR(FIND(CONCATENATE(BA$4,"++"),#REF!))=FALSE,IF(ISERR(FIND(CONCATENATE(BA$4,"+++"),#REF!))=FALSE,"+++","++"),"+")," ")," ")</f>
        <v xml:space="preserve"> </v>
      </c>
      <c r="BB20" s="124" t="str">
        <f>IF(ISERR(FIND(BB$4,#REF!))=FALSE,IF(ISERR(FIND(CONCATENATE(BB$4,"+"),#REF!))=FALSE,IF(ISERR(FIND(CONCATENATE(BB$4,"++"),#REF!))=FALSE,IF(ISERR(FIND(CONCATENATE(BB$4,"+++"),#REF!))=FALSE,"+++","++"),"+")," ")," ")</f>
        <v xml:space="preserve"> </v>
      </c>
      <c r="BC20" s="124" t="str">
        <f>IF(ISERR(FIND(BC$4,#REF!))=0,IF(ISERR(FIND(CONCATENATE(BC$4,"+"),#REF!))=0,IF(ISERR(FIND(CONCATENATE(BC$4,"++"),#REF!))=0,IF(ISERR(FIND(CONCATENATE(BC$4,"+++"),#REF!))=0,"+++","++"),"+"),"-"),"-")</f>
        <v>-</v>
      </c>
      <c r="BD20" s="124"/>
      <c r="BE20" s="124"/>
    </row>
    <row r="21" spans="1:57" hidden="1">
      <c r="A21" s="123" t="e">
        <f>#REF!</f>
        <v>#REF!</v>
      </c>
      <c r="B21" s="124" t="str">
        <f>IF(ISERR(FIND(B$4,#REF!))=FALSE,IF(ISERR(FIND(CONCATENATE(B$4,"+"),#REF!))=FALSE,IF(ISERR(FIND(CONCATENATE(B$4,"++"),#REF!))=FALSE,IF(ISERR(FIND(CONCATENATE(B$4,"+++"),#REF!))=FALSE,"+++","++"),"+"),"+")," ")</f>
        <v xml:space="preserve"> </v>
      </c>
      <c r="C21" s="124" t="str">
        <f>IF(ISERR(FIND(C$4,#REF!))=FALSE,IF(ISERR(FIND(CONCATENATE(C$4,"+"),#REF!))=FALSE,IF(ISERR(FIND(CONCATENATE(C$4,"++"),#REF!))=FALSE,IF(ISERR(FIND(CONCATENATE(C$4,"+++"),#REF!))=FALSE,"+++","++"),"+"),"+")," ")</f>
        <v xml:space="preserve"> </v>
      </c>
      <c r="D21" s="124" t="str">
        <f>IF(ISERR(FIND(D$4,#REF!))=FALSE,IF(ISERR(FIND(CONCATENATE(D$4,"+"),#REF!))=FALSE,IF(ISERR(FIND(CONCATENATE(D$4,"++"),#REF!))=FALSE,IF(ISERR(FIND(CONCATENATE(D$4,"+++"),#REF!))=FALSE,"+++","++"),"+"),"+")," ")</f>
        <v xml:space="preserve"> </v>
      </c>
      <c r="E21" s="124" t="str">
        <f>IF(ISERR(FIND(E$4,#REF!))=FALSE,IF(ISERR(FIND(CONCATENATE(E$4,"+"),#REF!))=FALSE,IF(ISERR(FIND(CONCATENATE(E$4,"++"),#REF!))=FALSE,IF(ISERR(FIND(CONCATENATE(E$4,"+++"),#REF!))=FALSE,"+++","++"),"+"),"+")," ")</f>
        <v xml:space="preserve"> </v>
      </c>
      <c r="F21" s="124" t="str">
        <f>IF(ISERR(FIND(F$4,#REF!))=FALSE,IF(ISERR(FIND(CONCATENATE(F$4,"+"),#REF!))=FALSE,IF(ISERR(FIND(CONCATENATE(F$4,"++"),#REF!))=FALSE,IF(ISERR(FIND(CONCATENATE(F$4,"+++"),#REF!))=FALSE,"+++","++"),"+"),"+")," ")</f>
        <v xml:space="preserve"> </v>
      </c>
      <c r="G21" s="124" t="str">
        <f>IF(ISERR(FIND(G$4,#REF!))=FALSE,IF(ISERR(FIND(CONCATENATE(G$4,"+"),#REF!))=FALSE,IF(ISERR(FIND(CONCATENATE(G$4,"++"),#REF!))=FALSE,IF(ISERR(FIND(CONCATENATE(G$4,"+++"),#REF!))=FALSE,"+++","++"),"+"),"+")," ")</f>
        <v xml:space="preserve"> </v>
      </c>
      <c r="H21" s="124" t="str">
        <f>IF(ISERR(FIND(H$4,#REF!))=FALSE,IF(ISERR(FIND(CONCATENATE(H$4,"+"),#REF!))=FALSE,IF(ISERR(FIND(CONCATENATE(H$4,"++"),#REF!))=FALSE,IF(ISERR(FIND(CONCATENATE(H$4,"+++"),#REF!))=FALSE,"+++","++"),"+"),"+")," ")</f>
        <v xml:space="preserve"> </v>
      </c>
      <c r="I21" s="124" t="str">
        <f>IF(ISERR(FIND(I$4,#REF!))=FALSE,IF(ISERR(FIND(CONCATENATE(I$4,"+"),#REF!))=FALSE,IF(ISERR(FIND(CONCATENATE(I$4,"++"),#REF!))=FALSE,IF(ISERR(FIND(CONCATENATE(I$4,"+++"),#REF!))=FALSE,"+++","++"),"+"),"+")," ")</f>
        <v xml:space="preserve"> </v>
      </c>
      <c r="J21" s="124" t="str">
        <f>IF(ISERR(FIND(J$4,#REF!))=FALSE,IF(ISERR(FIND(CONCATENATE(J$4,"+"),#REF!))=FALSE,IF(ISERR(FIND(CONCATENATE(J$4,"++"),#REF!))=FALSE,IF(ISERR(FIND(CONCATENATE(J$4,"+++"),#REF!))=FALSE,"+++","++"),"+"),"+")," ")</f>
        <v xml:space="preserve"> </v>
      </c>
      <c r="K21" s="124" t="str">
        <f>IF(ISERR(FIND(K$4,#REF!))=FALSE,IF(ISERR(FIND(CONCATENATE(K$4,"+"),#REF!))=FALSE,IF(ISERR(FIND(CONCATENATE(K$4,"++"),#REF!))=FALSE,IF(ISERR(FIND(CONCATENATE(K$4,"+++"),#REF!))=FALSE,"+++","++"),"+"),"+")," ")</f>
        <v xml:space="preserve"> </v>
      </c>
      <c r="L21" s="124" t="str">
        <f>IF(ISERR(FIND(L$4,#REF!))=FALSE,IF(ISERR(FIND(CONCATENATE(L$4,"+"),#REF!))=FALSE,IF(ISERR(FIND(CONCATENATE(L$4,"++"),#REF!))=FALSE,IF(ISERR(FIND(CONCATENATE(L$4,"+++"),#REF!))=FALSE,"+++","++"),"+"),"+")," ")</f>
        <v xml:space="preserve"> </v>
      </c>
      <c r="M21" s="124" t="str">
        <f>IF(ISERR(FIND(M$4,#REF!))=FALSE,IF(ISERR(FIND(CONCATENATE(M$4,"+"),#REF!))=FALSE,IF(ISERR(FIND(CONCATENATE(M$4,"++"),#REF!))=FALSE,IF(ISERR(FIND(CONCATENATE(M$4,"+++"),#REF!))=FALSE,"+++","++"),"+"),"+")," ")</f>
        <v xml:space="preserve"> </v>
      </c>
      <c r="N21" s="124" t="str">
        <f>IF(ISERR(FIND(N$4,#REF!))=FALSE,IF(ISERR(FIND(CONCATENATE(N$4,"+"),#REF!))=FALSE,IF(ISERR(FIND(CONCATENATE(N$4,"++"),#REF!))=FALSE,IF(ISERR(FIND(CONCATENATE(N$4,"+++"),#REF!))=FALSE,"+++","++"),"+"),"+")," ")</f>
        <v xml:space="preserve"> </v>
      </c>
      <c r="O21" s="124" t="str">
        <f>IF(ISERR(FIND(O$4,#REF!))=FALSE,IF(ISERR(FIND(CONCATENATE(O$4,"+"),#REF!))=FALSE,IF(ISERR(FIND(CONCATENATE(O$4,"++"),#REF!))=FALSE,IF(ISERR(FIND(CONCATENATE(O$4,"+++"),#REF!))=FALSE,"+++","++"),"+"),"+")," ")</f>
        <v xml:space="preserve"> </v>
      </c>
      <c r="P21" s="124" t="str">
        <f>IF(ISERR(FIND(P$4,#REF!))=FALSE,IF(ISERR(FIND(CONCATENATE(P$4,"+"),#REF!))=FALSE,IF(ISERR(FIND(CONCATENATE(P$4,"++"),#REF!))=FALSE,IF(ISERR(FIND(CONCATENATE(P$4,"+++"),#REF!))=FALSE,"+++","++"),"+"),"+")," ")</f>
        <v xml:space="preserve"> </v>
      </c>
      <c r="Q21" s="124" t="str">
        <f>IF(ISERR(FIND(Q$4,#REF!))=FALSE,IF(ISERR(FIND(CONCATENATE(Q$4,"+"),#REF!))=FALSE,IF(ISERR(FIND(CONCATENATE(Q$4,"++"),#REF!))=FALSE,IF(ISERR(FIND(CONCATENATE(Q$4,"+++"),#REF!))=FALSE,"+++","++"),"+"),"+")," ")</f>
        <v xml:space="preserve"> </v>
      </c>
      <c r="R21" s="124" t="str">
        <f>IF(ISERR(FIND(R$4,#REF!))=FALSE,IF(ISERR(FIND(CONCATENATE(R$4,"+"),#REF!))=FALSE,IF(ISERR(FIND(CONCATENATE(R$4,"++"),#REF!))=FALSE,IF(ISERR(FIND(CONCATENATE(R$4,"+++"),#REF!))=FALSE,"+++","++"),"+"),"+")," ")</f>
        <v xml:space="preserve"> </v>
      </c>
      <c r="S21" s="124" t="str">
        <f>IF(ISERR(FIND(S$4,#REF!))=FALSE,IF(ISERR(FIND(CONCATENATE(S$4,"+"),#REF!))=FALSE,IF(ISERR(FIND(CONCATENATE(S$4,"++"),#REF!))=FALSE,IF(ISERR(FIND(CONCATENATE(S$4,"+++"),#REF!))=FALSE,"+++","++"),"+"),"+")," ")</f>
        <v xml:space="preserve"> </v>
      </c>
      <c r="T21" s="125" t="e">
        <f>#REF!</f>
        <v>#REF!</v>
      </c>
      <c r="U21" s="124" t="str">
        <f>IF(ISERR(FIND(U$4,#REF!))=FALSE,IF(ISERR(FIND(CONCATENATE(U$4,"+"),#REF!))=FALSE,IF(ISERR(FIND(CONCATENATE(U$4,"++"),#REF!))=FALSE,IF(ISERR(FIND(CONCATENATE(U$4,"+++"),#REF!))=FALSE,"+++","++"),"+"),"-"),"-")</f>
        <v>-</v>
      </c>
      <c r="V21" s="124" t="str">
        <f>IF(ISERR(FIND(V$4,#REF!))=FALSE,IF(ISERR(FIND(CONCATENATE(V$4,"+"),#REF!))=FALSE,IF(ISERR(FIND(CONCATENATE(V$4,"++"),#REF!))=FALSE,IF(ISERR(FIND(CONCATENATE(V$4,"+++"),#REF!))=FALSE,"+++","++"),"+"),"-"),"-")</f>
        <v>-</v>
      </c>
      <c r="W21" s="124" t="str">
        <f>IF(ISERR(FIND(W$4,#REF!))=FALSE,IF(ISERR(FIND(CONCATENATE(W$4,"+"),#REF!))=FALSE,IF(ISERR(FIND(CONCATENATE(W$4,"++"),#REF!))=FALSE,IF(ISERR(FIND(CONCATENATE(W$4,"+++"),#REF!))=FALSE,"+++","++"),"+"),"-"),"-")</f>
        <v>-</v>
      </c>
      <c r="X21" s="124" t="str">
        <f>IF(ISERR(FIND(X$4,#REF!))=FALSE,IF(ISERR(FIND(CONCATENATE(X$4,"+"),#REF!))=FALSE,IF(ISERR(FIND(CONCATENATE(X$4,"++"),#REF!))=FALSE,IF(ISERR(FIND(CONCATENATE(X$4,"+++"),#REF!))=FALSE,"+++","++"),"+"),"-"),"-")</f>
        <v>-</v>
      </c>
      <c r="Y21" s="124" t="str">
        <f>IF(ISERR(FIND(Y$4,#REF!))=FALSE,IF(ISERR(FIND(CONCATENATE(Y$4,"+"),#REF!))=FALSE,IF(ISERR(FIND(CONCATENATE(Y$4,"++"),#REF!))=FALSE,IF(ISERR(FIND(CONCATENATE(Y$4,"+++"),#REF!))=FALSE,"+++","++"),"+"),"-"),"-")</f>
        <v>-</v>
      </c>
      <c r="Z21" s="124" t="str">
        <f>IF(ISERR(FIND(Z$4,#REF!))=FALSE,IF(ISERR(FIND(CONCATENATE(Z$4,"+"),#REF!))=FALSE,IF(ISERR(FIND(CONCATENATE(Z$4,"++"),#REF!))=FALSE,IF(ISERR(FIND(CONCATENATE(Z$4,"+++"),#REF!))=FALSE,"+++","++"),"+"),"-"),"-")</f>
        <v>-</v>
      </c>
      <c r="AA21" s="124" t="str">
        <f>IF(ISERR(FIND(AA$4,#REF!))=FALSE,IF(ISERR(FIND(CONCATENATE(AA$4,"+"),#REF!))=FALSE,IF(ISERR(FIND(CONCATENATE(AA$4,"++"),#REF!))=FALSE,IF(ISERR(FIND(CONCATENATE(AA$4,"+++"),#REF!))=FALSE,"+++","++"),"+"),"-"),"-")</f>
        <v>-</v>
      </c>
      <c r="AB21" s="124" t="str">
        <f>IF(ISERR(FIND(AB$4,#REF!))=FALSE,IF(ISERR(FIND(CONCATENATE(AB$4,"+"),#REF!))=FALSE,IF(ISERR(FIND(CONCATENATE(AB$4,"++"),#REF!))=FALSE,IF(ISERR(FIND(CONCATENATE(AB$4,"+++"),#REF!))=FALSE,"+++","++"),"+"),"-"),"-")</f>
        <v>-</v>
      </c>
      <c r="AC21" s="124" t="str">
        <f>IF(ISERR(FIND(AC$4,#REF!))=FALSE,IF(ISERR(FIND(CONCATENATE(AC$4,"+"),#REF!))=FALSE,IF(ISERR(FIND(CONCATENATE(AC$4,"++"),#REF!))=FALSE,IF(ISERR(FIND(CONCATENATE(AC$4,"+++"),#REF!))=FALSE,"+++","++"),"+"),"-"),"-")</f>
        <v>-</v>
      </c>
      <c r="AD21" s="124" t="str">
        <f>IF(ISERR(FIND(AD$4,#REF!))=FALSE,IF(ISERR(FIND(CONCATENATE(AD$4,"+"),#REF!))=FALSE,IF(ISERR(FIND(CONCATENATE(AD$4,"++"),#REF!))=FALSE,IF(ISERR(FIND(CONCATENATE(AD$4,"+++"),#REF!))=FALSE,"+++","++"),"+"),"-"),"-")</f>
        <v>-</v>
      </c>
      <c r="AE21" s="124" t="str">
        <f>IF(ISERR(FIND(AE$4,#REF!))=FALSE,IF(ISERR(FIND(CONCATENATE(AE$4,"+"),#REF!))=FALSE,IF(ISERR(FIND(CONCATENATE(AE$4,"++"),#REF!))=FALSE,IF(ISERR(FIND(CONCATENATE(AE$4,"+++"),#REF!))=FALSE,"+++","++"),"+"),"-"),"-")</f>
        <v>-</v>
      </c>
      <c r="AF21" s="124" t="str">
        <f>IF(ISERR(FIND(AF$4,#REF!))=FALSE,IF(ISERR(FIND(CONCATENATE(AF$4,"+"),#REF!))=FALSE,IF(ISERR(FIND(CONCATENATE(AF$4,"++"),#REF!))=FALSE,IF(ISERR(FIND(CONCATENATE(AF$4,"+++"),#REF!))=FALSE,"+++","++"),"+"),"-"),"-")</f>
        <v>-</v>
      </c>
      <c r="AG21" s="124" t="str">
        <f>IF(ISERR(FIND(AG$4,#REF!))=FALSE,IF(ISERR(FIND(CONCATENATE(AG$4,"+"),#REF!))=FALSE,IF(ISERR(FIND(CONCATENATE(AG$4,"++"),#REF!))=FALSE,IF(ISERR(FIND(CONCATENATE(AG$4,"+++"),#REF!))=FALSE,"+++","++"),"+"),"-"),"-")</f>
        <v>-</v>
      </c>
      <c r="AH21" s="124" t="str">
        <f>IF(ISERR(FIND(AH$4,#REF!))=FALSE,IF(ISERR(FIND(CONCATENATE(AH$4,"+"),#REF!))=FALSE,IF(ISERR(FIND(CONCATENATE(AH$4,"++"),#REF!))=FALSE,IF(ISERR(FIND(CONCATENATE(AH$4,"+++"),#REF!))=FALSE,"+++","++"),"+"),"-"),"-")</f>
        <v>-</v>
      </c>
      <c r="AI21" s="124" t="str">
        <f>IF(ISERR(FIND(AI$4,#REF!))=FALSE,IF(ISERR(FIND(CONCATENATE(AI$4,"+"),#REF!))=FALSE,IF(ISERR(FIND(CONCATENATE(AI$4,"++"),#REF!))=FALSE,IF(ISERR(FIND(CONCATENATE(AI$4,"+++"),#REF!))=FALSE,"+++","++"),"+"),"-"),"-")</f>
        <v>-</v>
      </c>
      <c r="AJ21" s="124" t="str">
        <f>IF(ISERR(FIND(AJ$4,#REF!))=FALSE,IF(ISERR(FIND(CONCATENATE(AJ$4,"+"),#REF!))=FALSE,IF(ISERR(FIND(CONCATENATE(AJ$4,"++"),#REF!))=FALSE,IF(ISERR(FIND(CONCATENATE(AJ$4,"+++"),#REF!))=FALSE,"+++","++"),"+"),"-"),"-")</f>
        <v>-</v>
      </c>
      <c r="AK21" s="124" t="str">
        <f>IF(ISERR(FIND(AK$4,#REF!))=FALSE,IF(ISERR(FIND(CONCATENATE(AK$4,"+"),#REF!))=FALSE,IF(ISERR(FIND(CONCATENATE(AK$4,"++"),#REF!))=FALSE,IF(ISERR(FIND(CONCATENATE(AK$4,"+++"),#REF!))=FALSE,"+++","++"),"+"),"-"),"-")</f>
        <v>-</v>
      </c>
      <c r="AL21" s="124" t="str">
        <f>IF(ISERR(FIND(AL$4,#REF!))=FALSE,IF(ISERR(FIND(CONCATENATE(AL$4,"+"),#REF!))=FALSE,IF(ISERR(FIND(CONCATENATE(AL$4,"++"),#REF!))=FALSE,IF(ISERR(FIND(CONCATENATE(AL$4,"+++"),#REF!))=FALSE,"+++","++"),"+"),"-"),"-")</f>
        <v>-</v>
      </c>
      <c r="AM21" s="124" t="str">
        <f>IF(ISERR(FIND(AM$4,#REF!))=FALSE,IF(ISERR(FIND(CONCATENATE(AM$4,"+"),#REF!))=FALSE,IF(ISERR(FIND(CONCATENATE(AM$4,"++"),#REF!))=FALSE,IF(ISERR(FIND(CONCATENATE(AM$4,"+++"),#REF!))=FALSE,"+++","++"),"+"),"-"),"-")</f>
        <v>-</v>
      </c>
      <c r="AN21" s="124" t="str">
        <f>IF(ISERR(FIND(AN$4,#REF!))=FALSE,IF(ISERR(FIND(CONCATENATE(AN$4,"+"),#REF!))=FALSE,IF(ISERR(FIND(CONCATENATE(AN$4,"++"),#REF!))=FALSE,IF(ISERR(FIND(CONCATENATE(AN$4,"+++"),#REF!))=FALSE,"+++","++"),"+"),"-"),"-")</f>
        <v>-</v>
      </c>
      <c r="AO21" s="124" t="str">
        <f>IF(ISERR(FIND(AO$4,#REF!))=FALSE,IF(ISERR(FIND(CONCATENATE(AO$4,"+"),#REF!))=FALSE,IF(ISERR(FIND(CONCATENATE(AO$4,"++"),#REF!))=FALSE,IF(ISERR(FIND(CONCATENATE(AO$4,"+++"),#REF!))=FALSE,"+++","++"),"+"),"-"),"-")</f>
        <v>-</v>
      </c>
      <c r="AP21" s="124" t="str">
        <f>IF(ISERR(FIND(AP$4,#REF!))=FALSE,IF(ISERR(FIND(CONCATENATE(AP$4,"+"),#REF!))=FALSE,IF(ISERR(FIND(CONCATENATE(AP$4,"++"),#REF!))=FALSE,IF(ISERR(FIND(CONCATENATE(AP$4,"+++"),#REF!))=FALSE,"+++","++"),"+"),"-"),"-")</f>
        <v>-</v>
      </c>
      <c r="AQ21" s="124" t="str">
        <f>IF(ISERR(FIND(AQ$4,#REF!))=FALSE,IF(ISERR(FIND(CONCATENATE(AQ$4,"+"),#REF!))=FALSE,IF(ISERR(FIND(CONCATENATE(AQ$4,"++"),#REF!))=FALSE,IF(ISERR(FIND(CONCATENATE(AQ$4,"+++"),#REF!))=FALSE,"+++","++"),"+"),"-"),"-")</f>
        <v>-</v>
      </c>
      <c r="AR21" s="124"/>
      <c r="AS21" s="124"/>
      <c r="AT21" s="124"/>
      <c r="AU21" s="124"/>
      <c r="AV21" s="125" t="e">
        <f>#REF!</f>
        <v>#REF!</v>
      </c>
      <c r="AW21" s="124" t="str">
        <f>IF(ISERR(FIND(AW$4,#REF!))=FALSE,IF(ISERR(FIND(CONCATENATE(AW$4,"+"),#REF!))=FALSE,IF(ISERR(FIND(CONCATENATE(AW$4,"++"),#REF!))=FALSE,IF(ISERR(FIND(CONCATENATE(AW$4,"+++"),#REF!))=FALSE,"+++","++"),"+"),"-"),"-")</f>
        <v>-</v>
      </c>
      <c r="AX21" s="124" t="str">
        <f>IF(ISERR(FIND(AX$4,#REF!))=FALSE,IF(ISERR(FIND(CONCATENATE(AX$4,"+"),#REF!))=FALSE,IF(ISERR(FIND(CONCATENATE(AX$4,"++"),#REF!))=FALSE,IF(ISERR(FIND(CONCATENATE(AX$4,"+++"),#REF!))=FALSE,"+++","++"),"+"),"-"),"-")</f>
        <v>-</v>
      </c>
      <c r="AY21" s="124" t="str">
        <f>IF(ISERR(FIND(AY$4,#REF!))=FALSE,IF(ISERR(FIND(CONCATENATE(AY$4,"+"),#REF!))=FALSE,IF(ISERR(FIND(CONCATENATE(AY$4,"++"),#REF!))=FALSE,IF(ISERR(FIND(CONCATENATE(AY$4,"+++"),#REF!))=FALSE,"+++","++"),"+"),"-"),"-")</f>
        <v>-</v>
      </c>
      <c r="AZ21" s="124" t="str">
        <f>IF(ISERR(FIND(AZ$4,#REF!))=FALSE,IF(ISERR(FIND(CONCATENATE(AZ$4,"+"),#REF!))=FALSE,IF(ISERR(FIND(CONCATENATE(AZ$4,"++"),#REF!))=FALSE,IF(ISERR(FIND(CONCATENATE(AZ$4,"+++"),#REF!))=FALSE,"+++","++"),"+"),"-"),"-")</f>
        <v>-</v>
      </c>
      <c r="BA21" s="124" t="str">
        <f>IF(ISERR(FIND(BA$4,#REF!))=FALSE,IF(ISERR(FIND(CONCATENATE(BA$4,"+"),#REF!))=FALSE,IF(ISERR(FIND(CONCATENATE(BA$4,"++"),#REF!))=FALSE,IF(ISERR(FIND(CONCATENATE(BA$4,"+++"),#REF!))=FALSE,"+++","++"),"+"),"-"),"-")</f>
        <v>-</v>
      </c>
      <c r="BB21" s="124" t="str">
        <f>IF(ISERR(FIND(BB$4,#REF!))=FALSE,IF(ISERR(FIND(CONCATENATE(BB$4,"+"),#REF!))=FALSE,IF(ISERR(FIND(CONCATENATE(BB$4,"++"),#REF!))=FALSE,IF(ISERR(FIND(CONCATENATE(BB$4,"+++"),#REF!))=FALSE,"+++","++"),"+"),"-"),"-")</f>
        <v>-</v>
      </c>
      <c r="BC21" s="124" t="str">
        <f>IF(ISERR(FIND(BC$4,#REF!))=0,IF(ISERR(FIND(CONCATENATE(BC$4,"+"),#REF!))=0,IF(ISERR(FIND(CONCATENATE(BC$4,"++"),#REF!))=0,IF(ISERR(FIND(CONCATENATE(BC$4,"+++"),#REF!))=0,"+++","++"),"+"),"-"),"-")</f>
        <v>-</v>
      </c>
      <c r="BD21" s="124"/>
      <c r="BE21" s="124"/>
    </row>
    <row r="22" spans="1:57">
      <c r="A22" s="123" t="str">
        <f>Stac!C28</f>
        <v>Autonomiczne roboty mobilne</v>
      </c>
      <c r="B22" s="124" t="str">
        <f>IF(ISERR(FIND(B$4,Stac!$R28))=FALSE,IF(ISERR(FIND(CONCATENATE(B$4,"+"),Stac!$R28))=FALSE,IF(ISERR(FIND(CONCATENATE(B$4,"++"),Stac!$R28))=FALSE,IF(ISERR(FIND(CONCATENATE(B$4,"+++"),Stac!$R28))=FALSE,"+++","++"),"+")," ")," ")</f>
        <v xml:space="preserve"> </v>
      </c>
      <c r="C22" s="124" t="str">
        <f>IF(ISERR(FIND(C$4,Stac!$R28))=FALSE,IF(ISERR(FIND(CONCATENATE(C$4,"+"),Stac!$R28))=FALSE,IF(ISERR(FIND(CONCATENATE(C$4,"++"),Stac!$R28))=FALSE,IF(ISERR(FIND(CONCATENATE(C$4,"+++"),Stac!$R28))=FALSE,"+++","++"),"+")," ")," ")</f>
        <v>+</v>
      </c>
      <c r="D22" s="124" t="str">
        <f>IF(ISERR(FIND(D$4,Stac!$R28))=FALSE,IF(ISERR(FIND(CONCATENATE(D$4,"+"),Stac!$R28))=FALSE,IF(ISERR(FIND(CONCATENATE(D$4,"++"),Stac!$R28))=FALSE,IF(ISERR(FIND(CONCATENATE(D$4,"+++"),Stac!$R28))=FALSE,"+++","++"),"+")," ")," ")</f>
        <v xml:space="preserve"> </v>
      </c>
      <c r="E22" s="124" t="str">
        <f>IF(ISERR(FIND(E$4,Stac!$R28))=FALSE,IF(ISERR(FIND(CONCATENATE(E$4,"+"),Stac!$R28))=FALSE,IF(ISERR(FIND(CONCATENATE(E$4,"++"),Stac!$R28))=FALSE,IF(ISERR(FIND(CONCATENATE(E$4,"+++"),Stac!$R28))=FALSE,"+++","++"),"+")," ")," ")</f>
        <v xml:space="preserve"> </v>
      </c>
      <c r="F22" s="124" t="str">
        <f>IF(ISERR(FIND(F$4,Stac!$R28))=FALSE,IF(ISERR(FIND(CONCATENATE(F$4,"+"),Stac!$R28))=FALSE,IF(ISERR(FIND(CONCATENATE(F$4,"++"),Stac!$R28))=FALSE,IF(ISERR(FIND(CONCATENATE(F$4,"+++"),Stac!$R28))=FALSE,"+++","++"),"+")," ")," ")</f>
        <v xml:space="preserve"> </v>
      </c>
      <c r="G22" s="124" t="str">
        <f>IF(ISERR(FIND(G$4,Stac!$R28))=FALSE,IF(ISERR(FIND(CONCATENATE(G$4,"+"),Stac!$R28))=FALSE,IF(ISERR(FIND(CONCATENATE(G$4,"++"),Stac!$R28))=FALSE,IF(ISERR(FIND(CONCATENATE(G$4,"+++"),Stac!$R28))=FALSE,"+++","++"),"+")," ")," ")</f>
        <v>+</v>
      </c>
      <c r="H22" s="124" t="str">
        <f>IF(ISERR(FIND(H$4,Stac!$R28))=FALSE,IF(ISERR(FIND(CONCATENATE(H$4,"+"),Stac!$R28))=FALSE,IF(ISERR(FIND(CONCATENATE(H$4,"++"),Stac!$R28))=FALSE,IF(ISERR(FIND(CONCATENATE(H$4,"+++"),Stac!$R28))=FALSE,"+++","++"),"+")," ")," ")</f>
        <v xml:space="preserve"> </v>
      </c>
      <c r="I22" s="124" t="str">
        <f>IF(ISERR(FIND(I$4,Stac!$R28))=FALSE,IF(ISERR(FIND(CONCATENATE(I$4,"+"),Stac!$R28))=FALSE,IF(ISERR(FIND(CONCATENATE(I$4,"++"),Stac!$R28))=FALSE,IF(ISERR(FIND(CONCATENATE(I$4,"+++"),Stac!$R28))=FALSE,"+++","++"),"+")," ")," ")</f>
        <v xml:space="preserve"> </v>
      </c>
      <c r="J22" s="124" t="str">
        <f>IF(ISERR(FIND(J$4,Stac!$R28))=FALSE,IF(ISERR(FIND(CONCATENATE(J$4,"+"),Stac!$R28))=FALSE,IF(ISERR(FIND(CONCATENATE(J$4,"++"),Stac!$R28))=FALSE,IF(ISERR(FIND(CONCATENATE(J$4,"+++"),Stac!$R28))=FALSE,"+++","++"),"+")," ")," ")</f>
        <v xml:space="preserve"> </v>
      </c>
      <c r="K22" s="124" t="str">
        <f>IF(ISERR(FIND(K$4,Stac!$R28))=FALSE,IF(ISERR(FIND(CONCATENATE(K$4,"+"),Stac!$R28))=FALSE,IF(ISERR(FIND(CONCATENATE(K$4,"++"),Stac!$R28))=FALSE,IF(ISERR(FIND(CONCATENATE(K$4,"+++"),Stac!$R28))=FALSE,"+++","++"),"+")," ")," ")</f>
        <v xml:space="preserve"> </v>
      </c>
      <c r="L22" s="124" t="str">
        <f>IF(ISERR(FIND(L$4,Stac!$R28))=FALSE,IF(ISERR(FIND(CONCATENATE(L$4,"+"),Stac!$R28))=FALSE,IF(ISERR(FIND(CONCATENATE(L$4,"++"),Stac!$R28))=FALSE,IF(ISERR(FIND(CONCATENATE(L$4,"+++"),Stac!$R28))=FALSE,"+++","++"),"+")," ")," ")</f>
        <v xml:space="preserve"> </v>
      </c>
      <c r="M22" s="124" t="str">
        <f>IF(ISERR(FIND(M$4,Stac!$R28))=FALSE,IF(ISERR(FIND(CONCATENATE(M$4,"+"),Stac!$R28))=FALSE,IF(ISERR(FIND(CONCATENATE(M$4,"++"),Stac!$R28))=FALSE,IF(ISERR(FIND(CONCATENATE(M$4,"+++"),Stac!$R28))=FALSE,"+++","++"),"+")," ")," ")</f>
        <v xml:space="preserve"> </v>
      </c>
      <c r="N22" s="124" t="str">
        <f>IF(ISERR(FIND(N$4,Stac!$R28))=FALSE,IF(ISERR(FIND(CONCATENATE(N$4,"+"),Stac!$R28))=FALSE,IF(ISERR(FIND(CONCATENATE(N$4,"++"),Stac!$R28))=FALSE,IF(ISERR(FIND(CONCATENATE(N$4,"+++"),Stac!$R28))=FALSE,"+++","++"),"+")," ")," ")</f>
        <v xml:space="preserve"> </v>
      </c>
      <c r="O22" s="124" t="str">
        <f>IF(ISERR(FIND(O$4,Stac!$R28))=FALSE,IF(ISERR(FIND(CONCATENATE(O$4,"+"),Stac!$R28))=FALSE,IF(ISERR(FIND(CONCATENATE(O$4,"++"),Stac!$R28))=FALSE,IF(ISERR(FIND(CONCATENATE(O$4,"+++"),Stac!$R28))=FALSE,"+++","++"),"+")," ")," ")</f>
        <v xml:space="preserve"> </v>
      </c>
      <c r="P22" s="124" t="str">
        <f>IF(ISERR(FIND(P$4,Stac!$R28))=FALSE,IF(ISERR(FIND(CONCATENATE(P$4,"+"),Stac!$R28))=FALSE,IF(ISERR(FIND(CONCATENATE(P$4,"++"),Stac!$R28))=FALSE,IF(ISERR(FIND(CONCATENATE(P$4,"+++"),Stac!$R28))=FALSE,"+++","++"),"+")," ")," ")</f>
        <v>+</v>
      </c>
      <c r="Q22" s="124" t="str">
        <f>IF(ISERR(FIND(Q$4,Stac!$R28))=FALSE,IF(ISERR(FIND(CONCATENATE(Q$4,"+"),Stac!$R28))=FALSE,IF(ISERR(FIND(CONCATENATE(Q$4,"++"),Stac!$R28))=FALSE,IF(ISERR(FIND(CONCATENATE(Q$4,"+++"),Stac!$R28))=FALSE,"+++","++"),"+")," ")," ")</f>
        <v xml:space="preserve"> </v>
      </c>
      <c r="R22" s="124" t="str">
        <f>IF(ISERR(FIND(R$4,Stac!$R28))=FALSE,IF(ISERR(FIND(CONCATENATE(R$4,"+"),Stac!$R28))=FALSE,IF(ISERR(FIND(CONCATENATE(R$4,"++"),Stac!$R28))=FALSE,IF(ISERR(FIND(CONCATENATE(R$4,"+++"),Stac!$R28))=FALSE,"+++","++"),"+")," ")," ")</f>
        <v xml:space="preserve"> </v>
      </c>
      <c r="S22" s="124" t="str">
        <f>IF(ISERR(FIND(S$4,Stac!$R28))=FALSE,IF(ISERR(FIND(CONCATENATE(S$4,"+"),Stac!$R28))=FALSE,IF(ISERR(FIND(CONCATENATE(S$4,"++"),Stac!$R28))=FALSE,IF(ISERR(FIND(CONCATENATE(S$4,"+++"),Stac!$R28))=FALSE,"+++","++"),"+")," ")," ")</f>
        <v xml:space="preserve"> </v>
      </c>
      <c r="T22" s="125" t="str">
        <f>Stac!C28</f>
        <v>Autonomiczne roboty mobilne</v>
      </c>
      <c r="U22" s="124" t="str">
        <f>IF(ISERR(FIND(U$4,Stac!$S28))=FALSE,IF(ISERR(FIND(CONCATENATE(U$4,"+"),Stac!$S28))=FALSE,IF(ISERR(FIND(CONCATENATE(U$4,"++"),Stac!$S28))=FALSE,IF(ISERR(FIND(CONCATENATE(U$4,"+++"),Stac!$S28))=FALSE,"+++","++"),"+")," ")," ")</f>
        <v xml:space="preserve"> </v>
      </c>
      <c r="V22" s="124" t="str">
        <f>IF(ISERR(FIND(V$4,Stac!$S28))=FALSE,IF(ISERR(FIND(CONCATENATE(V$4,"+"),Stac!$S28))=FALSE,IF(ISERR(FIND(CONCATENATE(V$4,"++"),Stac!$S28))=FALSE,IF(ISERR(FIND(CONCATENATE(V$4,"+++"),Stac!$S28))=FALSE,"+++","++"),"+")," ")," ")</f>
        <v xml:space="preserve"> </v>
      </c>
      <c r="W22" s="124" t="str">
        <f>IF(ISERR(FIND(W$4,Stac!$S28))=FALSE,IF(ISERR(FIND(CONCATENATE(W$4,"+"),Stac!$S28))=FALSE,IF(ISERR(FIND(CONCATENATE(W$4,"++"),Stac!$S28))=FALSE,IF(ISERR(FIND(CONCATENATE(W$4,"+++"),Stac!$S28))=FALSE,"+++","++"),"+")," ")," ")</f>
        <v xml:space="preserve"> </v>
      </c>
      <c r="X22" s="124" t="str">
        <f>IF(ISERR(FIND(X$4,Stac!$S28))=FALSE,IF(ISERR(FIND(CONCATENATE(X$4,"+"),Stac!$S28))=FALSE,IF(ISERR(FIND(CONCATENATE(X$4,"++"),Stac!$S28))=FALSE,IF(ISERR(FIND(CONCATENATE(X$4,"+++"),Stac!$S28))=FALSE,"+++","++"),"+")," ")," ")</f>
        <v xml:space="preserve"> </v>
      </c>
      <c r="Y22" s="124" t="str">
        <f>IF(ISERR(FIND(Y$4,Stac!$S28))=FALSE,IF(ISERR(FIND(CONCATENATE(Y$4,"+"),Stac!$S28))=FALSE,IF(ISERR(FIND(CONCATENATE(Y$4,"++"),Stac!$S28))=FALSE,IF(ISERR(FIND(CONCATENATE(Y$4,"+++"),Stac!$S28))=FALSE,"+++","++"),"+")," ")," ")</f>
        <v xml:space="preserve"> </v>
      </c>
      <c r="Z22" s="124" t="str">
        <f>IF(ISERR(FIND(Z$4,Stac!$S28))=FALSE,IF(ISERR(FIND(CONCATENATE(Z$4,"+"),Stac!$S28))=FALSE,IF(ISERR(FIND(CONCATENATE(Z$4,"++"),Stac!$S28))=FALSE,IF(ISERR(FIND(CONCATENATE(Z$4,"+++"),Stac!$S28))=FALSE,"+++","++"),"+")," ")," ")</f>
        <v xml:space="preserve"> </v>
      </c>
      <c r="AA22" s="124" t="str">
        <f>IF(ISERR(FIND(AA$4,Stac!$S28))=FALSE,IF(ISERR(FIND(CONCATENATE(AA$4,"+"),Stac!$S28))=FALSE,IF(ISERR(FIND(CONCATENATE(AA$4,"++"),Stac!$S28))=FALSE,IF(ISERR(FIND(CONCATENATE(AA$4,"+++"),Stac!$S28))=FALSE,"+++","++"),"+")," ")," ")</f>
        <v xml:space="preserve"> </v>
      </c>
      <c r="AB22" s="124" t="str">
        <f>IF(ISERR(FIND(AB$4,Stac!$S28))=FALSE,IF(ISERR(FIND(CONCATENATE(AB$4,"+"),Stac!$S28))=FALSE,IF(ISERR(FIND(CONCATENATE(AB$4,"++"),Stac!$S28))=FALSE,IF(ISERR(FIND(CONCATENATE(AB$4,"+++"),Stac!$S28))=FALSE,"+++","++"),"+")," ")," ")</f>
        <v xml:space="preserve"> </v>
      </c>
      <c r="AC22" s="124" t="str">
        <f>IF(ISERR(FIND(AC$4,Stac!$S28))=FALSE,IF(ISERR(FIND(CONCATENATE(AC$4,"+"),Stac!$S28))=FALSE,IF(ISERR(FIND(CONCATENATE(AC$4,"++"),Stac!$S28))=FALSE,IF(ISERR(FIND(CONCATENATE(AC$4,"+++"),Stac!$S28))=FALSE,"+++","++"),"+")," ")," ")</f>
        <v xml:space="preserve"> </v>
      </c>
      <c r="AD22" s="124" t="str">
        <f>IF(ISERR(FIND(AD$4,Stac!$S28))=FALSE,IF(ISERR(FIND(CONCATENATE(AD$4,"+"),Stac!$S28))=FALSE,IF(ISERR(FIND(CONCATENATE(AD$4,"++"),Stac!$S28))=FALSE,IF(ISERR(FIND(CONCATENATE(AD$4,"+++"),Stac!$S28))=FALSE,"+++","++"),"+")," ")," ")</f>
        <v xml:space="preserve"> </v>
      </c>
      <c r="AE22" s="124" t="str">
        <f>IF(ISERR(FIND(AE$4,Stac!$S28))=FALSE,IF(ISERR(FIND(CONCATENATE(AE$4,"+"),Stac!$S28))=FALSE,IF(ISERR(FIND(CONCATENATE(AE$4,"++"),Stac!$S28))=FALSE,IF(ISERR(FIND(CONCATENATE(AE$4,"+++"),Stac!$S28))=FALSE,"+++","++"),"+")," ")," ")</f>
        <v xml:space="preserve"> </v>
      </c>
      <c r="AF22" s="124" t="str">
        <f>IF(ISERR(FIND(AF$4,Stac!$S28))=FALSE,IF(ISERR(FIND(CONCATENATE(AF$4,"+"),Stac!$S28))=FALSE,IF(ISERR(FIND(CONCATENATE(AF$4,"++"),Stac!$S28))=FALSE,IF(ISERR(FIND(CONCATENATE(AF$4,"+++"),Stac!$S28))=FALSE,"+++","++"),"+")," ")," ")</f>
        <v>+</v>
      </c>
      <c r="AG22" s="124" t="str">
        <f>IF(ISERR(FIND(AG$4,Stac!$S28))=FALSE,IF(ISERR(FIND(CONCATENATE(AG$4,"+"),Stac!$S28))=FALSE,IF(ISERR(FIND(CONCATENATE(AG$4,"++"),Stac!$S28))=FALSE,IF(ISERR(FIND(CONCATENATE(AG$4,"+++"),Stac!$S28))=FALSE,"+++","++"),"+")," ")," ")</f>
        <v xml:space="preserve"> </v>
      </c>
      <c r="AH22" s="124" t="str">
        <f>IF(ISERR(FIND(AH$4,Stac!$S28))=FALSE,IF(ISERR(FIND(CONCATENATE(AH$4,"+"),Stac!$S28))=FALSE,IF(ISERR(FIND(CONCATENATE(AH$4,"++"),Stac!$S28))=FALSE,IF(ISERR(FIND(CONCATENATE(AH$4,"+++"),Stac!$S28))=FALSE,"+++","++"),"+")," ")," ")</f>
        <v xml:space="preserve"> </v>
      </c>
      <c r="AI22" s="124" t="str">
        <f>IF(ISERR(FIND(AI$4,Stac!$S28))=FALSE,IF(ISERR(FIND(CONCATENATE(AI$4,"+"),Stac!$S28))=FALSE,IF(ISERR(FIND(CONCATENATE(AI$4,"++"),Stac!$S28))=FALSE,IF(ISERR(FIND(CONCATENATE(AI$4,"+++"),Stac!$S28))=FALSE,"+++","++"),"+")," ")," ")</f>
        <v xml:space="preserve"> </v>
      </c>
      <c r="AJ22" s="124" t="str">
        <f>IF(ISERR(FIND(AJ$4,Stac!$S28))=FALSE,IF(ISERR(FIND(CONCATENATE(AJ$4,"+"),Stac!$S28))=FALSE,IF(ISERR(FIND(CONCATENATE(AJ$4,"++"),Stac!$S28))=FALSE,IF(ISERR(FIND(CONCATENATE(AJ$4,"+++"),Stac!$S28))=FALSE,"+++","++"),"+")," ")," ")</f>
        <v xml:space="preserve"> </v>
      </c>
      <c r="AK22" s="124" t="str">
        <f>IF(ISERR(FIND(AK$4,Stac!$S28))=FALSE,IF(ISERR(FIND(CONCATENATE(AK$4,"+"),Stac!$S28))=FALSE,IF(ISERR(FIND(CONCATENATE(AK$4,"++"),Stac!$S28))=FALSE,IF(ISERR(FIND(CONCATENATE(AK$4,"+++"),Stac!$S28))=FALSE,"+++","++"),"+")," ")," ")</f>
        <v xml:space="preserve"> </v>
      </c>
      <c r="AL22" s="124" t="str">
        <f>IF(ISERR(FIND(AL$4,Stac!$S28))=FALSE,IF(ISERR(FIND(CONCATENATE(AL$4,"+"),Stac!$S28))=FALSE,IF(ISERR(FIND(CONCATENATE(AL$4,"++"),Stac!$S28))=FALSE,IF(ISERR(FIND(CONCATENATE(AL$4,"+++"),Stac!$S28))=FALSE,"+++","++"),"+")," ")," ")</f>
        <v xml:space="preserve"> </v>
      </c>
      <c r="AM22" s="124" t="str">
        <f>IF(ISERR(FIND(AM$4,Stac!$S28))=FALSE,IF(ISERR(FIND(CONCATENATE(AM$4,"+"),Stac!$S28))=FALSE,IF(ISERR(FIND(CONCATENATE(AM$4,"++"),Stac!$S28))=FALSE,IF(ISERR(FIND(CONCATENATE(AM$4,"+++"),Stac!$S28))=FALSE,"+++","++"),"+")," ")," ")</f>
        <v xml:space="preserve"> </v>
      </c>
      <c r="AN22" s="124" t="str">
        <f>IF(ISERR(FIND(AN$4,Stac!$S28))=FALSE,IF(ISERR(FIND(CONCATENATE(AN$4,"+"),Stac!$S28))=FALSE,IF(ISERR(FIND(CONCATENATE(AN$4,"++"),Stac!$S28))=FALSE,IF(ISERR(FIND(CONCATENATE(AN$4,"+++"),Stac!$S28))=FALSE,"+++","++"),"+")," ")," ")</f>
        <v xml:space="preserve"> </v>
      </c>
      <c r="AO22" s="124" t="str">
        <f>IF(ISERR(FIND(AO$4,Stac!$S28))=FALSE,IF(ISERR(FIND(CONCATENATE(AO$4,"+"),Stac!$S28))=FALSE,IF(ISERR(FIND(CONCATENATE(AO$4,"++"),Stac!$S28))=FALSE,IF(ISERR(FIND(CONCATENATE(AO$4,"+++"),Stac!$S28))=FALSE,"+++","++"),"+")," ")," ")</f>
        <v xml:space="preserve"> </v>
      </c>
      <c r="AP22" s="124" t="str">
        <f>IF(ISERR(FIND(AP$4,Stac!$S28))=FALSE,IF(ISERR(FIND(CONCATENATE(AP$4,"+"),Stac!$S28))=FALSE,IF(ISERR(FIND(CONCATENATE(AP$4,"++"),Stac!$S28))=FALSE,IF(ISERR(FIND(CONCATENATE(AP$4,"+++"),Stac!$S28))=FALSE,"+++","++"),"+")," ")," ")</f>
        <v xml:space="preserve"> </v>
      </c>
      <c r="AQ22" s="124" t="str">
        <f>IF(ISERR(FIND(AQ$4,Stac!$S28))=FALSE,IF(ISERR(FIND(CONCATENATE(AQ$4,"+"),Stac!$S28))=FALSE,IF(ISERR(FIND(CONCATENATE(AQ$4,"++"),Stac!$S28))=FALSE,IF(ISERR(FIND(CONCATENATE(AQ$4,"+++"),Stac!$S28))=FALSE,"+++","++"),"+")," ")," ")</f>
        <v xml:space="preserve"> </v>
      </c>
      <c r="AR22" s="124" t="str">
        <f>IF(ISERR(FIND(AR$4,Stac!$S28))=FALSE,IF(ISERR(FIND(CONCATENATE(AR$4,"+"),Stac!$S28))=FALSE,IF(ISERR(FIND(CONCATENATE(AR$4,"++"),Stac!$S28))=FALSE,IF(ISERR(FIND(CONCATENATE(AR$4,"+++"),Stac!$S28))=FALSE,"+++","++"),"+")," ")," ")</f>
        <v xml:space="preserve"> </v>
      </c>
      <c r="AS22" s="124" t="str">
        <f>IF(ISERR(FIND(AS$4,Stac!$S28))=FALSE,IF(ISERR(FIND(CONCATENATE(AS$4,"+"),Stac!$S28))=FALSE,IF(ISERR(FIND(CONCATENATE(AS$4,"++"),Stac!$S28))=FALSE,IF(ISERR(FIND(CONCATENATE(AS$4,"+++"),Stac!$S28))=FALSE,"+++","++"),"+")," ")," ")</f>
        <v>+</v>
      </c>
      <c r="AT22" s="124" t="str">
        <f>IF(ISERR(FIND(AT$4,Stac!$S28))=FALSE,IF(ISERR(FIND(CONCATENATE(AT$4,"+"),Stac!$S28))=FALSE,IF(ISERR(FIND(CONCATENATE(AT$4,"++"),Stac!$S28))=FALSE,IF(ISERR(FIND(CONCATENATE(AT$4,"+++"),Stac!$S28))=FALSE,"+++","++"),"+")," ")," ")</f>
        <v>+</v>
      </c>
      <c r="AU22" s="124" t="str">
        <f>IF(ISERR(FIND(AU$4,Stac!$S28))=FALSE,IF(ISERR(FIND(CONCATENATE(AU$4,"+"),Stac!$S28))=FALSE,IF(ISERR(FIND(CONCATENATE(AU$4,"++"),Stac!$S28))=FALSE,IF(ISERR(FIND(CONCATENATE(AU$4,"+++"),Stac!$S28))=FALSE,"+++","++"),"+")," ")," ")</f>
        <v xml:space="preserve"> </v>
      </c>
      <c r="AV22" s="125" t="str">
        <f>Stac!C28</f>
        <v>Autonomiczne roboty mobilne</v>
      </c>
      <c r="AW22" s="124" t="str">
        <f>IF(ISERR(FIND(AW$4,Stac!$T28))=FALSE,IF(ISERR(FIND(CONCATENATE(AW$4,"+"),Stac!$T28))=FALSE,IF(ISERR(FIND(CONCATENATE(AW$4,"++"),Stac!$T28))=FALSE,IF(ISERR(FIND(CONCATENATE(AW$4,"+++"),Stac!$T28))=FALSE,"+++","++"),"+")," ")," ")</f>
        <v xml:space="preserve"> </v>
      </c>
      <c r="AX22" s="124" t="str">
        <f>IF(ISERR(FIND(AX$4,Stac!$T28))=FALSE,IF(ISERR(FIND(CONCATENATE(AX$4,"+"),Stac!$T28))=FALSE,IF(ISERR(FIND(CONCATENATE(AX$4,"++"),Stac!$T28))=FALSE,IF(ISERR(FIND(CONCATENATE(AX$4,"+++"),Stac!$T28))=FALSE,"+++","++"),"+")," ")," ")</f>
        <v xml:space="preserve"> </v>
      </c>
      <c r="AY22" s="124" t="str">
        <f>IF(ISERR(FIND(AY$4,Stac!$T28))=FALSE,IF(ISERR(FIND(CONCATENATE(AY$4,"+"),Stac!$T28))=FALSE,IF(ISERR(FIND(CONCATENATE(AY$4,"++"),Stac!$T28))=FALSE,IF(ISERR(FIND(CONCATENATE(AY$4,"+++"),Stac!$T28))=FALSE,"+++","++"),"+")," ")," ")</f>
        <v xml:space="preserve"> </v>
      </c>
      <c r="AZ22" s="124" t="str">
        <f>IF(ISERR(FIND(AZ$4,Stac!$T28))=FALSE,IF(ISERR(FIND(CONCATENATE(AZ$4,"+"),Stac!$T28))=FALSE,IF(ISERR(FIND(CONCATENATE(AZ$4,"++"),Stac!$T28))=FALSE,IF(ISERR(FIND(CONCATENATE(AZ$4,"+++"),Stac!$T28))=FALSE,"+++","++"),"+")," ")," ")</f>
        <v>+</v>
      </c>
      <c r="BA22" s="124" t="str">
        <f>IF(ISERR(FIND(BA$4,Stac!$T28))=FALSE,IF(ISERR(FIND(CONCATENATE(BA$4,"+"),Stac!$T28))=FALSE,IF(ISERR(FIND(CONCATENATE(BA$4,"++"),Stac!$T28))=FALSE,IF(ISERR(FIND(CONCATENATE(BA$4,"+++"),Stac!$T28))=FALSE,"+++","++"),"+")," ")," ")</f>
        <v xml:space="preserve"> </v>
      </c>
      <c r="BB22" s="124" t="str">
        <f>IF(ISERR(FIND(BB$4,Stac!$T28))=FALSE,IF(ISERR(FIND(CONCATENATE(BB$4,"+"),Stac!$T28))=FALSE,IF(ISERR(FIND(CONCATENATE(BB$4,"++"),Stac!$T28))=FALSE,IF(ISERR(FIND(CONCATENATE(BB$4,"+++"),Stac!$T28))=FALSE,"+++","++"),"+")," ")," ")</f>
        <v xml:space="preserve"> </v>
      </c>
      <c r="BC22" s="124" t="str">
        <f>IF(ISERR(FIND(BC$4,#REF!))=0,IF(ISERR(FIND(CONCATENATE(BC$4,"+"),#REF!))=0,IF(ISERR(FIND(CONCATENATE(BC$4,"++"),#REF!))=0,IF(ISERR(FIND(CONCATENATE(BC$4,"+++"),#REF!))=0,"+++","++"),"+"),"-"),"-")</f>
        <v>-</v>
      </c>
      <c r="BD22" s="124" t="str">
        <f>IF(ISERR(FIND(BD$4,#REF!))=0,IF(ISERR(FIND(CONCATENATE(BD$4,"+"),#REF!))=0,IF(ISERR(FIND(CONCATENATE(BD$4,"++"),#REF!))=0,IF(ISERR(FIND(CONCATENATE(BD$4,"+++"),#REF!))=0,"+++","++"),"+"),"-"),"-")</f>
        <v>-</v>
      </c>
      <c r="BE22" s="124" t="str">
        <f>IF(ISERR(FIND(BE$4,#REF!))=0,IF(ISERR(FIND(CONCATENATE(BE$4,"+"),#REF!))=0,IF(ISERR(FIND(CONCATENATE(BE$4,"++"),#REF!))=0,IF(ISERR(FIND(CONCATENATE(BE$4,"+++"),#REF!))=0,"+++","++"),"+"),"-"),"-")</f>
        <v>-</v>
      </c>
    </row>
    <row r="23" spans="1:57" ht="38.25">
      <c r="A23" s="123" t="str">
        <f>Stac!C29</f>
        <v>Zaawansowane metody programowania robotów przemysłowych i planowania zadań</v>
      </c>
      <c r="B23" s="124" t="str">
        <f>IF(ISERR(FIND(B$4,Stac!$R29))=FALSE,IF(ISERR(FIND(CONCATENATE(B$4,"+"),Stac!$R29))=FALSE,IF(ISERR(FIND(CONCATENATE(B$4,"++"),Stac!$R29))=FALSE,IF(ISERR(FIND(CONCATENATE(B$4,"+++"),Stac!$R29))=FALSE,"+++","++"),"+")," ")," ")</f>
        <v xml:space="preserve"> </v>
      </c>
      <c r="C23" s="124" t="str">
        <f>IF(ISERR(FIND(C$4,Stac!$R29))=FALSE,IF(ISERR(FIND(CONCATENATE(C$4,"+"),Stac!$R29))=FALSE,IF(ISERR(FIND(CONCATENATE(C$4,"++"),Stac!$R29))=FALSE,IF(ISERR(FIND(CONCATENATE(C$4,"+++"),Stac!$R29))=FALSE,"+++","++"),"+")," ")," ")</f>
        <v xml:space="preserve"> </v>
      </c>
      <c r="D23" s="124" t="str">
        <f>IF(ISERR(FIND(D$4,Stac!$R29))=FALSE,IF(ISERR(FIND(CONCATENATE(D$4,"+"),Stac!$R29))=FALSE,IF(ISERR(FIND(CONCATENATE(D$4,"++"),Stac!$R29))=FALSE,IF(ISERR(FIND(CONCATENATE(D$4,"+++"),Stac!$R29))=FALSE,"+++","++"),"+")," ")," ")</f>
        <v xml:space="preserve"> </v>
      </c>
      <c r="E23" s="124" t="str">
        <f>IF(ISERR(FIND(E$4,Stac!$R29))=FALSE,IF(ISERR(FIND(CONCATENATE(E$4,"+"),Stac!$R29))=FALSE,IF(ISERR(FIND(CONCATENATE(E$4,"++"),Stac!$R29))=FALSE,IF(ISERR(FIND(CONCATENATE(E$4,"+++"),Stac!$R29))=FALSE,"+++","++"),"+")," ")," ")</f>
        <v xml:space="preserve"> </v>
      </c>
      <c r="F23" s="124" t="str">
        <f>IF(ISERR(FIND(F$4,Stac!$R29))=FALSE,IF(ISERR(FIND(CONCATENATE(F$4,"+"),Stac!$R29))=FALSE,IF(ISERR(FIND(CONCATENATE(F$4,"++"),Stac!$R29))=FALSE,IF(ISERR(FIND(CONCATENATE(F$4,"+++"),Stac!$R29))=FALSE,"+++","++"),"+")," ")," ")</f>
        <v xml:space="preserve"> </v>
      </c>
      <c r="G23" s="124" t="str">
        <f>IF(ISERR(FIND(G$4,Stac!$R29))=FALSE,IF(ISERR(FIND(CONCATENATE(G$4,"+"),Stac!$R29))=FALSE,IF(ISERR(FIND(CONCATENATE(G$4,"++"),Stac!$R29))=FALSE,IF(ISERR(FIND(CONCATENATE(G$4,"+++"),Stac!$R29))=FALSE,"+++","++"),"+")," ")," ")</f>
        <v xml:space="preserve"> </v>
      </c>
      <c r="H23" s="124" t="str">
        <f>IF(ISERR(FIND(H$4,Stac!$R29))=FALSE,IF(ISERR(FIND(CONCATENATE(H$4,"+"),Stac!$R29))=FALSE,IF(ISERR(FIND(CONCATENATE(H$4,"++"),Stac!$R29))=FALSE,IF(ISERR(FIND(CONCATENATE(H$4,"+++"),Stac!$R29))=FALSE,"+++","++"),"+")," ")," ")</f>
        <v xml:space="preserve"> </v>
      </c>
      <c r="I23" s="124" t="str">
        <f>IF(ISERR(FIND(I$4,Stac!$R29))=FALSE,IF(ISERR(FIND(CONCATENATE(I$4,"+"),Stac!$R29))=FALSE,IF(ISERR(FIND(CONCATENATE(I$4,"++"),Stac!$R29))=FALSE,IF(ISERR(FIND(CONCATENATE(I$4,"+++"),Stac!$R29))=FALSE,"+++","++"),"+")," ")," ")</f>
        <v xml:space="preserve"> </v>
      </c>
      <c r="J23" s="124" t="str">
        <f>IF(ISERR(FIND(J$4,Stac!$R29))=FALSE,IF(ISERR(FIND(CONCATENATE(J$4,"+"),Stac!$R29))=FALSE,IF(ISERR(FIND(CONCATENATE(J$4,"++"),Stac!$R29))=FALSE,IF(ISERR(FIND(CONCATENATE(J$4,"+++"),Stac!$R29))=FALSE,"+++","++"),"+")," ")," ")</f>
        <v xml:space="preserve"> </v>
      </c>
      <c r="K23" s="124" t="str">
        <f>IF(ISERR(FIND(K$4,Stac!$R29))=FALSE,IF(ISERR(FIND(CONCATENATE(K$4,"+"),Stac!$R29))=FALSE,IF(ISERR(FIND(CONCATENATE(K$4,"++"),Stac!$R29))=FALSE,IF(ISERR(FIND(CONCATENATE(K$4,"+++"),Stac!$R29))=FALSE,"+++","++"),"+")," ")," ")</f>
        <v>+</v>
      </c>
      <c r="L23" s="124" t="str">
        <f>IF(ISERR(FIND(L$4,Stac!$R29))=FALSE,IF(ISERR(FIND(CONCATENATE(L$4,"+"),Stac!$R29))=FALSE,IF(ISERR(FIND(CONCATENATE(L$4,"++"),Stac!$R29))=FALSE,IF(ISERR(FIND(CONCATENATE(L$4,"+++"),Stac!$R29))=FALSE,"+++","++"),"+")," ")," ")</f>
        <v>+</v>
      </c>
      <c r="M23" s="124" t="str">
        <f>IF(ISERR(FIND(M$4,Stac!$R29))=FALSE,IF(ISERR(FIND(CONCATENATE(M$4,"+"),Stac!$R29))=FALSE,IF(ISERR(FIND(CONCATENATE(M$4,"++"),Stac!$R29))=FALSE,IF(ISERR(FIND(CONCATENATE(M$4,"+++"),Stac!$R29))=FALSE,"+++","++"),"+")," ")," ")</f>
        <v xml:space="preserve"> </v>
      </c>
      <c r="N23" s="124" t="str">
        <f>IF(ISERR(FIND(N$4,Stac!$R29))=FALSE,IF(ISERR(FIND(CONCATENATE(N$4,"+"),Stac!$R29))=FALSE,IF(ISERR(FIND(CONCATENATE(N$4,"++"),Stac!$R29))=FALSE,IF(ISERR(FIND(CONCATENATE(N$4,"+++"),Stac!$R29))=FALSE,"+++","++"),"+")," ")," ")</f>
        <v xml:space="preserve"> </v>
      </c>
      <c r="O23" s="124" t="str">
        <f>IF(ISERR(FIND(O$4,Stac!$R29))=FALSE,IF(ISERR(FIND(CONCATENATE(O$4,"+"),Stac!$R29))=FALSE,IF(ISERR(FIND(CONCATENATE(O$4,"++"),Stac!$R29))=FALSE,IF(ISERR(FIND(CONCATENATE(O$4,"+++"),Stac!$R29))=FALSE,"+++","++"),"+")," ")," ")</f>
        <v xml:space="preserve"> </v>
      </c>
      <c r="P23" s="124" t="str">
        <f>IF(ISERR(FIND(P$4,Stac!$R29))=FALSE,IF(ISERR(FIND(CONCATENATE(P$4,"+"),Stac!$R29))=FALSE,IF(ISERR(FIND(CONCATENATE(P$4,"++"),Stac!$R29))=FALSE,IF(ISERR(FIND(CONCATENATE(P$4,"+++"),Stac!$R29))=FALSE,"+++","++"),"+")," ")," ")</f>
        <v xml:space="preserve"> </v>
      </c>
      <c r="Q23" s="124" t="str">
        <f>IF(ISERR(FIND(Q$4,Stac!$R29))=FALSE,IF(ISERR(FIND(CONCATENATE(Q$4,"+"),Stac!$R29))=FALSE,IF(ISERR(FIND(CONCATENATE(Q$4,"++"),Stac!$R29))=FALSE,IF(ISERR(FIND(CONCATENATE(Q$4,"+++"),Stac!$R29))=FALSE,"+++","++"),"+")," ")," ")</f>
        <v xml:space="preserve"> </v>
      </c>
      <c r="R23" s="124" t="str">
        <f>IF(ISERR(FIND(R$4,Stac!$R29))=FALSE,IF(ISERR(FIND(CONCATENATE(R$4,"+"),Stac!$R29))=FALSE,IF(ISERR(FIND(CONCATENATE(R$4,"++"),Stac!$R29))=FALSE,IF(ISERR(FIND(CONCATENATE(R$4,"+++"),Stac!$R29))=FALSE,"+++","++"),"+")," ")," ")</f>
        <v xml:space="preserve"> </v>
      </c>
      <c r="S23" s="124" t="str">
        <f>IF(ISERR(FIND(S$4,Stac!$R29))=FALSE,IF(ISERR(FIND(CONCATENATE(S$4,"+"),Stac!$R29))=FALSE,IF(ISERR(FIND(CONCATENATE(S$4,"++"),Stac!$R29))=FALSE,IF(ISERR(FIND(CONCATENATE(S$4,"+++"),Stac!$R29))=FALSE,"+++","++"),"+")," ")," ")</f>
        <v xml:space="preserve"> </v>
      </c>
      <c r="T23" s="125" t="str">
        <f>Stac!C29</f>
        <v>Zaawansowane metody programowania robotów przemysłowych i planowania zadań</v>
      </c>
      <c r="U23" s="124" t="str">
        <f>IF(ISERR(FIND(U$4,Stac!$S29))=FALSE,IF(ISERR(FIND(CONCATENATE(U$4,"+"),Stac!$S29))=FALSE,IF(ISERR(FIND(CONCATENATE(U$4,"++"),Stac!$S29))=FALSE,IF(ISERR(FIND(CONCATENATE(U$4,"+++"),Stac!$S29))=FALSE,"+++","++"),"+")," ")," ")</f>
        <v xml:space="preserve"> </v>
      </c>
      <c r="V23" s="124" t="str">
        <f>IF(ISERR(FIND(V$4,Stac!$S29))=FALSE,IF(ISERR(FIND(CONCATENATE(V$4,"+"),Stac!$S29))=FALSE,IF(ISERR(FIND(CONCATENATE(V$4,"++"),Stac!$S29))=FALSE,IF(ISERR(FIND(CONCATENATE(V$4,"+++"),Stac!$S29))=FALSE,"+++","++"),"+")," ")," ")</f>
        <v xml:space="preserve"> </v>
      </c>
      <c r="W23" s="124" t="str">
        <f>IF(ISERR(FIND(W$4,Stac!$S29))=FALSE,IF(ISERR(FIND(CONCATENATE(W$4,"+"),Stac!$S29))=FALSE,IF(ISERR(FIND(CONCATENATE(W$4,"++"),Stac!$S29))=FALSE,IF(ISERR(FIND(CONCATENATE(W$4,"+++"),Stac!$S29))=FALSE,"+++","++"),"+")," ")," ")</f>
        <v xml:space="preserve"> </v>
      </c>
      <c r="X23" s="124" t="str">
        <f>IF(ISERR(FIND(X$4,Stac!$S29))=FALSE,IF(ISERR(FIND(CONCATENATE(X$4,"+"),Stac!$S29))=FALSE,IF(ISERR(FIND(CONCATENATE(X$4,"++"),Stac!$S29))=FALSE,IF(ISERR(FIND(CONCATENATE(X$4,"+++"),Stac!$S29))=FALSE,"+++","++"),"+")," ")," ")</f>
        <v xml:space="preserve"> </v>
      </c>
      <c r="Y23" s="124" t="str">
        <f>IF(ISERR(FIND(Y$4,Stac!$S29))=FALSE,IF(ISERR(FIND(CONCATENATE(Y$4,"+"),Stac!$S29))=FALSE,IF(ISERR(FIND(CONCATENATE(Y$4,"++"),Stac!$S29))=FALSE,IF(ISERR(FIND(CONCATENATE(Y$4,"+++"),Stac!$S29))=FALSE,"+++","++"),"+")," ")," ")</f>
        <v xml:space="preserve"> </v>
      </c>
      <c r="Z23" s="124" t="str">
        <f>IF(ISERR(FIND(Z$4,Stac!$S29))=FALSE,IF(ISERR(FIND(CONCATENATE(Z$4,"+"),Stac!$S29))=FALSE,IF(ISERR(FIND(CONCATENATE(Z$4,"++"),Stac!$S29))=FALSE,IF(ISERR(FIND(CONCATENATE(Z$4,"+++"),Stac!$S29))=FALSE,"+++","++"),"+")," ")," ")</f>
        <v xml:space="preserve"> </v>
      </c>
      <c r="AA23" s="124" t="str">
        <f>IF(ISERR(FIND(AA$4,Stac!$S29))=FALSE,IF(ISERR(FIND(CONCATENATE(AA$4,"+"),Stac!$S29))=FALSE,IF(ISERR(FIND(CONCATENATE(AA$4,"++"),Stac!$S29))=FALSE,IF(ISERR(FIND(CONCATENATE(AA$4,"+++"),Stac!$S29))=FALSE,"+++","++"),"+")," ")," ")</f>
        <v>+</v>
      </c>
      <c r="AB23" s="124" t="str">
        <f>IF(ISERR(FIND(AB$4,Stac!$S29))=FALSE,IF(ISERR(FIND(CONCATENATE(AB$4,"+"),Stac!$S29))=FALSE,IF(ISERR(FIND(CONCATENATE(AB$4,"++"),Stac!$S29))=FALSE,IF(ISERR(FIND(CONCATENATE(AB$4,"+++"),Stac!$S29))=FALSE,"+++","++"),"+")," ")," ")</f>
        <v xml:space="preserve"> </v>
      </c>
      <c r="AC23" s="124" t="str">
        <f>IF(ISERR(FIND(AC$4,Stac!$S29))=FALSE,IF(ISERR(FIND(CONCATENATE(AC$4,"+"),Stac!$S29))=FALSE,IF(ISERR(FIND(CONCATENATE(AC$4,"++"),Stac!$S29))=FALSE,IF(ISERR(FIND(CONCATENATE(AC$4,"+++"),Stac!$S29))=FALSE,"+++","++"),"+")," ")," ")</f>
        <v xml:space="preserve"> </v>
      </c>
      <c r="AD23" s="124" t="str">
        <f>IF(ISERR(FIND(AD$4,Stac!$S29))=FALSE,IF(ISERR(FIND(CONCATENATE(AD$4,"+"),Stac!$S29))=FALSE,IF(ISERR(FIND(CONCATENATE(AD$4,"++"),Stac!$S29))=FALSE,IF(ISERR(FIND(CONCATENATE(AD$4,"+++"),Stac!$S29))=FALSE,"+++","++"),"+")," ")," ")</f>
        <v xml:space="preserve"> </v>
      </c>
      <c r="AE23" s="124" t="str">
        <f>IF(ISERR(FIND(AE$4,Stac!$S29))=FALSE,IF(ISERR(FIND(CONCATENATE(AE$4,"+"),Stac!$S29))=FALSE,IF(ISERR(FIND(CONCATENATE(AE$4,"++"),Stac!$S29))=FALSE,IF(ISERR(FIND(CONCATENATE(AE$4,"+++"),Stac!$S29))=FALSE,"+++","++"),"+")," ")," ")</f>
        <v xml:space="preserve"> </v>
      </c>
      <c r="AF23" s="124" t="str">
        <f>IF(ISERR(FIND(AF$4,Stac!$S29))=FALSE,IF(ISERR(FIND(CONCATENATE(AF$4,"+"),Stac!$S29))=FALSE,IF(ISERR(FIND(CONCATENATE(AF$4,"++"),Stac!$S29))=FALSE,IF(ISERR(FIND(CONCATENATE(AF$4,"+++"),Stac!$S29))=FALSE,"+++","++"),"+")," ")," ")</f>
        <v>+</v>
      </c>
      <c r="AG23" s="124" t="str">
        <f>IF(ISERR(FIND(AG$4,Stac!$S29))=FALSE,IF(ISERR(FIND(CONCATENATE(AG$4,"+"),Stac!$S29))=FALSE,IF(ISERR(FIND(CONCATENATE(AG$4,"++"),Stac!$S29))=FALSE,IF(ISERR(FIND(CONCATENATE(AG$4,"+++"),Stac!$S29))=FALSE,"+++","++"),"+")," ")," ")</f>
        <v xml:space="preserve"> </v>
      </c>
      <c r="AH23" s="124" t="str">
        <f>IF(ISERR(FIND(AH$4,Stac!$S29))=FALSE,IF(ISERR(FIND(CONCATENATE(AH$4,"+"),Stac!$S29))=FALSE,IF(ISERR(FIND(CONCATENATE(AH$4,"++"),Stac!$S29))=FALSE,IF(ISERR(FIND(CONCATENATE(AH$4,"+++"),Stac!$S29))=FALSE,"+++","++"),"+")," ")," ")</f>
        <v xml:space="preserve"> </v>
      </c>
      <c r="AI23" s="124" t="str">
        <f>IF(ISERR(FIND(AI$4,Stac!$S29))=FALSE,IF(ISERR(FIND(CONCATENATE(AI$4,"+"),Stac!$S29))=FALSE,IF(ISERR(FIND(CONCATENATE(AI$4,"++"),Stac!$S29))=FALSE,IF(ISERR(FIND(CONCATENATE(AI$4,"+++"),Stac!$S29))=FALSE,"+++","++"),"+")," ")," ")</f>
        <v xml:space="preserve"> </v>
      </c>
      <c r="AJ23" s="124" t="str">
        <f>IF(ISERR(FIND(AJ$4,Stac!$S29))=FALSE,IF(ISERR(FIND(CONCATENATE(AJ$4,"+"),Stac!$S29))=FALSE,IF(ISERR(FIND(CONCATENATE(AJ$4,"++"),Stac!$S29))=FALSE,IF(ISERR(FIND(CONCATENATE(AJ$4,"+++"),Stac!$S29))=FALSE,"+++","++"),"+")," ")," ")</f>
        <v xml:space="preserve"> </v>
      </c>
      <c r="AK23" s="124" t="str">
        <f>IF(ISERR(FIND(AK$4,Stac!$S29))=FALSE,IF(ISERR(FIND(CONCATENATE(AK$4,"+"),Stac!$S29))=FALSE,IF(ISERR(FIND(CONCATENATE(AK$4,"++"),Stac!$S29))=FALSE,IF(ISERR(FIND(CONCATENATE(AK$4,"+++"),Stac!$S29))=FALSE,"+++","++"),"+")," ")," ")</f>
        <v xml:space="preserve"> </v>
      </c>
      <c r="AL23" s="124" t="str">
        <f>IF(ISERR(FIND(AL$4,Stac!$S29))=FALSE,IF(ISERR(FIND(CONCATENATE(AL$4,"+"),Stac!$S29))=FALSE,IF(ISERR(FIND(CONCATENATE(AL$4,"++"),Stac!$S29))=FALSE,IF(ISERR(FIND(CONCATENATE(AL$4,"+++"),Stac!$S29))=FALSE,"+++","++"),"+")," ")," ")</f>
        <v xml:space="preserve"> </v>
      </c>
      <c r="AM23" s="124" t="str">
        <f>IF(ISERR(FIND(AM$4,Stac!$S29))=FALSE,IF(ISERR(FIND(CONCATENATE(AM$4,"+"),Stac!$S29))=FALSE,IF(ISERR(FIND(CONCATENATE(AM$4,"++"),Stac!$S29))=FALSE,IF(ISERR(FIND(CONCATENATE(AM$4,"+++"),Stac!$S29))=FALSE,"+++","++"),"+")," ")," ")</f>
        <v xml:space="preserve"> </v>
      </c>
      <c r="AN23" s="124" t="str">
        <f>IF(ISERR(FIND(AN$4,Stac!$S29))=FALSE,IF(ISERR(FIND(CONCATENATE(AN$4,"+"),Stac!$S29))=FALSE,IF(ISERR(FIND(CONCATENATE(AN$4,"++"),Stac!$S29))=FALSE,IF(ISERR(FIND(CONCATENATE(AN$4,"+++"),Stac!$S29))=FALSE,"+++","++"),"+")," ")," ")</f>
        <v xml:space="preserve"> </v>
      </c>
      <c r="AO23" s="124" t="str">
        <f>IF(ISERR(FIND(AO$4,Stac!$S29))=FALSE,IF(ISERR(FIND(CONCATENATE(AO$4,"+"),Stac!$S29))=FALSE,IF(ISERR(FIND(CONCATENATE(AO$4,"++"),Stac!$S29))=FALSE,IF(ISERR(FIND(CONCATENATE(AO$4,"+++"),Stac!$S29))=FALSE,"+++","++"),"+")," ")," ")</f>
        <v xml:space="preserve"> </v>
      </c>
      <c r="AP23" s="124" t="str">
        <f>IF(ISERR(FIND(AP$4,Stac!$S29))=FALSE,IF(ISERR(FIND(CONCATENATE(AP$4,"+"),Stac!$S29))=FALSE,IF(ISERR(FIND(CONCATENATE(AP$4,"++"),Stac!$S29))=FALSE,IF(ISERR(FIND(CONCATENATE(AP$4,"+++"),Stac!$S29))=FALSE,"+++","++"),"+")," ")," ")</f>
        <v xml:space="preserve"> </v>
      </c>
      <c r="AQ23" s="124" t="str">
        <f>IF(ISERR(FIND(AQ$4,Stac!$S29))=FALSE,IF(ISERR(FIND(CONCATENATE(AQ$4,"+"),Stac!$S29))=FALSE,IF(ISERR(FIND(CONCATENATE(AQ$4,"++"),Stac!$S29))=FALSE,IF(ISERR(FIND(CONCATENATE(AQ$4,"+++"),Stac!$S29))=FALSE,"+++","++"),"+")," ")," ")</f>
        <v xml:space="preserve"> </v>
      </c>
      <c r="AR23" s="124" t="str">
        <f>IF(ISERR(FIND(AR$4,Stac!$S29))=FALSE,IF(ISERR(FIND(CONCATENATE(AR$4,"+"),Stac!$S29))=FALSE,IF(ISERR(FIND(CONCATENATE(AR$4,"++"),Stac!$S29))=FALSE,IF(ISERR(FIND(CONCATENATE(AR$4,"+++"),Stac!$S29))=FALSE,"+++","++"),"+")," ")," ")</f>
        <v xml:space="preserve"> </v>
      </c>
      <c r="AS23" s="124" t="str">
        <f>IF(ISERR(FIND(AS$4,Stac!$S29))=FALSE,IF(ISERR(FIND(CONCATENATE(AS$4,"+"),Stac!$S29))=FALSE,IF(ISERR(FIND(CONCATENATE(AS$4,"++"),Stac!$S29))=FALSE,IF(ISERR(FIND(CONCATENATE(AS$4,"+++"),Stac!$S29))=FALSE,"+++","++"),"+")," ")," ")</f>
        <v xml:space="preserve"> </v>
      </c>
      <c r="AT23" s="124" t="str">
        <f>IF(ISERR(FIND(AT$4,Stac!$S29))=FALSE,IF(ISERR(FIND(CONCATENATE(AT$4,"+"),Stac!$S29))=FALSE,IF(ISERR(FIND(CONCATENATE(AT$4,"++"),Stac!$S29))=FALSE,IF(ISERR(FIND(CONCATENATE(AT$4,"+++"),Stac!$S29))=FALSE,"+++","++"),"+")," ")," ")</f>
        <v xml:space="preserve"> </v>
      </c>
      <c r="AU23" s="124" t="str">
        <f>IF(ISERR(FIND(AU$4,Stac!$S29))=FALSE,IF(ISERR(FIND(CONCATENATE(AU$4,"+"),Stac!$S29))=FALSE,IF(ISERR(FIND(CONCATENATE(AU$4,"++"),Stac!$S29))=FALSE,IF(ISERR(FIND(CONCATENATE(AU$4,"+++"),Stac!$S29))=FALSE,"+++","++"),"+")," ")," ")</f>
        <v xml:space="preserve"> </v>
      </c>
      <c r="AV23" s="125" t="str">
        <f>Stac!C29</f>
        <v>Zaawansowane metody programowania robotów przemysłowych i planowania zadań</v>
      </c>
      <c r="AW23" s="124" t="str">
        <f>IF(ISERR(FIND(AW$4,Stac!$T29))=FALSE,IF(ISERR(FIND(CONCATENATE(AW$4,"+"),Stac!$T29))=FALSE,IF(ISERR(FIND(CONCATENATE(AW$4,"++"),Stac!$T29))=FALSE,IF(ISERR(FIND(CONCATENATE(AW$4,"+++"),Stac!$T29))=FALSE,"+++","++"),"+")," ")," ")</f>
        <v xml:space="preserve"> </v>
      </c>
      <c r="AX23" s="124" t="str">
        <f>IF(ISERR(FIND(AX$4,Stac!$T29))=FALSE,IF(ISERR(FIND(CONCATENATE(AX$4,"+"),Stac!$T29))=FALSE,IF(ISERR(FIND(CONCATENATE(AX$4,"++"),Stac!$T29))=FALSE,IF(ISERR(FIND(CONCATENATE(AX$4,"+++"),Stac!$T29))=FALSE,"+++","++"),"+")," ")," ")</f>
        <v>+</v>
      </c>
      <c r="AY23" s="124" t="str">
        <f>IF(ISERR(FIND(AY$4,Stac!$T29))=FALSE,IF(ISERR(FIND(CONCATENATE(AY$4,"+"),Stac!$T29))=FALSE,IF(ISERR(FIND(CONCATENATE(AY$4,"++"),Stac!$T29))=FALSE,IF(ISERR(FIND(CONCATENATE(AY$4,"+++"),Stac!$T29))=FALSE,"+++","++"),"+")," ")," ")</f>
        <v>+</v>
      </c>
      <c r="AZ23" s="124" t="str">
        <f>IF(ISERR(FIND(AZ$4,Stac!$T29))=FALSE,IF(ISERR(FIND(CONCATENATE(AZ$4,"+"),Stac!$T29))=FALSE,IF(ISERR(FIND(CONCATENATE(AZ$4,"++"),Stac!$T29))=FALSE,IF(ISERR(FIND(CONCATENATE(AZ$4,"+++"),Stac!$T29))=FALSE,"+++","++"),"+")," ")," ")</f>
        <v xml:space="preserve"> </v>
      </c>
      <c r="BA23" s="124" t="str">
        <f>IF(ISERR(FIND(BA$4,Stac!$T29))=FALSE,IF(ISERR(FIND(CONCATENATE(BA$4,"+"),Stac!$T29))=FALSE,IF(ISERR(FIND(CONCATENATE(BA$4,"++"),Stac!$T29))=FALSE,IF(ISERR(FIND(CONCATENATE(BA$4,"+++"),Stac!$T29))=FALSE,"+++","++"),"+")," ")," ")</f>
        <v xml:space="preserve"> </v>
      </c>
      <c r="BB23" s="124" t="str">
        <f>IF(ISERR(FIND(BB$4,Stac!$T29))=FALSE,IF(ISERR(FIND(CONCATENATE(BB$4,"+"),Stac!$T29))=FALSE,IF(ISERR(FIND(CONCATENATE(BB$4,"++"),Stac!$T29))=FALSE,IF(ISERR(FIND(CONCATENATE(BB$4,"+++"),Stac!$T29))=FALSE,"+++","++"),"+")," ")," ")</f>
        <v xml:space="preserve"> </v>
      </c>
      <c r="BC23" s="124" t="str">
        <f>IF(ISERR(FIND(BC$4,#REF!))=0,IF(ISERR(FIND(CONCATENATE(BC$4,"+"),#REF!))=0,IF(ISERR(FIND(CONCATENATE(BC$4,"++"),#REF!))=0,IF(ISERR(FIND(CONCATENATE(BC$4,"+++"),#REF!))=0,"+++","++"),"+"),"-"),"-")</f>
        <v>-</v>
      </c>
      <c r="BD23" s="124" t="str">
        <f>IF(ISERR(FIND(BD$4,#REF!))=0,IF(ISERR(FIND(CONCATENATE(BD$4,"+"),#REF!))=0,IF(ISERR(FIND(CONCATENATE(BD$4,"++"),#REF!))=0,IF(ISERR(FIND(CONCATENATE(BD$4,"+++"),#REF!))=0,"+++","++"),"+"),"-"),"-")</f>
        <v>-</v>
      </c>
      <c r="BE23" s="124" t="str">
        <f>IF(ISERR(FIND(BE$4,#REF!))=0,IF(ISERR(FIND(CONCATENATE(BE$4,"+"),#REF!))=0,IF(ISERR(FIND(CONCATENATE(BE$4,"++"),#REF!))=0,IF(ISERR(FIND(CONCATENATE(BE$4,"+++"),#REF!))=0,"+++","++"),"+"),"-"),"-")</f>
        <v>-</v>
      </c>
    </row>
    <row r="24" spans="1:57">
      <c r="A24" s="123" t="str">
        <f>Stac!C30</f>
        <v>Zaawansowane przetwarzanie obrazów</v>
      </c>
      <c r="B24" s="124" t="str">
        <f>IF(ISERR(FIND(B$4,Stac!$R30))=FALSE,IF(ISERR(FIND(CONCATENATE(B$4,"+"),Stac!$R30))=FALSE,IF(ISERR(FIND(CONCATENATE(B$4,"++"),Stac!$R30))=FALSE,IF(ISERR(FIND(CONCATENATE(B$4,"+++"),Stac!$R30))=FALSE,"+++","++"),"+")," ")," ")</f>
        <v xml:space="preserve"> </v>
      </c>
      <c r="C24" s="124" t="str">
        <f>IF(ISERR(FIND(C$4,Stac!$R30))=FALSE,IF(ISERR(FIND(CONCATENATE(C$4,"+"),Stac!$R30))=FALSE,IF(ISERR(FIND(CONCATENATE(C$4,"++"),Stac!$R30))=FALSE,IF(ISERR(FIND(CONCATENATE(C$4,"+++"),Stac!$R30))=FALSE,"+++","++"),"+")," ")," ")</f>
        <v xml:space="preserve"> </v>
      </c>
      <c r="D24" s="124" t="str">
        <f>IF(ISERR(FIND(D$4,Stac!$R30))=FALSE,IF(ISERR(FIND(CONCATENATE(D$4,"+"),Stac!$R30))=FALSE,IF(ISERR(FIND(CONCATENATE(D$4,"++"),Stac!$R30))=FALSE,IF(ISERR(FIND(CONCATENATE(D$4,"+++"),Stac!$R30))=FALSE,"+++","++"),"+")," ")," ")</f>
        <v xml:space="preserve"> </v>
      </c>
      <c r="E24" s="124" t="str">
        <f>IF(ISERR(FIND(E$4,Stac!$R30))=FALSE,IF(ISERR(FIND(CONCATENATE(E$4,"+"),Stac!$R30))=FALSE,IF(ISERR(FIND(CONCATENATE(E$4,"++"),Stac!$R30))=FALSE,IF(ISERR(FIND(CONCATENATE(E$4,"+++"),Stac!$R30))=FALSE,"+++","++"),"+")," ")," ")</f>
        <v xml:space="preserve"> </v>
      </c>
      <c r="F24" s="124" t="str">
        <f>IF(ISERR(FIND(F$4,Stac!$R30))=FALSE,IF(ISERR(FIND(CONCATENATE(F$4,"+"),Stac!$R30))=FALSE,IF(ISERR(FIND(CONCATENATE(F$4,"++"),Stac!$R30))=FALSE,IF(ISERR(FIND(CONCATENATE(F$4,"+++"),Stac!$R30))=FALSE,"+++","++"),"+")," ")," ")</f>
        <v xml:space="preserve"> </v>
      </c>
      <c r="G24" s="124" t="str">
        <f>IF(ISERR(FIND(G$4,Stac!$R30))=FALSE,IF(ISERR(FIND(CONCATENATE(G$4,"+"),Stac!$R30))=FALSE,IF(ISERR(FIND(CONCATENATE(G$4,"++"),Stac!$R30))=FALSE,IF(ISERR(FIND(CONCATENATE(G$4,"+++"),Stac!$R30))=FALSE,"+++","++"),"+")," ")," ")</f>
        <v xml:space="preserve"> </v>
      </c>
      <c r="H24" s="124" t="str">
        <f>IF(ISERR(FIND(H$4,Stac!$R30))=FALSE,IF(ISERR(FIND(CONCATENATE(H$4,"+"),Stac!$R30))=FALSE,IF(ISERR(FIND(CONCATENATE(H$4,"++"),Stac!$R30))=FALSE,IF(ISERR(FIND(CONCATENATE(H$4,"+++"),Stac!$R30))=FALSE,"+++","++"),"+")," ")," ")</f>
        <v>+</v>
      </c>
      <c r="I24" s="124" t="str">
        <f>IF(ISERR(FIND(I$4,Stac!$R30))=FALSE,IF(ISERR(FIND(CONCATENATE(I$4,"+"),Stac!$R30))=FALSE,IF(ISERR(FIND(CONCATENATE(I$4,"++"),Stac!$R30))=FALSE,IF(ISERR(FIND(CONCATENATE(I$4,"+++"),Stac!$R30))=FALSE,"+++","++"),"+")," ")," ")</f>
        <v xml:space="preserve"> </v>
      </c>
      <c r="J24" s="124" t="str">
        <f>IF(ISERR(FIND(J$4,Stac!$R30))=FALSE,IF(ISERR(FIND(CONCATENATE(J$4,"+"),Stac!$R30))=FALSE,IF(ISERR(FIND(CONCATENATE(J$4,"++"),Stac!$R30))=FALSE,IF(ISERR(FIND(CONCATENATE(J$4,"+++"),Stac!$R30))=FALSE,"+++","++"),"+")," ")," ")</f>
        <v xml:space="preserve"> </v>
      </c>
      <c r="K24" s="124" t="str">
        <f>IF(ISERR(FIND(K$4,Stac!$R30))=FALSE,IF(ISERR(FIND(CONCATENATE(K$4,"+"),Stac!$R30))=FALSE,IF(ISERR(FIND(CONCATENATE(K$4,"++"),Stac!$R30))=FALSE,IF(ISERR(FIND(CONCATENATE(K$4,"+++"),Stac!$R30))=FALSE,"+++","++"),"+")," ")," ")</f>
        <v xml:space="preserve"> </v>
      </c>
      <c r="L24" s="124" t="str">
        <f>IF(ISERR(FIND(L$4,Stac!$R30))=FALSE,IF(ISERR(FIND(CONCATENATE(L$4,"+"),Stac!$R30))=FALSE,IF(ISERR(FIND(CONCATENATE(L$4,"++"),Stac!$R30))=FALSE,IF(ISERR(FIND(CONCATENATE(L$4,"+++"),Stac!$R30))=FALSE,"+++","++"),"+")," ")," ")</f>
        <v xml:space="preserve"> </v>
      </c>
      <c r="M24" s="124" t="str">
        <f>IF(ISERR(FIND(M$4,Stac!$R30))=FALSE,IF(ISERR(FIND(CONCATENATE(M$4,"+"),Stac!$R30))=FALSE,IF(ISERR(FIND(CONCATENATE(M$4,"++"),Stac!$R30))=FALSE,IF(ISERR(FIND(CONCATENATE(M$4,"+++"),Stac!$R30))=FALSE,"+++","++"),"+")," ")," ")</f>
        <v xml:space="preserve"> </v>
      </c>
      <c r="N24" s="124" t="str">
        <f>IF(ISERR(FIND(N$4,Stac!$R30))=FALSE,IF(ISERR(FIND(CONCATENATE(N$4,"+"),Stac!$R30))=FALSE,IF(ISERR(FIND(CONCATENATE(N$4,"++"),Stac!$R30))=FALSE,IF(ISERR(FIND(CONCATENATE(N$4,"+++"),Stac!$R30))=FALSE,"+++","++"),"+")," ")," ")</f>
        <v xml:space="preserve"> </v>
      </c>
      <c r="O24" s="124" t="str">
        <f>IF(ISERR(FIND(O$4,Stac!$R30))=FALSE,IF(ISERR(FIND(CONCATENATE(O$4,"+"),Stac!$R30))=FALSE,IF(ISERR(FIND(CONCATENATE(O$4,"++"),Stac!$R30))=FALSE,IF(ISERR(FIND(CONCATENATE(O$4,"+++"),Stac!$R30))=FALSE,"+++","++"),"+")," ")," ")</f>
        <v xml:space="preserve"> </v>
      </c>
      <c r="P24" s="124" t="str">
        <f>IF(ISERR(FIND(P$4,Stac!$R30))=FALSE,IF(ISERR(FIND(CONCATENATE(P$4,"+"),Stac!$R30))=FALSE,IF(ISERR(FIND(CONCATENATE(P$4,"++"),Stac!$R30))=FALSE,IF(ISERR(FIND(CONCATENATE(P$4,"+++"),Stac!$R30))=FALSE,"+++","++"),"+")," ")," ")</f>
        <v xml:space="preserve"> </v>
      </c>
      <c r="Q24" s="124" t="str">
        <f>IF(ISERR(FIND(Q$4,Stac!$R30))=FALSE,IF(ISERR(FIND(CONCATENATE(Q$4,"+"),Stac!$R30))=FALSE,IF(ISERR(FIND(CONCATENATE(Q$4,"++"),Stac!$R30))=FALSE,IF(ISERR(FIND(CONCATENATE(Q$4,"+++"),Stac!$R30))=FALSE,"+++","++"),"+")," ")," ")</f>
        <v xml:space="preserve"> </v>
      </c>
      <c r="R24" s="124" t="str">
        <f>IF(ISERR(FIND(R$4,Stac!$R30))=FALSE,IF(ISERR(FIND(CONCATENATE(R$4,"+"),Stac!$R30))=FALSE,IF(ISERR(FIND(CONCATENATE(R$4,"++"),Stac!$R30))=FALSE,IF(ISERR(FIND(CONCATENATE(R$4,"+++"),Stac!$R30))=FALSE,"+++","++"),"+")," ")," ")</f>
        <v xml:space="preserve"> </v>
      </c>
      <c r="S24" s="124" t="str">
        <f>IF(ISERR(FIND(S$4,Stac!$R30))=FALSE,IF(ISERR(FIND(CONCATENATE(S$4,"+"),Stac!$R30))=FALSE,IF(ISERR(FIND(CONCATENATE(S$4,"++"),Stac!$R30))=FALSE,IF(ISERR(FIND(CONCATENATE(S$4,"+++"),Stac!$R30))=FALSE,"+++","++"),"+")," ")," ")</f>
        <v>+</v>
      </c>
      <c r="T24" s="125" t="str">
        <f>Stac!C30</f>
        <v>Zaawansowane przetwarzanie obrazów</v>
      </c>
      <c r="U24" s="124" t="str">
        <f>IF(ISERR(FIND(U$4,Stac!$S30))=FALSE,IF(ISERR(FIND(CONCATENATE(U$4,"+"),Stac!$S30))=FALSE,IF(ISERR(FIND(CONCATENATE(U$4,"++"),Stac!$S30))=FALSE,IF(ISERR(FIND(CONCATENATE(U$4,"+++"),Stac!$S30))=FALSE,"+++","++"),"+")," ")," ")</f>
        <v xml:space="preserve"> </v>
      </c>
      <c r="V24" s="124" t="str">
        <f>IF(ISERR(FIND(V$4,Stac!$S30))=FALSE,IF(ISERR(FIND(CONCATENATE(V$4,"+"),Stac!$S30))=FALSE,IF(ISERR(FIND(CONCATENATE(V$4,"++"),Stac!$S30))=FALSE,IF(ISERR(FIND(CONCATENATE(V$4,"+++"),Stac!$S30))=FALSE,"+++","++"),"+")," ")," ")</f>
        <v xml:space="preserve"> </v>
      </c>
      <c r="W24" s="124" t="str">
        <f>IF(ISERR(FIND(W$4,Stac!$S30))=FALSE,IF(ISERR(FIND(CONCATENATE(W$4,"+"),Stac!$S30))=FALSE,IF(ISERR(FIND(CONCATENATE(W$4,"++"),Stac!$S30))=FALSE,IF(ISERR(FIND(CONCATENATE(W$4,"+++"),Stac!$S30))=FALSE,"+++","++"),"+")," ")," ")</f>
        <v xml:space="preserve"> </v>
      </c>
      <c r="X24" s="124" t="str">
        <f>IF(ISERR(FIND(X$4,Stac!$S30))=FALSE,IF(ISERR(FIND(CONCATENATE(X$4,"+"),Stac!$S30))=FALSE,IF(ISERR(FIND(CONCATENATE(X$4,"++"),Stac!$S30))=FALSE,IF(ISERR(FIND(CONCATENATE(X$4,"+++"),Stac!$S30))=FALSE,"+++","++"),"+")," ")," ")</f>
        <v xml:space="preserve"> </v>
      </c>
      <c r="Y24" s="124" t="str">
        <f>IF(ISERR(FIND(Y$4,Stac!$S30))=FALSE,IF(ISERR(FIND(CONCATENATE(Y$4,"+"),Stac!$S30))=FALSE,IF(ISERR(FIND(CONCATENATE(Y$4,"++"),Stac!$S30))=FALSE,IF(ISERR(FIND(CONCATENATE(Y$4,"+++"),Stac!$S30))=FALSE,"+++","++"),"+")," ")," ")</f>
        <v xml:space="preserve"> </v>
      </c>
      <c r="Z24" s="124" t="str">
        <f>IF(ISERR(FIND(Z$4,Stac!$S30))=FALSE,IF(ISERR(FIND(CONCATENATE(Z$4,"+"),Stac!$S30))=FALSE,IF(ISERR(FIND(CONCATENATE(Z$4,"++"),Stac!$S30))=FALSE,IF(ISERR(FIND(CONCATENATE(Z$4,"+++"),Stac!$S30))=FALSE,"+++","++"),"+")," ")," ")</f>
        <v xml:space="preserve"> </v>
      </c>
      <c r="AA24" s="124" t="str">
        <f>IF(ISERR(FIND(AA$4,Stac!$S30))=FALSE,IF(ISERR(FIND(CONCATENATE(AA$4,"+"),Stac!$S30))=FALSE,IF(ISERR(FIND(CONCATENATE(AA$4,"++"),Stac!$S30))=FALSE,IF(ISERR(FIND(CONCATENATE(AA$4,"+++"),Stac!$S30))=FALSE,"+++","++"),"+")," ")," ")</f>
        <v xml:space="preserve"> </v>
      </c>
      <c r="AB24" s="124" t="str">
        <f>IF(ISERR(FIND(AB$4,Stac!$S30))=FALSE,IF(ISERR(FIND(CONCATENATE(AB$4,"+"),Stac!$S30))=FALSE,IF(ISERR(FIND(CONCATENATE(AB$4,"++"),Stac!$S30))=FALSE,IF(ISERR(FIND(CONCATENATE(AB$4,"+++"),Stac!$S30))=FALSE,"+++","++"),"+")," ")," ")</f>
        <v xml:space="preserve"> </v>
      </c>
      <c r="AC24" s="124" t="str">
        <f>IF(ISERR(FIND(AC$4,Stac!$S30))=FALSE,IF(ISERR(FIND(CONCATENATE(AC$4,"+"),Stac!$S30))=FALSE,IF(ISERR(FIND(CONCATENATE(AC$4,"++"),Stac!$S30))=FALSE,IF(ISERR(FIND(CONCATENATE(AC$4,"+++"),Stac!$S30))=FALSE,"+++","++"),"+")," ")," ")</f>
        <v xml:space="preserve"> </v>
      </c>
      <c r="AD24" s="124" t="str">
        <f>IF(ISERR(FIND(AD$4,Stac!$S30))=FALSE,IF(ISERR(FIND(CONCATENATE(AD$4,"+"),Stac!$S30))=FALSE,IF(ISERR(FIND(CONCATENATE(AD$4,"++"),Stac!$S30))=FALSE,IF(ISERR(FIND(CONCATENATE(AD$4,"+++"),Stac!$S30))=FALSE,"+++","++"),"+")," ")," ")</f>
        <v>+</v>
      </c>
      <c r="AE24" s="124" t="str">
        <f>IF(ISERR(FIND(AE$4,Stac!$S30))=FALSE,IF(ISERR(FIND(CONCATENATE(AE$4,"+"),Stac!$S30))=FALSE,IF(ISERR(FIND(CONCATENATE(AE$4,"++"),Stac!$S30))=FALSE,IF(ISERR(FIND(CONCATENATE(AE$4,"+++"),Stac!$S30))=FALSE,"+++","++"),"+")," ")," ")</f>
        <v xml:space="preserve"> </v>
      </c>
      <c r="AF24" s="124" t="str">
        <f>IF(ISERR(FIND(AF$4,Stac!$S30))=FALSE,IF(ISERR(FIND(CONCATENATE(AF$4,"+"),Stac!$S30))=FALSE,IF(ISERR(FIND(CONCATENATE(AF$4,"++"),Stac!$S30))=FALSE,IF(ISERR(FIND(CONCATENATE(AF$4,"+++"),Stac!$S30))=FALSE,"+++","++"),"+")," ")," ")</f>
        <v xml:space="preserve"> </v>
      </c>
      <c r="AG24" s="124" t="str">
        <f>IF(ISERR(FIND(AG$4,Stac!$S30))=FALSE,IF(ISERR(FIND(CONCATENATE(AG$4,"+"),Stac!$S30))=FALSE,IF(ISERR(FIND(CONCATENATE(AG$4,"++"),Stac!$S30))=FALSE,IF(ISERR(FIND(CONCATENATE(AG$4,"+++"),Stac!$S30))=FALSE,"+++","++"),"+")," ")," ")</f>
        <v xml:space="preserve"> </v>
      </c>
      <c r="AH24" s="124" t="str">
        <f>IF(ISERR(FIND(AH$4,Stac!$S30))=FALSE,IF(ISERR(FIND(CONCATENATE(AH$4,"+"),Stac!$S30))=FALSE,IF(ISERR(FIND(CONCATENATE(AH$4,"++"),Stac!$S30))=FALSE,IF(ISERR(FIND(CONCATENATE(AH$4,"+++"),Stac!$S30))=FALSE,"+++","++"),"+")," ")," ")</f>
        <v xml:space="preserve"> </v>
      </c>
      <c r="AI24" s="124" t="str">
        <f>IF(ISERR(FIND(AI$4,Stac!$S30))=FALSE,IF(ISERR(FIND(CONCATENATE(AI$4,"+"),Stac!$S30))=FALSE,IF(ISERR(FIND(CONCATENATE(AI$4,"++"),Stac!$S30))=FALSE,IF(ISERR(FIND(CONCATENATE(AI$4,"+++"),Stac!$S30))=FALSE,"+++","++"),"+")," ")," ")</f>
        <v xml:space="preserve"> </v>
      </c>
      <c r="AJ24" s="124" t="str">
        <f>IF(ISERR(FIND(AJ$4,Stac!$S30))=FALSE,IF(ISERR(FIND(CONCATENATE(AJ$4,"+"),Stac!$S30))=FALSE,IF(ISERR(FIND(CONCATENATE(AJ$4,"++"),Stac!$S30))=FALSE,IF(ISERR(FIND(CONCATENATE(AJ$4,"+++"),Stac!$S30))=FALSE,"+++","++"),"+")," ")," ")</f>
        <v xml:space="preserve"> </v>
      </c>
      <c r="AK24" s="124" t="str">
        <f>IF(ISERR(FIND(AK$4,Stac!$S30))=FALSE,IF(ISERR(FIND(CONCATENATE(AK$4,"+"),Stac!$S30))=FALSE,IF(ISERR(FIND(CONCATENATE(AK$4,"++"),Stac!$S30))=FALSE,IF(ISERR(FIND(CONCATENATE(AK$4,"+++"),Stac!$S30))=FALSE,"+++","++"),"+")," ")," ")</f>
        <v xml:space="preserve"> </v>
      </c>
      <c r="AL24" s="124" t="str">
        <f>IF(ISERR(FIND(AL$4,Stac!$S30))=FALSE,IF(ISERR(FIND(CONCATENATE(AL$4,"+"),Stac!$S30))=FALSE,IF(ISERR(FIND(CONCATENATE(AL$4,"++"),Stac!$S30))=FALSE,IF(ISERR(FIND(CONCATENATE(AL$4,"+++"),Stac!$S30))=FALSE,"+++","++"),"+")," ")," ")</f>
        <v xml:space="preserve"> </v>
      </c>
      <c r="AM24" s="124" t="str">
        <f>IF(ISERR(FIND(AM$4,Stac!$S30))=FALSE,IF(ISERR(FIND(CONCATENATE(AM$4,"+"),Stac!$S30))=FALSE,IF(ISERR(FIND(CONCATENATE(AM$4,"++"),Stac!$S30))=FALSE,IF(ISERR(FIND(CONCATENATE(AM$4,"+++"),Stac!$S30))=FALSE,"+++","++"),"+")," ")," ")</f>
        <v xml:space="preserve"> </v>
      </c>
      <c r="AN24" s="124" t="str">
        <f>IF(ISERR(FIND(AN$4,Stac!$S30))=FALSE,IF(ISERR(FIND(CONCATENATE(AN$4,"+"),Stac!$S30))=FALSE,IF(ISERR(FIND(CONCATENATE(AN$4,"++"),Stac!$S30))=FALSE,IF(ISERR(FIND(CONCATENATE(AN$4,"+++"),Stac!$S30))=FALSE,"+++","++"),"+")," ")," ")</f>
        <v xml:space="preserve"> </v>
      </c>
      <c r="AO24" s="124" t="str">
        <f>IF(ISERR(FIND(AO$4,Stac!$S30))=FALSE,IF(ISERR(FIND(CONCATENATE(AO$4,"+"),Stac!$S30))=FALSE,IF(ISERR(FIND(CONCATENATE(AO$4,"++"),Stac!$S30))=FALSE,IF(ISERR(FIND(CONCATENATE(AO$4,"+++"),Stac!$S30))=FALSE,"+++","++"),"+")," ")," ")</f>
        <v xml:space="preserve"> </v>
      </c>
      <c r="AP24" s="124" t="str">
        <f>IF(ISERR(FIND(AP$4,Stac!$S30))=FALSE,IF(ISERR(FIND(CONCATENATE(AP$4,"+"),Stac!$S30))=FALSE,IF(ISERR(FIND(CONCATENATE(AP$4,"++"),Stac!$S30))=FALSE,IF(ISERR(FIND(CONCATENATE(AP$4,"+++"),Stac!$S30))=FALSE,"+++","++"),"+")," ")," ")</f>
        <v xml:space="preserve"> </v>
      </c>
      <c r="AQ24" s="124" t="str">
        <f>IF(ISERR(FIND(AQ$4,Stac!$S30))=FALSE,IF(ISERR(FIND(CONCATENATE(AQ$4,"+"),Stac!$S30))=FALSE,IF(ISERR(FIND(CONCATENATE(AQ$4,"++"),Stac!$S30))=FALSE,IF(ISERR(FIND(CONCATENATE(AQ$4,"+++"),Stac!$S30))=FALSE,"+++","++"),"+")," ")," ")</f>
        <v xml:space="preserve"> </v>
      </c>
      <c r="AR24" s="124" t="str">
        <f>IF(ISERR(FIND(AR$4,Stac!$S30))=FALSE,IF(ISERR(FIND(CONCATENATE(AR$4,"+"),Stac!$S30))=FALSE,IF(ISERR(FIND(CONCATENATE(AR$4,"++"),Stac!$S30))=FALSE,IF(ISERR(FIND(CONCATENATE(AR$4,"+++"),Stac!$S30))=FALSE,"+++","++"),"+")," ")," ")</f>
        <v xml:space="preserve"> </v>
      </c>
      <c r="AS24" s="124" t="str">
        <f>IF(ISERR(FIND(AS$4,Stac!$S30))=FALSE,IF(ISERR(FIND(CONCATENATE(AS$4,"+"),Stac!$S30))=FALSE,IF(ISERR(FIND(CONCATENATE(AS$4,"++"),Stac!$S30))=FALSE,IF(ISERR(FIND(CONCATENATE(AS$4,"+++"),Stac!$S30))=FALSE,"+++","++"),"+")," ")," ")</f>
        <v xml:space="preserve"> </v>
      </c>
      <c r="AT24" s="124" t="str">
        <f>IF(ISERR(FIND(AT$4,Stac!$S30))=FALSE,IF(ISERR(FIND(CONCATENATE(AT$4,"+"),Stac!$S30))=FALSE,IF(ISERR(FIND(CONCATENATE(AT$4,"++"),Stac!$S30))=FALSE,IF(ISERR(FIND(CONCATENATE(AT$4,"+++"),Stac!$S30))=FALSE,"+++","++"),"+")," ")," ")</f>
        <v>+</v>
      </c>
      <c r="AU24" s="124" t="str">
        <f>IF(ISERR(FIND(AU$4,Stac!$S30))=FALSE,IF(ISERR(FIND(CONCATENATE(AU$4,"+"),Stac!$S30))=FALSE,IF(ISERR(FIND(CONCATENATE(AU$4,"++"),Stac!$S30))=FALSE,IF(ISERR(FIND(CONCATENATE(AU$4,"+++"),Stac!$S30))=FALSE,"+++","++"),"+")," ")," ")</f>
        <v xml:space="preserve"> </v>
      </c>
      <c r="AV24" s="125" t="str">
        <f>Stac!C30</f>
        <v>Zaawansowane przetwarzanie obrazów</v>
      </c>
      <c r="AW24" s="124" t="str">
        <f>IF(ISERR(FIND(AW$4,Stac!$T30))=FALSE,IF(ISERR(FIND(CONCATENATE(AW$4,"+"),Stac!$T30))=FALSE,IF(ISERR(FIND(CONCATENATE(AW$4,"++"),Stac!$T30))=FALSE,IF(ISERR(FIND(CONCATENATE(AW$4,"+++"),Stac!$T30))=FALSE,"+++","++"),"+")," ")," ")</f>
        <v xml:space="preserve"> </v>
      </c>
      <c r="AX24" s="124" t="str">
        <f>IF(ISERR(FIND(AX$4,Stac!$T30))=FALSE,IF(ISERR(FIND(CONCATENATE(AX$4,"+"),Stac!$T30))=FALSE,IF(ISERR(FIND(CONCATENATE(AX$4,"++"),Stac!$T30))=FALSE,IF(ISERR(FIND(CONCATENATE(AX$4,"+++"),Stac!$T30))=FALSE,"+++","++"),"+")," ")," ")</f>
        <v xml:space="preserve"> </v>
      </c>
      <c r="AY24" s="124" t="str">
        <f>IF(ISERR(FIND(AY$4,Stac!$T30))=FALSE,IF(ISERR(FIND(CONCATENATE(AY$4,"+"),Stac!$T30))=FALSE,IF(ISERR(FIND(CONCATENATE(AY$4,"++"),Stac!$T30))=FALSE,IF(ISERR(FIND(CONCATENATE(AY$4,"+++"),Stac!$T30))=FALSE,"+++","++"),"+")," ")," ")</f>
        <v xml:space="preserve"> </v>
      </c>
      <c r="AZ24" s="124" t="str">
        <f>IF(ISERR(FIND(AZ$4,Stac!$T30))=FALSE,IF(ISERR(FIND(CONCATENATE(AZ$4,"+"),Stac!$T30))=FALSE,IF(ISERR(FIND(CONCATENATE(AZ$4,"++"),Stac!$T30))=FALSE,IF(ISERR(FIND(CONCATENATE(AZ$4,"+++"),Stac!$T30))=FALSE,"+++","++"),"+")," ")," ")</f>
        <v>+</v>
      </c>
      <c r="BA24" s="124" t="str">
        <f>IF(ISERR(FIND(BA$4,Stac!$T30))=FALSE,IF(ISERR(FIND(CONCATENATE(BA$4,"+"),Stac!$T30))=FALSE,IF(ISERR(FIND(CONCATENATE(BA$4,"++"),Stac!$T30))=FALSE,IF(ISERR(FIND(CONCATENATE(BA$4,"+++"),Stac!$T30))=FALSE,"+++","++"),"+")," ")," ")</f>
        <v xml:space="preserve"> </v>
      </c>
      <c r="BB24" s="124" t="str">
        <f>IF(ISERR(FIND(BB$4,Stac!$T30))=FALSE,IF(ISERR(FIND(CONCATENATE(BB$4,"+"),Stac!$T30))=FALSE,IF(ISERR(FIND(CONCATENATE(BB$4,"++"),Stac!$T30))=FALSE,IF(ISERR(FIND(CONCATENATE(BB$4,"+++"),Stac!$T30))=FALSE,"+++","++"),"+")," ")," ")</f>
        <v xml:space="preserve"> </v>
      </c>
      <c r="BC24" s="124" t="str">
        <f>IF(ISERR(FIND(BC$4,#REF!))=0,IF(ISERR(FIND(CONCATENATE(BC$4,"+"),#REF!))=0,IF(ISERR(FIND(CONCATENATE(BC$4,"++"),#REF!))=0,IF(ISERR(FIND(CONCATENATE(BC$4,"+++"),#REF!))=0,"+++","++"),"+"),"-"),"-")</f>
        <v>-</v>
      </c>
      <c r="BD24" s="124" t="str">
        <f>IF(ISERR(FIND(BD$4,#REF!))=0,IF(ISERR(FIND(CONCATENATE(BD$4,"+"),#REF!))=0,IF(ISERR(FIND(CONCATENATE(BD$4,"++"),#REF!))=0,IF(ISERR(FIND(CONCATENATE(BD$4,"+++"),#REF!))=0,"+++","++"),"+"),"-"),"-")</f>
        <v>-</v>
      </c>
      <c r="BE24" s="124" t="str">
        <f>IF(ISERR(FIND(BE$4,#REF!))=0,IF(ISERR(FIND(CONCATENATE(BE$4,"+"),#REF!))=0,IF(ISERR(FIND(CONCATENATE(BE$4,"++"),#REF!))=0,IF(ISERR(FIND(CONCATENATE(BE$4,"+++"),#REF!))=0,"+++","++"),"+"),"-"),"-")</f>
        <v>-</v>
      </c>
    </row>
    <row r="25" spans="1:57" ht="25.5">
      <c r="A25" s="123" t="str">
        <f>Stac!C31</f>
        <v>Wybrane zagadnienia uczenia maszynowego</v>
      </c>
      <c r="B25" s="124" t="str">
        <f>IF(ISERR(FIND(B$4,Stac!$R31))=FALSE,IF(ISERR(FIND(CONCATENATE(B$4,"+"),Stac!$R31))=FALSE,IF(ISERR(FIND(CONCATENATE(B$4,"++"),Stac!$R31))=FALSE,IF(ISERR(FIND(CONCATENATE(B$4,"+++"),Stac!$R31))=FALSE,"+++","++"),"+")," ")," ")</f>
        <v>+</v>
      </c>
      <c r="C25" s="124" t="str">
        <f>IF(ISERR(FIND(C$4,Stac!$R31))=FALSE,IF(ISERR(FIND(CONCATENATE(C$4,"+"),Stac!$R31))=FALSE,IF(ISERR(FIND(CONCATENATE(C$4,"++"),Stac!$R31))=FALSE,IF(ISERR(FIND(CONCATENATE(C$4,"+++"),Stac!$R31))=FALSE,"+++","++"),"+")," ")," ")</f>
        <v>+</v>
      </c>
      <c r="D25" s="124" t="str">
        <f>IF(ISERR(FIND(D$4,Stac!$R31))=FALSE,IF(ISERR(FIND(CONCATENATE(D$4,"+"),Stac!$R31))=FALSE,IF(ISERR(FIND(CONCATENATE(D$4,"++"),Stac!$R31))=FALSE,IF(ISERR(FIND(CONCATENATE(D$4,"+++"),Stac!$R31))=FALSE,"+++","++"),"+")," ")," ")</f>
        <v xml:space="preserve"> </v>
      </c>
      <c r="E25" s="124" t="str">
        <f>IF(ISERR(FIND(E$4,Stac!$R31))=FALSE,IF(ISERR(FIND(CONCATENATE(E$4,"+"),Stac!$R31))=FALSE,IF(ISERR(FIND(CONCATENATE(E$4,"++"),Stac!$R31))=FALSE,IF(ISERR(FIND(CONCATENATE(E$4,"+++"),Stac!$R31))=FALSE,"+++","++"),"+")," ")," ")</f>
        <v xml:space="preserve"> </v>
      </c>
      <c r="F25" s="124" t="str">
        <f>IF(ISERR(FIND(F$4,Stac!$R31))=FALSE,IF(ISERR(FIND(CONCATENATE(F$4,"+"),Stac!$R31))=FALSE,IF(ISERR(FIND(CONCATENATE(F$4,"++"),Stac!$R31))=FALSE,IF(ISERR(FIND(CONCATENATE(F$4,"+++"),Stac!$R31))=FALSE,"+++","++"),"+")," ")," ")</f>
        <v xml:space="preserve"> </v>
      </c>
      <c r="G25" s="124" t="str">
        <f>IF(ISERR(FIND(G$4,Stac!$R31))=FALSE,IF(ISERR(FIND(CONCATENATE(G$4,"+"),Stac!$R31))=FALSE,IF(ISERR(FIND(CONCATENATE(G$4,"++"),Stac!$R31))=FALSE,IF(ISERR(FIND(CONCATENATE(G$4,"+++"),Stac!$R31))=FALSE,"+++","++"),"+")," ")," ")</f>
        <v xml:space="preserve"> </v>
      </c>
      <c r="H25" s="124" t="str">
        <f>IF(ISERR(FIND(H$4,Stac!$R31))=FALSE,IF(ISERR(FIND(CONCATENATE(H$4,"+"),Stac!$R31))=FALSE,IF(ISERR(FIND(CONCATENATE(H$4,"++"),Stac!$R31))=FALSE,IF(ISERR(FIND(CONCATENATE(H$4,"+++"),Stac!$R31))=FALSE,"+++","++"),"+")," ")," ")</f>
        <v xml:space="preserve"> </v>
      </c>
      <c r="I25" s="124" t="str">
        <f>IF(ISERR(FIND(I$4,Stac!$R31))=FALSE,IF(ISERR(FIND(CONCATENATE(I$4,"+"),Stac!$R31))=FALSE,IF(ISERR(FIND(CONCATENATE(I$4,"++"),Stac!$R31))=FALSE,IF(ISERR(FIND(CONCATENATE(I$4,"+++"),Stac!$R31))=FALSE,"+++","++"),"+")," ")," ")</f>
        <v xml:space="preserve"> </v>
      </c>
      <c r="J25" s="124" t="str">
        <f>IF(ISERR(FIND(J$4,Stac!$R31))=FALSE,IF(ISERR(FIND(CONCATENATE(J$4,"+"),Stac!$R31))=FALSE,IF(ISERR(FIND(CONCATENATE(J$4,"++"),Stac!$R31))=FALSE,IF(ISERR(FIND(CONCATENATE(J$4,"+++"),Stac!$R31))=FALSE,"+++","++"),"+")," ")," ")</f>
        <v xml:space="preserve"> </v>
      </c>
      <c r="K25" s="124" t="str">
        <f>IF(ISERR(FIND(K$4,Stac!$R31))=FALSE,IF(ISERR(FIND(CONCATENATE(K$4,"+"),Stac!$R31))=FALSE,IF(ISERR(FIND(CONCATENATE(K$4,"++"),Stac!$R31))=FALSE,IF(ISERR(FIND(CONCATENATE(K$4,"+++"),Stac!$R31))=FALSE,"+++","++"),"+")," ")," ")</f>
        <v xml:space="preserve"> </v>
      </c>
      <c r="L25" s="124" t="str">
        <f>IF(ISERR(FIND(L$4,Stac!$R31))=FALSE,IF(ISERR(FIND(CONCATENATE(L$4,"+"),Stac!$R31))=FALSE,IF(ISERR(FIND(CONCATENATE(L$4,"++"),Stac!$R31))=FALSE,IF(ISERR(FIND(CONCATENATE(L$4,"+++"),Stac!$R31))=FALSE,"+++","++"),"+")," ")," ")</f>
        <v xml:space="preserve"> </v>
      </c>
      <c r="M25" s="124" t="str">
        <f>IF(ISERR(FIND(M$4,Stac!$R31))=FALSE,IF(ISERR(FIND(CONCATENATE(M$4,"+"),Stac!$R31))=FALSE,IF(ISERR(FIND(CONCATENATE(M$4,"++"),Stac!$R31))=FALSE,IF(ISERR(FIND(CONCATENATE(M$4,"+++"),Stac!$R31))=FALSE,"+++","++"),"+")," ")," ")</f>
        <v xml:space="preserve"> </v>
      </c>
      <c r="N25" s="124" t="str">
        <f>IF(ISERR(FIND(N$4,Stac!$R31))=FALSE,IF(ISERR(FIND(CONCATENATE(N$4,"+"),Stac!$R31))=FALSE,IF(ISERR(FIND(CONCATENATE(N$4,"++"),Stac!$R31))=FALSE,IF(ISERR(FIND(CONCATENATE(N$4,"+++"),Stac!$R31))=FALSE,"+++","++"),"+")," ")," ")</f>
        <v xml:space="preserve"> </v>
      </c>
      <c r="O25" s="124" t="str">
        <f>IF(ISERR(FIND(O$4,Stac!$R31))=FALSE,IF(ISERR(FIND(CONCATENATE(O$4,"+"),Stac!$R31))=FALSE,IF(ISERR(FIND(CONCATENATE(O$4,"++"),Stac!$R31))=FALSE,IF(ISERR(FIND(CONCATENATE(O$4,"+++"),Stac!$R31))=FALSE,"+++","++"),"+")," ")," ")</f>
        <v xml:space="preserve"> </v>
      </c>
      <c r="P25" s="124" t="str">
        <f>IF(ISERR(FIND(P$4,Stac!$R31))=FALSE,IF(ISERR(FIND(CONCATENATE(P$4,"+"),Stac!$R31))=FALSE,IF(ISERR(FIND(CONCATENATE(P$4,"++"),Stac!$R31))=FALSE,IF(ISERR(FIND(CONCATENATE(P$4,"+++"),Stac!$R31))=FALSE,"+++","++"),"+")," ")," ")</f>
        <v xml:space="preserve"> </v>
      </c>
      <c r="Q25" s="124" t="str">
        <f>IF(ISERR(FIND(Q$4,Stac!$R31))=FALSE,IF(ISERR(FIND(CONCATENATE(Q$4,"+"),Stac!$R31))=FALSE,IF(ISERR(FIND(CONCATENATE(Q$4,"++"),Stac!$R31))=FALSE,IF(ISERR(FIND(CONCATENATE(Q$4,"+++"),Stac!$R31))=FALSE,"+++","++"),"+")," ")," ")</f>
        <v xml:space="preserve"> </v>
      </c>
      <c r="R25" s="124" t="str">
        <f>IF(ISERR(FIND(R$4,Stac!$R31))=FALSE,IF(ISERR(FIND(CONCATENATE(R$4,"+"),Stac!$R31))=FALSE,IF(ISERR(FIND(CONCATENATE(R$4,"++"),Stac!$R31))=FALSE,IF(ISERR(FIND(CONCATENATE(R$4,"+++"),Stac!$R31))=FALSE,"+++","++"),"+")," ")," ")</f>
        <v xml:space="preserve"> </v>
      </c>
      <c r="S25" s="124" t="str">
        <f>IF(ISERR(FIND(S$4,Stac!$R31))=FALSE,IF(ISERR(FIND(CONCATENATE(S$4,"+"),Stac!$R31))=FALSE,IF(ISERR(FIND(CONCATENATE(S$4,"++"),Stac!$R31))=FALSE,IF(ISERR(FIND(CONCATENATE(S$4,"+++"),Stac!$R31))=FALSE,"+++","++"),"+")," ")," ")</f>
        <v xml:space="preserve"> </v>
      </c>
      <c r="T25" s="125" t="str">
        <f>Stac!C31</f>
        <v>Wybrane zagadnienia uczenia maszynowego</v>
      </c>
      <c r="U25" s="124" t="str">
        <f>IF(ISERR(FIND(U$4,Stac!$S31))=FALSE,IF(ISERR(FIND(CONCATENATE(U$4,"+"),Stac!$S31))=FALSE,IF(ISERR(FIND(CONCATENATE(U$4,"++"),Stac!$S31))=FALSE,IF(ISERR(FIND(CONCATENATE(U$4,"+++"),Stac!$S31))=FALSE,"+++","++"),"+")," ")," ")</f>
        <v xml:space="preserve"> </v>
      </c>
      <c r="V25" s="124" t="str">
        <f>IF(ISERR(FIND(V$4,Stac!$S31))=FALSE,IF(ISERR(FIND(CONCATENATE(V$4,"+"),Stac!$S31))=FALSE,IF(ISERR(FIND(CONCATENATE(V$4,"++"),Stac!$S31))=FALSE,IF(ISERR(FIND(CONCATENATE(V$4,"+++"),Stac!$S31))=FALSE,"+++","++"),"+")," ")," ")</f>
        <v xml:space="preserve"> </v>
      </c>
      <c r="W25" s="124" t="str">
        <f>IF(ISERR(FIND(W$4,Stac!$S31))=FALSE,IF(ISERR(FIND(CONCATENATE(W$4,"+"),Stac!$S31))=FALSE,IF(ISERR(FIND(CONCATENATE(W$4,"++"),Stac!$S31))=FALSE,IF(ISERR(FIND(CONCATENATE(W$4,"+++"),Stac!$S31))=FALSE,"+++","++"),"+")," ")," ")</f>
        <v xml:space="preserve"> </v>
      </c>
      <c r="X25" s="124" t="str">
        <f>IF(ISERR(FIND(X$4,Stac!$S31))=FALSE,IF(ISERR(FIND(CONCATENATE(X$4,"+"),Stac!$S31))=FALSE,IF(ISERR(FIND(CONCATENATE(X$4,"++"),Stac!$S31))=FALSE,IF(ISERR(FIND(CONCATENATE(X$4,"+++"),Stac!$S31))=FALSE,"+++","++"),"+")," ")," ")</f>
        <v xml:space="preserve"> </v>
      </c>
      <c r="Y25" s="124" t="str">
        <f>IF(ISERR(FIND(Y$4,Stac!$S31))=FALSE,IF(ISERR(FIND(CONCATENATE(Y$4,"+"),Stac!$S31))=FALSE,IF(ISERR(FIND(CONCATENATE(Y$4,"++"),Stac!$S31))=FALSE,IF(ISERR(FIND(CONCATENATE(Y$4,"+++"),Stac!$S31))=FALSE,"+++","++"),"+")," ")," ")</f>
        <v xml:space="preserve"> </v>
      </c>
      <c r="Z25" s="124" t="str">
        <f>IF(ISERR(FIND(Z$4,Stac!$S31))=FALSE,IF(ISERR(FIND(CONCATENATE(Z$4,"+"),Stac!$S31))=FALSE,IF(ISERR(FIND(CONCATENATE(Z$4,"++"),Stac!$S31))=FALSE,IF(ISERR(FIND(CONCATENATE(Z$4,"+++"),Stac!$S31))=FALSE,"+++","++"),"+")," ")," ")</f>
        <v xml:space="preserve"> </v>
      </c>
      <c r="AA25" s="124" t="str">
        <f>IF(ISERR(FIND(AA$4,Stac!$S31))=FALSE,IF(ISERR(FIND(CONCATENATE(AA$4,"+"),Stac!$S31))=FALSE,IF(ISERR(FIND(CONCATENATE(AA$4,"++"),Stac!$S31))=FALSE,IF(ISERR(FIND(CONCATENATE(AA$4,"+++"),Stac!$S31))=FALSE,"+++","++"),"+")," ")," ")</f>
        <v xml:space="preserve"> </v>
      </c>
      <c r="AB25" s="124" t="str">
        <f>IF(ISERR(FIND(AB$4,Stac!$S31))=FALSE,IF(ISERR(FIND(CONCATENATE(AB$4,"+"),Stac!$S31))=FALSE,IF(ISERR(FIND(CONCATENATE(AB$4,"++"),Stac!$S31))=FALSE,IF(ISERR(FIND(CONCATENATE(AB$4,"+++"),Stac!$S31))=FALSE,"+++","++"),"+")," ")," ")</f>
        <v xml:space="preserve"> </v>
      </c>
      <c r="AC25" s="124" t="str">
        <f>IF(ISERR(FIND(AC$4,Stac!$S31))=FALSE,IF(ISERR(FIND(CONCATENATE(AC$4,"+"),Stac!$S31))=FALSE,IF(ISERR(FIND(CONCATENATE(AC$4,"++"),Stac!$S31))=FALSE,IF(ISERR(FIND(CONCATENATE(AC$4,"+++"),Stac!$S31))=FALSE,"+++","++"),"+")," ")," ")</f>
        <v xml:space="preserve"> </v>
      </c>
      <c r="AD25" s="124" t="str">
        <f>IF(ISERR(FIND(AD$4,Stac!$S31))=FALSE,IF(ISERR(FIND(CONCATENATE(AD$4,"+"),Stac!$S31))=FALSE,IF(ISERR(FIND(CONCATENATE(AD$4,"++"),Stac!$S31))=FALSE,IF(ISERR(FIND(CONCATENATE(AD$4,"+++"),Stac!$S31))=FALSE,"+++","++"),"+")," ")," ")</f>
        <v>+</v>
      </c>
      <c r="AE25" s="124" t="str">
        <f>IF(ISERR(FIND(AE$4,Stac!$S31))=FALSE,IF(ISERR(FIND(CONCATENATE(AE$4,"+"),Stac!$S31))=FALSE,IF(ISERR(FIND(CONCATENATE(AE$4,"++"),Stac!$S31))=FALSE,IF(ISERR(FIND(CONCATENATE(AE$4,"+++"),Stac!$S31))=FALSE,"+++","++"),"+")," ")," ")</f>
        <v xml:space="preserve"> </v>
      </c>
      <c r="AF25" s="124" t="str">
        <f>IF(ISERR(FIND(AF$4,Stac!$S31))=FALSE,IF(ISERR(FIND(CONCATENATE(AF$4,"+"),Stac!$S31))=FALSE,IF(ISERR(FIND(CONCATENATE(AF$4,"++"),Stac!$S31))=FALSE,IF(ISERR(FIND(CONCATENATE(AF$4,"+++"),Stac!$S31))=FALSE,"+++","++"),"+")," ")," ")</f>
        <v xml:space="preserve"> </v>
      </c>
      <c r="AG25" s="124" t="str">
        <f>IF(ISERR(FIND(AG$4,Stac!$S31))=FALSE,IF(ISERR(FIND(CONCATENATE(AG$4,"+"),Stac!$S31))=FALSE,IF(ISERR(FIND(CONCATENATE(AG$4,"++"),Stac!$S31))=FALSE,IF(ISERR(FIND(CONCATENATE(AG$4,"+++"),Stac!$S31))=FALSE,"+++","++"),"+")," ")," ")</f>
        <v xml:space="preserve"> </v>
      </c>
      <c r="AH25" s="124" t="str">
        <f>IF(ISERR(FIND(AH$4,Stac!$S31))=FALSE,IF(ISERR(FIND(CONCATENATE(AH$4,"+"),Stac!$S31))=FALSE,IF(ISERR(FIND(CONCATENATE(AH$4,"++"),Stac!$S31))=FALSE,IF(ISERR(FIND(CONCATENATE(AH$4,"+++"),Stac!$S31))=FALSE,"+++","++"),"+")," ")," ")</f>
        <v xml:space="preserve"> </v>
      </c>
      <c r="AI25" s="124" t="str">
        <f>IF(ISERR(FIND(AI$4,Stac!$S31))=FALSE,IF(ISERR(FIND(CONCATENATE(AI$4,"+"),Stac!$S31))=FALSE,IF(ISERR(FIND(CONCATENATE(AI$4,"++"),Stac!$S31))=FALSE,IF(ISERR(FIND(CONCATENATE(AI$4,"+++"),Stac!$S31))=FALSE,"+++","++"),"+")," ")," ")</f>
        <v xml:space="preserve"> </v>
      </c>
      <c r="AJ25" s="124" t="str">
        <f>IF(ISERR(FIND(AJ$4,Stac!$S31))=FALSE,IF(ISERR(FIND(CONCATENATE(AJ$4,"+"),Stac!$S31))=FALSE,IF(ISERR(FIND(CONCATENATE(AJ$4,"++"),Stac!$S31))=FALSE,IF(ISERR(FIND(CONCATENATE(AJ$4,"+++"),Stac!$S31))=FALSE,"+++","++"),"+")," ")," ")</f>
        <v xml:space="preserve"> </v>
      </c>
      <c r="AK25" s="124" t="str">
        <f>IF(ISERR(FIND(AK$4,Stac!$S31))=FALSE,IF(ISERR(FIND(CONCATENATE(AK$4,"+"),Stac!$S31))=FALSE,IF(ISERR(FIND(CONCATENATE(AK$4,"++"),Stac!$S31))=FALSE,IF(ISERR(FIND(CONCATENATE(AK$4,"+++"),Stac!$S31))=FALSE,"+++","++"),"+")," ")," ")</f>
        <v xml:space="preserve"> </v>
      </c>
      <c r="AL25" s="124" t="str">
        <f>IF(ISERR(FIND(AL$4,Stac!$S31))=FALSE,IF(ISERR(FIND(CONCATENATE(AL$4,"+"),Stac!$S31))=FALSE,IF(ISERR(FIND(CONCATENATE(AL$4,"++"),Stac!$S31))=FALSE,IF(ISERR(FIND(CONCATENATE(AL$4,"+++"),Stac!$S31))=FALSE,"+++","++"),"+")," ")," ")</f>
        <v xml:space="preserve"> </v>
      </c>
      <c r="AM25" s="124" t="str">
        <f>IF(ISERR(FIND(AM$4,Stac!$S31))=FALSE,IF(ISERR(FIND(CONCATENATE(AM$4,"+"),Stac!$S31))=FALSE,IF(ISERR(FIND(CONCATENATE(AM$4,"++"),Stac!$S31))=FALSE,IF(ISERR(FIND(CONCATENATE(AM$4,"+++"),Stac!$S31))=FALSE,"+++","++"),"+")," ")," ")</f>
        <v xml:space="preserve"> </v>
      </c>
      <c r="AN25" s="124" t="str">
        <f>IF(ISERR(FIND(AN$4,Stac!$S31))=FALSE,IF(ISERR(FIND(CONCATENATE(AN$4,"+"),Stac!$S31))=FALSE,IF(ISERR(FIND(CONCATENATE(AN$4,"++"),Stac!$S31))=FALSE,IF(ISERR(FIND(CONCATENATE(AN$4,"+++"),Stac!$S31))=FALSE,"+++","++"),"+")," ")," ")</f>
        <v xml:space="preserve"> </v>
      </c>
      <c r="AO25" s="124" t="str">
        <f>IF(ISERR(FIND(AO$4,Stac!$S31))=FALSE,IF(ISERR(FIND(CONCATENATE(AO$4,"+"),Stac!$S31))=FALSE,IF(ISERR(FIND(CONCATENATE(AO$4,"++"),Stac!$S31))=FALSE,IF(ISERR(FIND(CONCATENATE(AO$4,"+++"),Stac!$S31))=FALSE,"+++","++"),"+")," ")," ")</f>
        <v xml:space="preserve"> </v>
      </c>
      <c r="AP25" s="124" t="str">
        <f>IF(ISERR(FIND(AP$4,Stac!$S31))=FALSE,IF(ISERR(FIND(CONCATENATE(AP$4,"+"),Stac!$S31))=FALSE,IF(ISERR(FIND(CONCATENATE(AP$4,"++"),Stac!$S31))=FALSE,IF(ISERR(FIND(CONCATENATE(AP$4,"+++"),Stac!$S31))=FALSE,"+++","++"),"+")," ")," ")</f>
        <v xml:space="preserve"> </v>
      </c>
      <c r="AQ25" s="124" t="str">
        <f>IF(ISERR(FIND(AQ$4,Stac!$S31))=FALSE,IF(ISERR(FIND(CONCATENATE(AQ$4,"+"),Stac!$S31))=FALSE,IF(ISERR(FIND(CONCATENATE(AQ$4,"++"),Stac!$S31))=FALSE,IF(ISERR(FIND(CONCATENATE(AQ$4,"+++"),Stac!$S31))=FALSE,"+++","++"),"+")," ")," ")</f>
        <v xml:space="preserve"> </v>
      </c>
      <c r="AR25" s="124" t="str">
        <f>IF(ISERR(FIND(AR$4,Stac!$S31))=FALSE,IF(ISERR(FIND(CONCATENATE(AR$4,"+"),Stac!$S31))=FALSE,IF(ISERR(FIND(CONCATENATE(AR$4,"++"),Stac!$S31))=FALSE,IF(ISERR(FIND(CONCATENATE(AR$4,"+++"),Stac!$S31))=FALSE,"+++","++"),"+")," ")," ")</f>
        <v xml:space="preserve"> </v>
      </c>
      <c r="AS25" s="124" t="str">
        <f>IF(ISERR(FIND(AS$4,Stac!$S31))=FALSE,IF(ISERR(FIND(CONCATENATE(AS$4,"+"),Stac!$S31))=FALSE,IF(ISERR(FIND(CONCATENATE(AS$4,"++"),Stac!$S31))=FALSE,IF(ISERR(FIND(CONCATENATE(AS$4,"+++"),Stac!$S31))=FALSE,"+++","++"),"+")," ")," ")</f>
        <v xml:space="preserve"> </v>
      </c>
      <c r="AT25" s="124" t="str">
        <f>IF(ISERR(FIND(AT$4,Stac!$S31))=FALSE,IF(ISERR(FIND(CONCATENATE(AT$4,"+"),Stac!$S31))=FALSE,IF(ISERR(FIND(CONCATENATE(AT$4,"++"),Stac!$S31))=FALSE,IF(ISERR(FIND(CONCATENATE(AT$4,"+++"),Stac!$S31))=FALSE,"+++","++"),"+")," ")," ")</f>
        <v>+</v>
      </c>
      <c r="AU25" s="124" t="str">
        <f>IF(ISERR(FIND(AU$4,Stac!$S31))=FALSE,IF(ISERR(FIND(CONCATENATE(AU$4,"+"),Stac!$S31))=FALSE,IF(ISERR(FIND(CONCATENATE(AU$4,"++"),Stac!$S31))=FALSE,IF(ISERR(FIND(CONCATENATE(AU$4,"+++"),Stac!$S31))=FALSE,"+++","++"),"+")," ")," ")</f>
        <v xml:space="preserve"> </v>
      </c>
      <c r="AV25" s="125" t="str">
        <f>Stac!C31</f>
        <v>Wybrane zagadnienia uczenia maszynowego</v>
      </c>
      <c r="AW25" s="124" t="str">
        <f>IF(ISERR(FIND(AW$4,Stac!$T31))=FALSE,IF(ISERR(FIND(CONCATENATE(AW$4,"+"),Stac!$T31))=FALSE,IF(ISERR(FIND(CONCATENATE(AW$4,"++"),Stac!$T31))=FALSE,IF(ISERR(FIND(CONCATENATE(AW$4,"+++"),Stac!$T31))=FALSE,"+++","++"),"+")," ")," ")</f>
        <v xml:space="preserve"> </v>
      </c>
      <c r="AX25" s="124" t="str">
        <f>IF(ISERR(FIND(AX$4,Stac!$T31))=FALSE,IF(ISERR(FIND(CONCATENATE(AX$4,"+"),Stac!$T31))=FALSE,IF(ISERR(FIND(CONCATENATE(AX$4,"++"),Stac!$T31))=FALSE,IF(ISERR(FIND(CONCATENATE(AX$4,"+++"),Stac!$T31))=FALSE,"+++","++"),"+")," ")," ")</f>
        <v xml:space="preserve"> </v>
      </c>
      <c r="AY25" s="124" t="str">
        <f>IF(ISERR(FIND(AY$4,Stac!$T31))=FALSE,IF(ISERR(FIND(CONCATENATE(AY$4,"+"),Stac!$T31))=FALSE,IF(ISERR(FIND(CONCATENATE(AY$4,"++"),Stac!$T31))=FALSE,IF(ISERR(FIND(CONCATENATE(AY$4,"+++"),Stac!$T31))=FALSE,"+++","++"),"+")," ")," ")</f>
        <v xml:space="preserve"> </v>
      </c>
      <c r="AZ25" s="124" t="str">
        <f>IF(ISERR(FIND(AZ$4,Stac!$T31))=FALSE,IF(ISERR(FIND(CONCATENATE(AZ$4,"+"),Stac!$T31))=FALSE,IF(ISERR(FIND(CONCATENATE(AZ$4,"++"),Stac!$T31))=FALSE,IF(ISERR(FIND(CONCATENATE(AZ$4,"+++"),Stac!$T31))=FALSE,"+++","++"),"+")," ")," ")</f>
        <v>+</v>
      </c>
      <c r="BA25" s="124" t="str">
        <f>IF(ISERR(FIND(BA$4,Stac!$T31))=FALSE,IF(ISERR(FIND(CONCATENATE(BA$4,"+"),Stac!$T31))=FALSE,IF(ISERR(FIND(CONCATENATE(BA$4,"++"),Stac!$T31))=FALSE,IF(ISERR(FIND(CONCATENATE(BA$4,"+++"),Stac!$T31))=FALSE,"+++","++"),"+")," ")," ")</f>
        <v xml:space="preserve"> </v>
      </c>
      <c r="BB25" s="124" t="str">
        <f>IF(ISERR(FIND(BB$4,Stac!$T31))=FALSE,IF(ISERR(FIND(CONCATENATE(BB$4,"+"),Stac!$T31))=FALSE,IF(ISERR(FIND(CONCATENATE(BB$4,"++"),Stac!$T31))=FALSE,IF(ISERR(FIND(CONCATENATE(BB$4,"+++"),Stac!$T31))=FALSE,"+++","++"),"+")," ")," ")</f>
        <v xml:space="preserve"> </v>
      </c>
      <c r="BC25" s="124" t="str">
        <f>IF(ISERR(FIND(BC$4,#REF!))=0,IF(ISERR(FIND(CONCATENATE(BC$4,"+"),#REF!))=0,IF(ISERR(FIND(CONCATENATE(BC$4,"++"),#REF!))=0,IF(ISERR(FIND(CONCATENATE(BC$4,"+++"),#REF!))=0,"+++","++"),"+"),"-"),"-")</f>
        <v>-</v>
      </c>
      <c r="BD25" s="124" t="str">
        <f>IF(ISERR(FIND(BD$4,#REF!))=0,IF(ISERR(FIND(CONCATENATE(BD$4,"+"),#REF!))=0,IF(ISERR(FIND(CONCATENATE(BD$4,"++"),#REF!))=0,IF(ISERR(FIND(CONCATENATE(BD$4,"+++"),#REF!))=0,"+++","++"),"+"),"-"),"-")</f>
        <v>-</v>
      </c>
      <c r="BE25" s="124" t="str">
        <f>IF(ISERR(FIND(BE$4,#REF!))=0,IF(ISERR(FIND(CONCATENATE(BE$4,"+"),#REF!))=0,IF(ISERR(FIND(CONCATENATE(BE$4,"++"),#REF!))=0,IF(ISERR(FIND(CONCATENATE(BE$4,"+++"),#REF!))=0,"+++","++"),"+"),"-"),"-")</f>
        <v>-</v>
      </c>
    </row>
    <row r="26" spans="1:57" ht="38.25">
      <c r="A26" s="123" t="str">
        <f>Stac!C32</f>
        <v xml:space="preserve">Obieralny 1:Eksploracyjna analiza danych / Komputerowe systemy sterowania </v>
      </c>
      <c r="B26" s="124" t="str">
        <f>IF(ISERR(FIND(B$4,Stac!$R32))=FALSE,IF(ISERR(FIND(CONCATENATE(B$4,"+"),Stac!$R32))=FALSE,IF(ISERR(FIND(CONCATENATE(B$4,"++"),Stac!$R32))=FALSE,IF(ISERR(FIND(CONCATENATE(B$4,"+++"),Stac!$R32))=FALSE,"+++","++"),"+")," ")," ")</f>
        <v xml:space="preserve"> </v>
      </c>
      <c r="C26" s="124" t="str">
        <f>IF(ISERR(FIND(C$4,Stac!$R32))=FALSE,IF(ISERR(FIND(CONCATENATE(C$4,"+"),Stac!$R32))=FALSE,IF(ISERR(FIND(CONCATENATE(C$4,"++"),Stac!$R32))=FALSE,IF(ISERR(FIND(CONCATENATE(C$4,"+++"),Stac!$R32))=FALSE,"+++","++"),"+")," ")," ")</f>
        <v xml:space="preserve"> </v>
      </c>
      <c r="D26" s="124" t="str">
        <f>IF(ISERR(FIND(D$4,Stac!$R32))=FALSE,IF(ISERR(FIND(CONCATENATE(D$4,"+"),Stac!$R32))=FALSE,IF(ISERR(FIND(CONCATENATE(D$4,"++"),Stac!$R32))=FALSE,IF(ISERR(FIND(CONCATENATE(D$4,"+++"),Stac!$R32))=FALSE,"+++","++"),"+")," ")," ")</f>
        <v>+</v>
      </c>
      <c r="E26" s="124" t="str">
        <f>IF(ISERR(FIND(E$4,Stac!$R32))=FALSE,IF(ISERR(FIND(CONCATENATE(E$4,"+"),Stac!$R32))=FALSE,IF(ISERR(FIND(CONCATENATE(E$4,"++"),Stac!$R32))=FALSE,IF(ISERR(FIND(CONCATENATE(E$4,"+++"),Stac!$R32))=FALSE,"+++","++"),"+")," ")," ")</f>
        <v xml:space="preserve"> </v>
      </c>
      <c r="F26" s="124" t="str">
        <f>IF(ISERR(FIND(F$4,Stac!$R32))=FALSE,IF(ISERR(FIND(CONCATENATE(F$4,"+"),Stac!$R32))=FALSE,IF(ISERR(FIND(CONCATENATE(F$4,"++"),Stac!$R32))=FALSE,IF(ISERR(FIND(CONCATENATE(F$4,"+++"),Stac!$R32))=FALSE,"+++","++"),"+")," ")," ")</f>
        <v xml:space="preserve"> </v>
      </c>
      <c r="G26" s="124" t="str">
        <f>IF(ISERR(FIND(G$4,Stac!$R32))=FALSE,IF(ISERR(FIND(CONCATENATE(G$4,"+"),Stac!$R32))=FALSE,IF(ISERR(FIND(CONCATENATE(G$4,"++"),Stac!$R32))=FALSE,IF(ISERR(FIND(CONCATENATE(G$4,"+++"),Stac!$R32))=FALSE,"+++","++"),"+")," ")," ")</f>
        <v xml:space="preserve"> </v>
      </c>
      <c r="H26" s="124" t="str">
        <f>IF(ISERR(FIND(H$4,Stac!$R32))=FALSE,IF(ISERR(FIND(CONCATENATE(H$4,"+"),Stac!$R32))=FALSE,IF(ISERR(FIND(CONCATENATE(H$4,"++"),Stac!$R32))=FALSE,IF(ISERR(FIND(CONCATENATE(H$4,"+++"),Stac!$R32))=FALSE,"+++","++"),"+")," ")," ")</f>
        <v>+</v>
      </c>
      <c r="I26" s="124" t="str">
        <f>IF(ISERR(FIND(I$4,Stac!$R32))=FALSE,IF(ISERR(FIND(CONCATENATE(I$4,"+"),Stac!$R32))=FALSE,IF(ISERR(FIND(CONCATENATE(I$4,"++"),Stac!$R32))=FALSE,IF(ISERR(FIND(CONCATENATE(I$4,"+++"),Stac!$R32))=FALSE,"+++","++"),"+")," ")," ")</f>
        <v xml:space="preserve"> </v>
      </c>
      <c r="J26" s="124" t="str">
        <f>IF(ISERR(FIND(J$4,Stac!$R32))=FALSE,IF(ISERR(FIND(CONCATENATE(J$4,"+"),Stac!$R32))=FALSE,IF(ISERR(FIND(CONCATENATE(J$4,"++"),Stac!$R32))=FALSE,IF(ISERR(FIND(CONCATENATE(J$4,"+++"),Stac!$R32))=FALSE,"+++","++"),"+")," ")," ")</f>
        <v xml:space="preserve"> </v>
      </c>
      <c r="K26" s="124" t="str">
        <f>IF(ISERR(FIND(K$4,Stac!$R32))=FALSE,IF(ISERR(FIND(CONCATENATE(K$4,"+"),Stac!$R32))=FALSE,IF(ISERR(FIND(CONCATENATE(K$4,"++"),Stac!$R32))=FALSE,IF(ISERR(FIND(CONCATENATE(K$4,"+++"),Stac!$R32))=FALSE,"+++","++"),"+")," ")," ")</f>
        <v xml:space="preserve"> </v>
      </c>
      <c r="L26" s="124" t="str">
        <f>IF(ISERR(FIND(L$4,Stac!$R32))=FALSE,IF(ISERR(FIND(CONCATENATE(L$4,"+"),Stac!$R32))=FALSE,IF(ISERR(FIND(CONCATENATE(L$4,"++"),Stac!$R32))=FALSE,IF(ISERR(FIND(CONCATENATE(L$4,"+++"),Stac!$R32))=FALSE,"+++","++"),"+")," ")," ")</f>
        <v xml:space="preserve"> </v>
      </c>
      <c r="M26" s="124" t="str">
        <f>IF(ISERR(FIND(M$4,Stac!$R32))=FALSE,IF(ISERR(FIND(CONCATENATE(M$4,"+"),Stac!$R32))=FALSE,IF(ISERR(FIND(CONCATENATE(M$4,"++"),Stac!$R32))=FALSE,IF(ISERR(FIND(CONCATENATE(M$4,"+++"),Stac!$R32))=FALSE,"+++","++"),"+")," ")," ")</f>
        <v xml:space="preserve"> </v>
      </c>
      <c r="N26" s="124" t="str">
        <f>IF(ISERR(FIND(N$4,Stac!$R32))=FALSE,IF(ISERR(FIND(CONCATENATE(N$4,"+"),Stac!$R32))=FALSE,IF(ISERR(FIND(CONCATENATE(N$4,"++"),Stac!$R32))=FALSE,IF(ISERR(FIND(CONCATENATE(N$4,"+++"),Stac!$R32))=FALSE,"+++","++"),"+")," ")," ")</f>
        <v xml:space="preserve"> </v>
      </c>
      <c r="O26" s="124" t="str">
        <f>IF(ISERR(FIND(O$4,Stac!$R32))=FALSE,IF(ISERR(FIND(CONCATENATE(O$4,"+"),Stac!$R32))=FALSE,IF(ISERR(FIND(CONCATENATE(O$4,"++"),Stac!$R32))=FALSE,IF(ISERR(FIND(CONCATENATE(O$4,"+++"),Stac!$R32))=FALSE,"+++","++"),"+")," ")," ")</f>
        <v xml:space="preserve"> </v>
      </c>
      <c r="P26" s="124" t="str">
        <f>IF(ISERR(FIND(P$4,Stac!$R32))=FALSE,IF(ISERR(FIND(CONCATENATE(P$4,"+"),Stac!$R32))=FALSE,IF(ISERR(FIND(CONCATENATE(P$4,"++"),Stac!$R32))=FALSE,IF(ISERR(FIND(CONCATENATE(P$4,"+++"),Stac!$R32))=FALSE,"+++","++"),"+")," ")," ")</f>
        <v xml:space="preserve"> </v>
      </c>
      <c r="Q26" s="124" t="str">
        <f>IF(ISERR(FIND(Q$4,Stac!$R32))=FALSE,IF(ISERR(FIND(CONCATENATE(Q$4,"+"),Stac!$R32))=FALSE,IF(ISERR(FIND(CONCATENATE(Q$4,"++"),Stac!$R32))=FALSE,IF(ISERR(FIND(CONCATENATE(Q$4,"+++"),Stac!$R32))=FALSE,"+++","++"),"+")," ")," ")</f>
        <v xml:space="preserve"> </v>
      </c>
      <c r="R26" s="124" t="str">
        <f>IF(ISERR(FIND(R$4,Stac!$R32))=FALSE,IF(ISERR(FIND(CONCATENATE(R$4,"+"),Stac!$R32))=FALSE,IF(ISERR(FIND(CONCATENATE(R$4,"++"),Stac!$R32))=FALSE,IF(ISERR(FIND(CONCATENATE(R$4,"+++"),Stac!$R32))=FALSE,"+++","++"),"+")," ")," ")</f>
        <v xml:space="preserve"> </v>
      </c>
      <c r="S26" s="124" t="str">
        <f>IF(ISERR(FIND(S$4,Stac!$R32))=FALSE,IF(ISERR(FIND(CONCATENATE(S$4,"+"),Stac!$R32))=FALSE,IF(ISERR(FIND(CONCATENATE(S$4,"++"),Stac!$R32))=FALSE,IF(ISERR(FIND(CONCATENATE(S$4,"+++"),Stac!$R32))=FALSE,"+++","++"),"+")," ")," ")</f>
        <v xml:space="preserve"> </v>
      </c>
      <c r="T26" s="125" t="str">
        <f>Stac!C32</f>
        <v xml:space="preserve">Obieralny 1:Eksploracyjna analiza danych / Komputerowe systemy sterowania </v>
      </c>
      <c r="U26" s="124" t="str">
        <f>IF(ISERR(FIND(U$4,Stac!$S32))=FALSE,IF(ISERR(FIND(CONCATENATE(U$4,"+"),Stac!$S32))=FALSE,IF(ISERR(FIND(CONCATENATE(U$4,"++"),Stac!$S32))=FALSE,IF(ISERR(FIND(CONCATENATE(U$4,"+++"),Stac!$S32))=FALSE,"+++","++"),"+")," ")," ")</f>
        <v xml:space="preserve"> </v>
      </c>
      <c r="V26" s="124" t="str">
        <f>IF(ISERR(FIND(V$4,Stac!$S32))=FALSE,IF(ISERR(FIND(CONCATENATE(V$4,"+"),Stac!$S32))=FALSE,IF(ISERR(FIND(CONCATENATE(V$4,"++"),Stac!$S32))=FALSE,IF(ISERR(FIND(CONCATENATE(V$4,"+++"),Stac!$S32))=FALSE,"+++","++"),"+")," ")," ")</f>
        <v xml:space="preserve"> </v>
      </c>
      <c r="W26" s="124" t="str">
        <f>IF(ISERR(FIND(W$4,Stac!$S32))=FALSE,IF(ISERR(FIND(CONCATENATE(W$4,"+"),Stac!$S32))=FALSE,IF(ISERR(FIND(CONCATENATE(W$4,"++"),Stac!$S32))=FALSE,IF(ISERR(FIND(CONCATENATE(W$4,"+++"),Stac!$S32))=FALSE,"+++","++"),"+")," ")," ")</f>
        <v xml:space="preserve"> </v>
      </c>
      <c r="X26" s="124" t="str">
        <f>IF(ISERR(FIND(X$4,Stac!$S32))=FALSE,IF(ISERR(FIND(CONCATENATE(X$4,"+"),Stac!$S32))=FALSE,IF(ISERR(FIND(CONCATENATE(X$4,"++"),Stac!$S32))=FALSE,IF(ISERR(FIND(CONCATENATE(X$4,"+++"),Stac!$S32))=FALSE,"+++","++"),"+")," ")," ")</f>
        <v xml:space="preserve"> </v>
      </c>
      <c r="Y26" s="124" t="str">
        <f>IF(ISERR(FIND(Y$4,Stac!$S32))=FALSE,IF(ISERR(FIND(CONCATENATE(Y$4,"+"),Stac!$S32))=FALSE,IF(ISERR(FIND(CONCATENATE(Y$4,"++"),Stac!$S32))=FALSE,IF(ISERR(FIND(CONCATENATE(Y$4,"+++"),Stac!$S32))=FALSE,"+++","++"),"+")," ")," ")</f>
        <v xml:space="preserve"> </v>
      </c>
      <c r="Z26" s="124" t="str">
        <f>IF(ISERR(FIND(Z$4,Stac!$S32))=FALSE,IF(ISERR(FIND(CONCATENATE(Z$4,"+"),Stac!$S32))=FALSE,IF(ISERR(FIND(CONCATENATE(Z$4,"++"),Stac!$S32))=FALSE,IF(ISERR(FIND(CONCATENATE(Z$4,"+++"),Stac!$S32))=FALSE,"+++","++"),"+")," ")," ")</f>
        <v xml:space="preserve"> </v>
      </c>
      <c r="AA26" s="124" t="str">
        <f>IF(ISERR(FIND(AA$4,Stac!$S32))=FALSE,IF(ISERR(FIND(CONCATENATE(AA$4,"+"),Stac!$S32))=FALSE,IF(ISERR(FIND(CONCATENATE(AA$4,"++"),Stac!$S32))=FALSE,IF(ISERR(FIND(CONCATENATE(AA$4,"+++"),Stac!$S32))=FALSE,"+++","++"),"+")," ")," ")</f>
        <v xml:space="preserve"> </v>
      </c>
      <c r="AB26" s="124" t="str">
        <f>IF(ISERR(FIND(AB$4,Stac!$S32))=FALSE,IF(ISERR(FIND(CONCATENATE(AB$4,"+"),Stac!$S32))=FALSE,IF(ISERR(FIND(CONCATENATE(AB$4,"++"),Stac!$S32))=FALSE,IF(ISERR(FIND(CONCATENATE(AB$4,"+++"),Stac!$S32))=FALSE,"+++","++"),"+")," ")," ")</f>
        <v xml:space="preserve"> </v>
      </c>
      <c r="AC26" s="124" t="str">
        <f>IF(ISERR(FIND(AC$4,Stac!$S32))=FALSE,IF(ISERR(FIND(CONCATENATE(AC$4,"+"),Stac!$S32))=FALSE,IF(ISERR(FIND(CONCATENATE(AC$4,"++"),Stac!$S32))=FALSE,IF(ISERR(FIND(CONCATENATE(AC$4,"+++"),Stac!$S32))=FALSE,"+++","++"),"+")," ")," ")</f>
        <v xml:space="preserve"> </v>
      </c>
      <c r="AD26" s="124" t="str">
        <f>IF(ISERR(FIND(AD$4,Stac!$S32))=FALSE,IF(ISERR(FIND(CONCATENATE(AD$4,"+"),Stac!$S32))=FALSE,IF(ISERR(FIND(CONCATENATE(AD$4,"++"),Stac!$S32))=FALSE,IF(ISERR(FIND(CONCATENATE(AD$4,"+++"),Stac!$S32))=FALSE,"+++","++"),"+")," ")," ")</f>
        <v>+</v>
      </c>
      <c r="AE26" s="124" t="str">
        <f>IF(ISERR(FIND(AE$4,Stac!$S32))=FALSE,IF(ISERR(FIND(CONCATENATE(AE$4,"+"),Stac!$S32))=FALSE,IF(ISERR(FIND(CONCATENATE(AE$4,"++"),Stac!$S32))=FALSE,IF(ISERR(FIND(CONCATENATE(AE$4,"+++"),Stac!$S32))=FALSE,"+++","++"),"+")," ")," ")</f>
        <v xml:space="preserve"> </v>
      </c>
      <c r="AF26" s="124" t="str">
        <f>IF(ISERR(FIND(AF$4,Stac!$S32))=FALSE,IF(ISERR(FIND(CONCATENATE(AF$4,"+"),Stac!$S32))=FALSE,IF(ISERR(FIND(CONCATENATE(AF$4,"++"),Stac!$S32))=FALSE,IF(ISERR(FIND(CONCATENATE(AF$4,"+++"),Stac!$S32))=FALSE,"+++","++"),"+")," ")," ")</f>
        <v>+</v>
      </c>
      <c r="AG26" s="124" t="str">
        <f>IF(ISERR(FIND(AG$4,Stac!$S32))=FALSE,IF(ISERR(FIND(CONCATENATE(AG$4,"+"),Stac!$S32))=FALSE,IF(ISERR(FIND(CONCATENATE(AG$4,"++"),Stac!$S32))=FALSE,IF(ISERR(FIND(CONCATENATE(AG$4,"+++"),Stac!$S32))=FALSE,"+++","++"),"+")," ")," ")</f>
        <v>+</v>
      </c>
      <c r="AH26" s="124" t="str">
        <f>IF(ISERR(FIND(AH$4,Stac!$S32))=FALSE,IF(ISERR(FIND(CONCATENATE(AH$4,"+"),Stac!$S32))=FALSE,IF(ISERR(FIND(CONCATENATE(AH$4,"++"),Stac!$S32))=FALSE,IF(ISERR(FIND(CONCATENATE(AH$4,"+++"),Stac!$S32))=FALSE,"+++","++"),"+")," ")," ")</f>
        <v xml:space="preserve"> </v>
      </c>
      <c r="AI26" s="124" t="str">
        <f>IF(ISERR(FIND(AI$4,Stac!$S32))=FALSE,IF(ISERR(FIND(CONCATENATE(AI$4,"+"),Stac!$S32))=FALSE,IF(ISERR(FIND(CONCATENATE(AI$4,"++"),Stac!$S32))=FALSE,IF(ISERR(FIND(CONCATENATE(AI$4,"+++"),Stac!$S32))=FALSE,"+++","++"),"+")," ")," ")</f>
        <v xml:space="preserve"> </v>
      </c>
      <c r="AJ26" s="124" t="str">
        <f>IF(ISERR(FIND(AJ$4,Stac!$S32))=FALSE,IF(ISERR(FIND(CONCATENATE(AJ$4,"+"),Stac!$S32))=FALSE,IF(ISERR(FIND(CONCATENATE(AJ$4,"++"),Stac!$S32))=FALSE,IF(ISERR(FIND(CONCATENATE(AJ$4,"+++"),Stac!$S32))=FALSE,"+++","++"),"+")," ")," ")</f>
        <v xml:space="preserve"> </v>
      </c>
      <c r="AK26" s="124" t="str">
        <f>IF(ISERR(FIND(AK$4,Stac!$S32))=FALSE,IF(ISERR(FIND(CONCATENATE(AK$4,"+"),Stac!$S32))=FALSE,IF(ISERR(FIND(CONCATENATE(AK$4,"++"),Stac!$S32))=FALSE,IF(ISERR(FIND(CONCATENATE(AK$4,"+++"),Stac!$S32))=FALSE,"+++","++"),"+")," ")," ")</f>
        <v xml:space="preserve"> </v>
      </c>
      <c r="AL26" s="124" t="str">
        <f>IF(ISERR(FIND(AL$4,Stac!$S32))=FALSE,IF(ISERR(FIND(CONCATENATE(AL$4,"+"),Stac!$S32))=FALSE,IF(ISERR(FIND(CONCATENATE(AL$4,"++"),Stac!$S32))=FALSE,IF(ISERR(FIND(CONCATENATE(AL$4,"+++"),Stac!$S32))=FALSE,"+++","++"),"+")," ")," ")</f>
        <v xml:space="preserve"> </v>
      </c>
      <c r="AM26" s="124" t="str">
        <f>IF(ISERR(FIND(AM$4,Stac!$S32))=FALSE,IF(ISERR(FIND(CONCATENATE(AM$4,"+"),Stac!$S32))=FALSE,IF(ISERR(FIND(CONCATENATE(AM$4,"++"),Stac!$S32))=FALSE,IF(ISERR(FIND(CONCATENATE(AM$4,"+++"),Stac!$S32))=FALSE,"+++","++"),"+")," ")," ")</f>
        <v xml:space="preserve"> </v>
      </c>
      <c r="AN26" s="124" t="str">
        <f>IF(ISERR(FIND(AN$4,Stac!$S32))=FALSE,IF(ISERR(FIND(CONCATENATE(AN$4,"+"),Stac!$S32))=FALSE,IF(ISERR(FIND(CONCATENATE(AN$4,"++"),Stac!$S32))=FALSE,IF(ISERR(FIND(CONCATENATE(AN$4,"+++"),Stac!$S32))=FALSE,"+++","++"),"+")," ")," ")</f>
        <v xml:space="preserve"> </v>
      </c>
      <c r="AO26" s="124" t="str">
        <f>IF(ISERR(FIND(AO$4,Stac!$S32))=FALSE,IF(ISERR(FIND(CONCATENATE(AO$4,"+"),Stac!$S32))=FALSE,IF(ISERR(FIND(CONCATENATE(AO$4,"++"),Stac!$S32))=FALSE,IF(ISERR(FIND(CONCATENATE(AO$4,"+++"),Stac!$S32))=FALSE,"+++","++"),"+")," ")," ")</f>
        <v xml:space="preserve"> </v>
      </c>
      <c r="AP26" s="124" t="str">
        <f>IF(ISERR(FIND(AP$4,Stac!$S32))=FALSE,IF(ISERR(FIND(CONCATENATE(AP$4,"+"),Stac!$S32))=FALSE,IF(ISERR(FIND(CONCATENATE(AP$4,"++"),Stac!$S32))=FALSE,IF(ISERR(FIND(CONCATENATE(AP$4,"+++"),Stac!$S32))=FALSE,"+++","++"),"+")," ")," ")</f>
        <v xml:space="preserve"> </v>
      </c>
      <c r="AQ26" s="124" t="str">
        <f>IF(ISERR(FIND(AQ$4,Stac!$S32))=FALSE,IF(ISERR(FIND(CONCATENATE(AQ$4,"+"),Stac!$S32))=FALSE,IF(ISERR(FIND(CONCATENATE(AQ$4,"++"),Stac!$S32))=FALSE,IF(ISERR(FIND(CONCATENATE(AQ$4,"+++"),Stac!$S32))=FALSE,"+++","++"),"+")," ")," ")</f>
        <v xml:space="preserve"> </v>
      </c>
      <c r="AR26" s="124" t="str">
        <f>IF(ISERR(FIND(AR$4,Stac!$S32))=FALSE,IF(ISERR(FIND(CONCATENATE(AR$4,"+"),Stac!$S32))=FALSE,IF(ISERR(FIND(CONCATENATE(AR$4,"++"),Stac!$S32))=FALSE,IF(ISERR(FIND(CONCATENATE(AR$4,"+++"),Stac!$S32))=FALSE,"+++","++"),"+")," ")," ")</f>
        <v xml:space="preserve"> </v>
      </c>
      <c r="AS26" s="124" t="str">
        <f>IF(ISERR(FIND(AS$4,Stac!$S32))=FALSE,IF(ISERR(FIND(CONCATENATE(AS$4,"+"),Stac!$S32))=FALSE,IF(ISERR(FIND(CONCATENATE(AS$4,"++"),Stac!$S32))=FALSE,IF(ISERR(FIND(CONCATENATE(AS$4,"+++"),Stac!$S32))=FALSE,"+++","++"),"+")," ")," ")</f>
        <v xml:space="preserve"> </v>
      </c>
      <c r="AT26" s="124" t="str">
        <f>IF(ISERR(FIND(AT$4,Stac!$S32))=FALSE,IF(ISERR(FIND(CONCATENATE(AT$4,"+"),Stac!$S32))=FALSE,IF(ISERR(FIND(CONCATENATE(AT$4,"++"),Stac!$S32))=FALSE,IF(ISERR(FIND(CONCATENATE(AT$4,"+++"),Stac!$S32))=FALSE,"+++","++"),"+")," ")," ")</f>
        <v xml:space="preserve"> </v>
      </c>
      <c r="AU26" s="124" t="str">
        <f>IF(ISERR(FIND(AU$4,Stac!$S32))=FALSE,IF(ISERR(FIND(CONCATENATE(AU$4,"+"),Stac!$S32))=FALSE,IF(ISERR(FIND(CONCATENATE(AU$4,"++"),Stac!$S32))=FALSE,IF(ISERR(FIND(CONCATENATE(AU$4,"+++"),Stac!$S32))=FALSE,"+++","++"),"+")," ")," ")</f>
        <v xml:space="preserve"> </v>
      </c>
      <c r="AV26" s="125" t="str">
        <f>Stac!C32</f>
        <v xml:space="preserve">Obieralny 1:Eksploracyjna analiza danych / Komputerowe systemy sterowania </v>
      </c>
      <c r="AW26" s="124" t="str">
        <f>IF(ISERR(FIND(AW$4,Stac!$T32))=FALSE,IF(ISERR(FIND(CONCATENATE(AW$4,"+"),Stac!$T32))=FALSE,IF(ISERR(FIND(CONCATENATE(AW$4,"++"),Stac!$T32))=FALSE,IF(ISERR(FIND(CONCATENATE(AW$4,"+++"),Stac!$T32))=FALSE,"+++","++"),"+")," ")," ")</f>
        <v xml:space="preserve"> </v>
      </c>
      <c r="AX26" s="124" t="str">
        <f>IF(ISERR(FIND(AX$4,Stac!$T32))=FALSE,IF(ISERR(FIND(CONCATENATE(AX$4,"+"),Stac!$T32))=FALSE,IF(ISERR(FIND(CONCATENATE(AX$4,"++"),Stac!$T32))=FALSE,IF(ISERR(FIND(CONCATENATE(AX$4,"+++"),Stac!$T32))=FALSE,"+++","++"),"+")," ")," ")</f>
        <v xml:space="preserve"> </v>
      </c>
      <c r="AY26" s="124" t="str">
        <f>IF(ISERR(FIND(AY$4,Stac!$T32))=FALSE,IF(ISERR(FIND(CONCATENATE(AY$4,"+"),Stac!$T32))=FALSE,IF(ISERR(FIND(CONCATENATE(AY$4,"++"),Stac!$T32))=FALSE,IF(ISERR(FIND(CONCATENATE(AY$4,"+++"),Stac!$T32))=FALSE,"+++","++"),"+")," ")," ")</f>
        <v xml:space="preserve"> </v>
      </c>
      <c r="AZ26" s="124" t="str">
        <f>IF(ISERR(FIND(AZ$4,Stac!$T32))=FALSE,IF(ISERR(FIND(CONCATENATE(AZ$4,"+"),Stac!$T32))=FALSE,IF(ISERR(FIND(CONCATENATE(AZ$4,"++"),Stac!$T32))=FALSE,IF(ISERR(FIND(CONCATENATE(AZ$4,"+++"),Stac!$T32))=FALSE,"+++","++"),"+")," ")," ")</f>
        <v>+</v>
      </c>
      <c r="BA26" s="124" t="str">
        <f>IF(ISERR(FIND(BA$4,Stac!$T32))=FALSE,IF(ISERR(FIND(CONCATENATE(BA$4,"+"),Stac!$T32))=FALSE,IF(ISERR(FIND(CONCATENATE(BA$4,"++"),Stac!$T32))=FALSE,IF(ISERR(FIND(CONCATENATE(BA$4,"+++"),Stac!$T32))=FALSE,"+++","++"),"+")," ")," ")</f>
        <v xml:space="preserve"> </v>
      </c>
      <c r="BB26" s="124" t="str">
        <f>IF(ISERR(FIND(BB$4,Stac!$T32))=FALSE,IF(ISERR(FIND(CONCATENATE(BB$4,"+"),Stac!$T32))=FALSE,IF(ISERR(FIND(CONCATENATE(BB$4,"++"),Stac!$T32))=FALSE,IF(ISERR(FIND(CONCATENATE(BB$4,"+++"),Stac!$T32))=FALSE,"+++","++"),"+")," ")," ")</f>
        <v xml:space="preserve"> </v>
      </c>
      <c r="BC26" s="124" t="str">
        <f>IF(ISERR(FIND(BC$4,#REF!))=0,IF(ISERR(FIND(CONCATENATE(BC$4,"+"),#REF!))=0,IF(ISERR(FIND(CONCATENATE(BC$4,"++"),#REF!))=0,IF(ISERR(FIND(CONCATENATE(BC$4,"+++"),#REF!))=0,"+++","++"),"+"),"-"),"-")</f>
        <v>-</v>
      </c>
      <c r="BD26" s="124" t="str">
        <f>IF(ISERR(FIND(BD$4,#REF!))=0,IF(ISERR(FIND(CONCATENATE(BD$4,"+"),#REF!))=0,IF(ISERR(FIND(CONCATENATE(BD$4,"++"),#REF!))=0,IF(ISERR(FIND(CONCATENATE(BD$4,"+++"),#REF!))=0,"+++","++"),"+"),"-"),"-")</f>
        <v>-</v>
      </c>
      <c r="BE26" s="124" t="str">
        <f>IF(ISERR(FIND(BE$4,#REF!))=0,IF(ISERR(FIND(CONCATENATE(BE$4,"+"),#REF!))=0,IF(ISERR(FIND(CONCATENATE(BE$4,"++"),#REF!))=0,IF(ISERR(FIND(CONCATENATE(BE$4,"+++"),#REF!))=0,"+++","++"),"+"),"-"),"-")</f>
        <v>-</v>
      </c>
    </row>
    <row r="27" spans="1:57" ht="25.5">
      <c r="A27" s="123" t="str">
        <f>Stac!C33</f>
        <v>Zaawansowane narzędzia i metody programowania robotów autonomicznych</v>
      </c>
      <c r="B27" s="124" t="str">
        <f>IF(ISERR(FIND(B$4,Stac!$R33))=FALSE,IF(ISERR(FIND(CONCATENATE(B$4,"+"),Stac!$R33))=FALSE,IF(ISERR(FIND(CONCATENATE(B$4,"++"),Stac!$R33))=FALSE,IF(ISERR(FIND(CONCATENATE(B$4,"+++"),Stac!$R33))=FALSE,"+++","++"),"+")," ")," ")</f>
        <v>+</v>
      </c>
      <c r="C27" s="124" t="str">
        <f>IF(ISERR(FIND(C$4,Stac!$R33))=FALSE,IF(ISERR(FIND(CONCATENATE(C$4,"+"),Stac!$R33))=FALSE,IF(ISERR(FIND(CONCATENATE(C$4,"++"),Stac!$R33))=FALSE,IF(ISERR(FIND(CONCATENATE(C$4,"+++"),Stac!$R33))=FALSE,"+++","++"),"+")," ")," ")</f>
        <v xml:space="preserve"> </v>
      </c>
      <c r="D27" s="124" t="str">
        <f>IF(ISERR(FIND(D$4,Stac!$R33))=FALSE,IF(ISERR(FIND(CONCATENATE(D$4,"+"),Stac!$R33))=FALSE,IF(ISERR(FIND(CONCATENATE(D$4,"++"),Stac!$R33))=FALSE,IF(ISERR(FIND(CONCATENATE(D$4,"+++"),Stac!$R33))=FALSE,"+++","++"),"+")," ")," ")</f>
        <v>+</v>
      </c>
      <c r="E27" s="124" t="str">
        <f>IF(ISERR(FIND(E$4,Stac!$R33))=FALSE,IF(ISERR(FIND(CONCATENATE(E$4,"+"),Stac!$R33))=FALSE,IF(ISERR(FIND(CONCATENATE(E$4,"++"),Stac!$R33))=FALSE,IF(ISERR(FIND(CONCATENATE(E$4,"+++"),Stac!$R33))=FALSE,"+++","++"),"+")," ")," ")</f>
        <v xml:space="preserve"> </v>
      </c>
      <c r="F27" s="124" t="str">
        <f>IF(ISERR(FIND(F$4,Stac!$R33))=FALSE,IF(ISERR(FIND(CONCATENATE(F$4,"+"),Stac!$R33))=FALSE,IF(ISERR(FIND(CONCATENATE(F$4,"++"),Stac!$R33))=FALSE,IF(ISERR(FIND(CONCATENATE(F$4,"+++"),Stac!$R33))=FALSE,"+++","++"),"+")," ")," ")</f>
        <v xml:space="preserve"> </v>
      </c>
      <c r="G27" s="124" t="str">
        <f>IF(ISERR(FIND(G$4,Stac!$R33))=FALSE,IF(ISERR(FIND(CONCATENATE(G$4,"+"),Stac!$R33))=FALSE,IF(ISERR(FIND(CONCATENATE(G$4,"++"),Stac!$R33))=FALSE,IF(ISERR(FIND(CONCATENATE(G$4,"+++"),Stac!$R33))=FALSE,"+++","++"),"+")," ")," ")</f>
        <v xml:space="preserve"> </v>
      </c>
      <c r="H27" s="124" t="str">
        <f>IF(ISERR(FIND(H$4,Stac!$R33))=FALSE,IF(ISERR(FIND(CONCATENATE(H$4,"+"),Stac!$R33))=FALSE,IF(ISERR(FIND(CONCATENATE(H$4,"++"),Stac!$R33))=FALSE,IF(ISERR(FIND(CONCATENATE(H$4,"+++"),Stac!$R33))=FALSE,"+++","++"),"+")," ")," ")</f>
        <v xml:space="preserve"> </v>
      </c>
      <c r="I27" s="124" t="str">
        <f>IF(ISERR(FIND(I$4,Stac!$R33))=FALSE,IF(ISERR(FIND(CONCATENATE(I$4,"+"),Stac!$R33))=FALSE,IF(ISERR(FIND(CONCATENATE(I$4,"++"),Stac!$R33))=FALSE,IF(ISERR(FIND(CONCATENATE(I$4,"+++"),Stac!$R33))=FALSE,"+++","++"),"+")," ")," ")</f>
        <v xml:space="preserve"> </v>
      </c>
      <c r="J27" s="124" t="str">
        <f>IF(ISERR(FIND(J$4,Stac!$R33))=FALSE,IF(ISERR(FIND(CONCATENATE(J$4,"+"),Stac!$R33))=FALSE,IF(ISERR(FIND(CONCATENATE(J$4,"++"),Stac!$R33))=FALSE,IF(ISERR(FIND(CONCATENATE(J$4,"+++"),Stac!$R33))=FALSE,"+++","++"),"+")," ")," ")</f>
        <v xml:space="preserve"> </v>
      </c>
      <c r="K27" s="124" t="str">
        <f>IF(ISERR(FIND(K$4,Stac!$R33))=FALSE,IF(ISERR(FIND(CONCATENATE(K$4,"+"),Stac!$R33))=FALSE,IF(ISERR(FIND(CONCATENATE(K$4,"++"),Stac!$R33))=FALSE,IF(ISERR(FIND(CONCATENATE(K$4,"+++"),Stac!$R33))=FALSE,"+++","++"),"+")," ")," ")</f>
        <v xml:space="preserve"> </v>
      </c>
      <c r="L27" s="124" t="str">
        <f>IF(ISERR(FIND(L$4,Stac!$R33))=FALSE,IF(ISERR(FIND(CONCATENATE(L$4,"+"),Stac!$R33))=FALSE,IF(ISERR(FIND(CONCATENATE(L$4,"++"),Stac!$R33))=FALSE,IF(ISERR(FIND(CONCATENATE(L$4,"+++"),Stac!$R33))=FALSE,"+++","++"),"+")," ")," ")</f>
        <v xml:space="preserve"> </v>
      </c>
      <c r="M27" s="124" t="str">
        <f>IF(ISERR(FIND(M$4,Stac!$R33))=FALSE,IF(ISERR(FIND(CONCATENATE(M$4,"+"),Stac!$R33))=FALSE,IF(ISERR(FIND(CONCATENATE(M$4,"++"),Stac!$R33))=FALSE,IF(ISERR(FIND(CONCATENATE(M$4,"+++"),Stac!$R33))=FALSE,"+++","++"),"+")," ")," ")</f>
        <v>+</v>
      </c>
      <c r="N27" s="124" t="str">
        <f>IF(ISERR(FIND(N$4,Stac!$R33))=FALSE,IF(ISERR(FIND(CONCATENATE(N$4,"+"),Stac!$R33))=FALSE,IF(ISERR(FIND(CONCATENATE(N$4,"++"),Stac!$R33))=FALSE,IF(ISERR(FIND(CONCATENATE(N$4,"+++"),Stac!$R33))=FALSE,"+++","++"),"+")," ")," ")</f>
        <v xml:space="preserve"> </v>
      </c>
      <c r="O27" s="124" t="str">
        <f>IF(ISERR(FIND(O$4,Stac!$R33))=FALSE,IF(ISERR(FIND(CONCATENATE(O$4,"+"),Stac!$R33))=FALSE,IF(ISERR(FIND(CONCATENATE(O$4,"++"),Stac!$R33))=FALSE,IF(ISERR(FIND(CONCATENATE(O$4,"+++"),Stac!$R33))=FALSE,"+++","++"),"+")," ")," ")</f>
        <v xml:space="preserve"> </v>
      </c>
      <c r="P27" s="124" t="str">
        <f>IF(ISERR(FIND(P$4,Stac!$R33))=FALSE,IF(ISERR(FIND(CONCATENATE(P$4,"+"),Stac!$R33))=FALSE,IF(ISERR(FIND(CONCATENATE(P$4,"++"),Stac!$R33))=FALSE,IF(ISERR(FIND(CONCATENATE(P$4,"+++"),Stac!$R33))=FALSE,"+++","++"),"+")," ")," ")</f>
        <v xml:space="preserve"> </v>
      </c>
      <c r="Q27" s="124" t="str">
        <f>IF(ISERR(FIND(Q$4,Stac!$R33))=FALSE,IF(ISERR(FIND(CONCATENATE(Q$4,"+"),Stac!$R33))=FALSE,IF(ISERR(FIND(CONCATENATE(Q$4,"++"),Stac!$R33))=FALSE,IF(ISERR(FIND(CONCATENATE(Q$4,"+++"),Stac!$R33))=FALSE,"+++","++"),"+")," ")," ")</f>
        <v xml:space="preserve"> </v>
      </c>
      <c r="R27" s="124" t="str">
        <f>IF(ISERR(FIND(R$4,Stac!$R33))=FALSE,IF(ISERR(FIND(CONCATENATE(R$4,"+"),Stac!$R33))=FALSE,IF(ISERR(FIND(CONCATENATE(R$4,"++"),Stac!$R33))=FALSE,IF(ISERR(FIND(CONCATENATE(R$4,"+++"),Stac!$R33))=FALSE,"+++","++"),"+")," ")," ")</f>
        <v xml:space="preserve"> </v>
      </c>
      <c r="S27" s="124" t="str">
        <f>IF(ISERR(FIND(S$4,Stac!$R33))=FALSE,IF(ISERR(FIND(CONCATENATE(S$4,"+"),Stac!$R33))=FALSE,IF(ISERR(FIND(CONCATENATE(S$4,"++"),Stac!$R33))=FALSE,IF(ISERR(FIND(CONCATENATE(S$4,"+++"),Stac!$R33))=FALSE,"+++","++"),"+")," ")," ")</f>
        <v xml:space="preserve"> </v>
      </c>
      <c r="T27" s="125" t="str">
        <f>Stac!C33</f>
        <v>Zaawansowane narzędzia i metody programowania robotów autonomicznych</v>
      </c>
      <c r="U27" s="124" t="str">
        <f>IF(ISERR(FIND(U$4,Stac!$S33))=FALSE,IF(ISERR(FIND(CONCATENATE(U$4,"+"),Stac!$S33))=FALSE,IF(ISERR(FIND(CONCATENATE(U$4,"++"),Stac!$S33))=FALSE,IF(ISERR(FIND(CONCATENATE(U$4,"+++"),Stac!$S33))=FALSE,"+++","++"),"+")," ")," ")</f>
        <v xml:space="preserve"> </v>
      </c>
      <c r="V27" s="124" t="str">
        <f>IF(ISERR(FIND(V$4,Stac!$S33))=FALSE,IF(ISERR(FIND(CONCATENATE(V$4,"+"),Stac!$S33))=FALSE,IF(ISERR(FIND(CONCATENATE(V$4,"++"),Stac!$S33))=FALSE,IF(ISERR(FIND(CONCATENATE(V$4,"+++"),Stac!$S33))=FALSE,"+++","++"),"+")," ")," ")</f>
        <v xml:space="preserve"> </v>
      </c>
      <c r="W27" s="124" t="str">
        <f>IF(ISERR(FIND(W$4,Stac!$S33))=FALSE,IF(ISERR(FIND(CONCATENATE(W$4,"+"),Stac!$S33))=FALSE,IF(ISERR(FIND(CONCATENATE(W$4,"++"),Stac!$S33))=FALSE,IF(ISERR(FIND(CONCATENATE(W$4,"+++"),Stac!$S33))=FALSE,"+++","++"),"+")," ")," ")</f>
        <v xml:space="preserve"> </v>
      </c>
      <c r="X27" s="124" t="str">
        <f>IF(ISERR(FIND(X$4,Stac!$S33))=FALSE,IF(ISERR(FIND(CONCATENATE(X$4,"+"),Stac!$S33))=FALSE,IF(ISERR(FIND(CONCATENATE(X$4,"++"),Stac!$S33))=FALSE,IF(ISERR(FIND(CONCATENATE(X$4,"+++"),Stac!$S33))=FALSE,"+++","++"),"+")," ")," ")</f>
        <v xml:space="preserve"> </v>
      </c>
      <c r="Y27" s="124" t="str">
        <f>IF(ISERR(FIND(Y$4,Stac!$S33))=FALSE,IF(ISERR(FIND(CONCATENATE(Y$4,"+"),Stac!$S33))=FALSE,IF(ISERR(FIND(CONCATENATE(Y$4,"++"),Stac!$S33))=FALSE,IF(ISERR(FIND(CONCATENATE(Y$4,"+++"),Stac!$S33))=FALSE,"+++","++"),"+")," ")," ")</f>
        <v xml:space="preserve"> </v>
      </c>
      <c r="Z27" s="124" t="str">
        <f>IF(ISERR(FIND(Z$4,Stac!$S33))=FALSE,IF(ISERR(FIND(CONCATENATE(Z$4,"+"),Stac!$S33))=FALSE,IF(ISERR(FIND(CONCATENATE(Z$4,"++"),Stac!$S33))=FALSE,IF(ISERR(FIND(CONCATENATE(Z$4,"+++"),Stac!$S33))=FALSE,"+++","++"),"+")," ")," ")</f>
        <v xml:space="preserve"> </v>
      </c>
      <c r="AA27" s="124" t="str">
        <f>IF(ISERR(FIND(AA$4,Stac!$S33))=FALSE,IF(ISERR(FIND(CONCATENATE(AA$4,"+"),Stac!$S33))=FALSE,IF(ISERR(FIND(CONCATENATE(AA$4,"++"),Stac!$S33))=FALSE,IF(ISERR(FIND(CONCATENATE(AA$4,"+++"),Stac!$S33))=FALSE,"+++","++"),"+")," ")," ")</f>
        <v xml:space="preserve"> </v>
      </c>
      <c r="AB27" s="124" t="str">
        <f>IF(ISERR(FIND(AB$4,Stac!$S33))=FALSE,IF(ISERR(FIND(CONCATENATE(AB$4,"+"),Stac!$S33))=FALSE,IF(ISERR(FIND(CONCATENATE(AB$4,"++"),Stac!$S33))=FALSE,IF(ISERR(FIND(CONCATENATE(AB$4,"+++"),Stac!$S33))=FALSE,"+++","++"),"+")," ")," ")</f>
        <v xml:space="preserve"> </v>
      </c>
      <c r="AC27" s="124" t="str">
        <f>IF(ISERR(FIND(AC$4,Stac!$S33))=FALSE,IF(ISERR(FIND(CONCATENATE(AC$4,"+"),Stac!$S33))=FALSE,IF(ISERR(FIND(CONCATENATE(AC$4,"++"),Stac!$S33))=FALSE,IF(ISERR(FIND(CONCATENATE(AC$4,"+++"),Stac!$S33))=FALSE,"+++","++"),"+")," ")," ")</f>
        <v xml:space="preserve"> </v>
      </c>
      <c r="AD27" s="124" t="str">
        <f>IF(ISERR(FIND(AD$4,Stac!$S33))=FALSE,IF(ISERR(FIND(CONCATENATE(AD$4,"+"),Stac!$S33))=FALSE,IF(ISERR(FIND(CONCATENATE(AD$4,"++"),Stac!$S33))=FALSE,IF(ISERR(FIND(CONCATENATE(AD$4,"+++"),Stac!$S33))=FALSE,"+++","++"),"+")," ")," ")</f>
        <v xml:space="preserve"> </v>
      </c>
      <c r="AE27" s="124" t="str">
        <f>IF(ISERR(FIND(AE$4,Stac!$S33))=FALSE,IF(ISERR(FIND(CONCATENATE(AE$4,"+"),Stac!$S33))=FALSE,IF(ISERR(FIND(CONCATENATE(AE$4,"++"),Stac!$S33))=FALSE,IF(ISERR(FIND(CONCATENATE(AE$4,"+++"),Stac!$S33))=FALSE,"+++","++"),"+")," ")," ")</f>
        <v>+</v>
      </c>
      <c r="AF27" s="124" t="str">
        <f>IF(ISERR(FIND(AF$4,Stac!$S33))=FALSE,IF(ISERR(FIND(CONCATENATE(AF$4,"+"),Stac!$S33))=FALSE,IF(ISERR(FIND(CONCATENATE(AF$4,"++"),Stac!$S33))=FALSE,IF(ISERR(FIND(CONCATENATE(AF$4,"+++"),Stac!$S33))=FALSE,"+++","++"),"+")," ")," ")</f>
        <v>+</v>
      </c>
      <c r="AG27" s="124" t="str">
        <f>IF(ISERR(FIND(AG$4,Stac!$S33))=FALSE,IF(ISERR(FIND(CONCATENATE(AG$4,"+"),Stac!$S33))=FALSE,IF(ISERR(FIND(CONCATENATE(AG$4,"++"),Stac!$S33))=FALSE,IF(ISERR(FIND(CONCATENATE(AG$4,"+++"),Stac!$S33))=FALSE,"+++","++"),"+")," ")," ")</f>
        <v xml:space="preserve"> </v>
      </c>
      <c r="AH27" s="124" t="str">
        <f>IF(ISERR(FIND(AH$4,Stac!$S33))=FALSE,IF(ISERR(FIND(CONCATENATE(AH$4,"+"),Stac!$S33))=FALSE,IF(ISERR(FIND(CONCATENATE(AH$4,"++"),Stac!$S33))=FALSE,IF(ISERR(FIND(CONCATENATE(AH$4,"+++"),Stac!$S33))=FALSE,"+++","++"),"+")," ")," ")</f>
        <v xml:space="preserve"> </v>
      </c>
      <c r="AI27" s="124" t="str">
        <f>IF(ISERR(FIND(AI$4,Stac!$S33))=FALSE,IF(ISERR(FIND(CONCATENATE(AI$4,"+"),Stac!$S33))=FALSE,IF(ISERR(FIND(CONCATENATE(AI$4,"++"),Stac!$S33))=FALSE,IF(ISERR(FIND(CONCATENATE(AI$4,"+++"),Stac!$S33))=FALSE,"+++","++"),"+")," ")," ")</f>
        <v>+</v>
      </c>
      <c r="AJ27" s="124" t="str">
        <f>IF(ISERR(FIND(AJ$4,Stac!$S33))=FALSE,IF(ISERR(FIND(CONCATENATE(AJ$4,"+"),Stac!$S33))=FALSE,IF(ISERR(FIND(CONCATENATE(AJ$4,"++"),Stac!$S33))=FALSE,IF(ISERR(FIND(CONCATENATE(AJ$4,"+++"),Stac!$S33))=FALSE,"+++","++"),"+")," ")," ")</f>
        <v xml:space="preserve"> </v>
      </c>
      <c r="AK27" s="124" t="str">
        <f>IF(ISERR(FIND(AK$4,Stac!$S33))=FALSE,IF(ISERR(FIND(CONCATENATE(AK$4,"+"),Stac!$S33))=FALSE,IF(ISERR(FIND(CONCATENATE(AK$4,"++"),Stac!$S33))=FALSE,IF(ISERR(FIND(CONCATENATE(AK$4,"+++"),Stac!$S33))=FALSE,"+++","++"),"+")," ")," ")</f>
        <v xml:space="preserve"> </v>
      </c>
      <c r="AL27" s="124" t="str">
        <f>IF(ISERR(FIND(AL$4,Stac!$S33))=FALSE,IF(ISERR(FIND(CONCATENATE(AL$4,"+"),Stac!$S33))=FALSE,IF(ISERR(FIND(CONCATENATE(AL$4,"++"),Stac!$S33))=FALSE,IF(ISERR(FIND(CONCATENATE(AL$4,"+++"),Stac!$S33))=FALSE,"+++","++"),"+")," ")," ")</f>
        <v xml:space="preserve"> </v>
      </c>
      <c r="AM27" s="124" t="str">
        <f>IF(ISERR(FIND(AM$4,Stac!$S33))=FALSE,IF(ISERR(FIND(CONCATENATE(AM$4,"+"),Stac!$S33))=FALSE,IF(ISERR(FIND(CONCATENATE(AM$4,"++"),Stac!$S33))=FALSE,IF(ISERR(FIND(CONCATENATE(AM$4,"+++"),Stac!$S33))=FALSE,"+++","++"),"+")," ")," ")</f>
        <v xml:space="preserve"> </v>
      </c>
      <c r="AN27" s="124" t="str">
        <f>IF(ISERR(FIND(AN$4,Stac!$S33))=FALSE,IF(ISERR(FIND(CONCATENATE(AN$4,"+"),Stac!$S33))=FALSE,IF(ISERR(FIND(CONCATENATE(AN$4,"++"),Stac!$S33))=FALSE,IF(ISERR(FIND(CONCATENATE(AN$4,"+++"),Stac!$S33))=FALSE,"+++","++"),"+")," ")," ")</f>
        <v xml:space="preserve"> </v>
      </c>
      <c r="AO27" s="124" t="str">
        <f>IF(ISERR(FIND(AO$4,Stac!$S33))=FALSE,IF(ISERR(FIND(CONCATENATE(AO$4,"+"),Stac!$S33))=FALSE,IF(ISERR(FIND(CONCATENATE(AO$4,"++"),Stac!$S33))=FALSE,IF(ISERR(FIND(CONCATENATE(AO$4,"+++"),Stac!$S33))=FALSE,"+++","++"),"+")," ")," ")</f>
        <v>+</v>
      </c>
      <c r="AP27" s="124" t="str">
        <f>IF(ISERR(FIND(AP$4,Stac!$S33))=FALSE,IF(ISERR(FIND(CONCATENATE(AP$4,"+"),Stac!$S33))=FALSE,IF(ISERR(FIND(CONCATENATE(AP$4,"++"),Stac!$S33))=FALSE,IF(ISERR(FIND(CONCATENATE(AP$4,"+++"),Stac!$S33))=FALSE,"+++","++"),"+")," ")," ")</f>
        <v xml:space="preserve"> </v>
      </c>
      <c r="AQ27" s="124" t="str">
        <f>IF(ISERR(FIND(AQ$4,Stac!$S33))=FALSE,IF(ISERR(FIND(CONCATENATE(AQ$4,"+"),Stac!$S33))=FALSE,IF(ISERR(FIND(CONCATENATE(AQ$4,"++"),Stac!$S33))=FALSE,IF(ISERR(FIND(CONCATENATE(AQ$4,"+++"),Stac!$S33))=FALSE,"+++","++"),"+")," ")," ")</f>
        <v xml:space="preserve"> </v>
      </c>
      <c r="AR27" s="124" t="str">
        <f>IF(ISERR(FIND(AR$4,Stac!$S33))=FALSE,IF(ISERR(FIND(CONCATENATE(AR$4,"+"),Stac!$S33))=FALSE,IF(ISERR(FIND(CONCATENATE(AR$4,"++"),Stac!$S33))=FALSE,IF(ISERR(FIND(CONCATENATE(AR$4,"+++"),Stac!$S33))=FALSE,"+++","++"),"+")," ")," ")</f>
        <v xml:space="preserve"> </v>
      </c>
      <c r="AS27" s="124" t="str">
        <f>IF(ISERR(FIND(AS$4,Stac!$S33))=FALSE,IF(ISERR(FIND(CONCATENATE(AS$4,"+"),Stac!$S33))=FALSE,IF(ISERR(FIND(CONCATENATE(AS$4,"++"),Stac!$S33))=FALSE,IF(ISERR(FIND(CONCATENATE(AS$4,"+++"),Stac!$S33))=FALSE,"+++","++"),"+")," ")," ")</f>
        <v xml:space="preserve"> </v>
      </c>
      <c r="AT27" s="124" t="str">
        <f>IF(ISERR(FIND(AT$4,Stac!$S33))=FALSE,IF(ISERR(FIND(CONCATENATE(AT$4,"+"),Stac!$S33))=FALSE,IF(ISERR(FIND(CONCATENATE(AT$4,"++"),Stac!$S33))=FALSE,IF(ISERR(FIND(CONCATENATE(AT$4,"+++"),Stac!$S33))=FALSE,"+++","++"),"+")," ")," ")</f>
        <v xml:space="preserve"> </v>
      </c>
      <c r="AU27" s="124" t="str">
        <f>IF(ISERR(FIND(AU$4,Stac!$S33))=FALSE,IF(ISERR(FIND(CONCATENATE(AU$4,"+"),Stac!$S33))=FALSE,IF(ISERR(FIND(CONCATENATE(AU$4,"++"),Stac!$S33))=FALSE,IF(ISERR(FIND(CONCATENATE(AU$4,"+++"),Stac!$S33))=FALSE,"+++","++"),"+")," ")," ")</f>
        <v xml:space="preserve"> </v>
      </c>
      <c r="AV27" s="125" t="str">
        <f>Stac!C33</f>
        <v>Zaawansowane narzędzia i metody programowania robotów autonomicznych</v>
      </c>
      <c r="AW27" s="124" t="str">
        <f>IF(ISERR(FIND(AW$4,Stac!$T33))=FALSE,IF(ISERR(FIND(CONCATENATE(AW$4,"+"),Stac!$T33))=FALSE,IF(ISERR(FIND(CONCATENATE(AW$4,"++"),Stac!$T33))=FALSE,IF(ISERR(FIND(CONCATENATE(AW$4,"+++"),Stac!$T33))=FALSE,"+++","++"),"+")," ")," ")</f>
        <v xml:space="preserve"> </v>
      </c>
      <c r="AX27" s="124" t="str">
        <f>IF(ISERR(FIND(AX$4,Stac!$T33))=FALSE,IF(ISERR(FIND(CONCATENATE(AX$4,"+"),Stac!$T33))=FALSE,IF(ISERR(FIND(CONCATENATE(AX$4,"++"),Stac!$T33))=FALSE,IF(ISERR(FIND(CONCATENATE(AX$4,"+++"),Stac!$T33))=FALSE,"+++","++"),"+")," ")," ")</f>
        <v>+</v>
      </c>
      <c r="AY27" s="124" t="str">
        <f>IF(ISERR(FIND(AY$4,Stac!$T33))=FALSE,IF(ISERR(FIND(CONCATENATE(AY$4,"+"),Stac!$T33))=FALSE,IF(ISERR(FIND(CONCATENATE(AY$4,"++"),Stac!$T33))=FALSE,IF(ISERR(FIND(CONCATENATE(AY$4,"+++"),Stac!$T33))=FALSE,"+++","++"),"+")," ")," ")</f>
        <v>+</v>
      </c>
      <c r="AZ27" s="124" t="str">
        <f>IF(ISERR(FIND(AZ$4,Stac!$T33))=FALSE,IF(ISERR(FIND(CONCATENATE(AZ$4,"+"),Stac!$T33))=FALSE,IF(ISERR(FIND(CONCATENATE(AZ$4,"++"),Stac!$T33))=FALSE,IF(ISERR(FIND(CONCATENATE(AZ$4,"+++"),Stac!$T33))=FALSE,"+++","++"),"+")," ")," ")</f>
        <v xml:space="preserve"> </v>
      </c>
      <c r="BA27" s="124" t="str">
        <f>IF(ISERR(FIND(BA$4,Stac!$T33))=FALSE,IF(ISERR(FIND(CONCATENATE(BA$4,"+"),Stac!$T33))=FALSE,IF(ISERR(FIND(CONCATENATE(BA$4,"++"),Stac!$T33))=FALSE,IF(ISERR(FIND(CONCATENATE(BA$4,"+++"),Stac!$T33))=FALSE,"+++","++"),"+")," ")," ")</f>
        <v xml:space="preserve"> </v>
      </c>
      <c r="BB27" s="124" t="str">
        <f>IF(ISERR(FIND(BB$4,Stac!$T33))=FALSE,IF(ISERR(FIND(CONCATENATE(BB$4,"+"),Stac!$T33))=FALSE,IF(ISERR(FIND(CONCATENATE(BB$4,"++"),Stac!$T33))=FALSE,IF(ISERR(FIND(CONCATENATE(BB$4,"+++"),Stac!$T33))=FALSE,"+++","++"),"+")," ")," ")</f>
        <v xml:space="preserve"> </v>
      </c>
      <c r="BC27" s="124" t="str">
        <f>IF(ISERR(FIND(BC$4,#REF!))=0,IF(ISERR(FIND(CONCATENATE(BC$4,"+"),#REF!))=0,IF(ISERR(FIND(CONCATENATE(BC$4,"++"),#REF!))=0,IF(ISERR(FIND(CONCATENATE(BC$4,"+++"),#REF!))=0,"+++","++"),"+"),"-"),"-")</f>
        <v>-</v>
      </c>
      <c r="BD27" s="124" t="str">
        <f>IF(ISERR(FIND(BD$4,#REF!))=0,IF(ISERR(FIND(CONCATENATE(BD$4,"+"),#REF!))=0,IF(ISERR(FIND(CONCATENATE(BD$4,"++"),#REF!))=0,IF(ISERR(FIND(CONCATENATE(BD$4,"+++"),#REF!))=0,"+++","++"),"+"),"-"),"-")</f>
        <v>-</v>
      </c>
      <c r="BE27" s="124" t="str">
        <f>IF(ISERR(FIND(BE$4,#REF!))=0,IF(ISERR(FIND(CONCATENATE(BE$4,"+"),#REF!))=0,IF(ISERR(FIND(CONCATENATE(BE$4,"++"),#REF!))=0,IF(ISERR(FIND(CONCATENATE(BE$4,"+++"),#REF!))=0,"+++","++"),"+"),"-"),"-")</f>
        <v>-</v>
      </c>
    </row>
    <row r="28" spans="1:57" ht="38.25">
      <c r="A28" s="123" t="str">
        <f>Stac!C34</f>
        <v>Obieralny 2: Wybrane zagadnienia grafiki 3D i wizualizacji komputerowej / Systemy zrobotyzowane i przemysł 4.0</v>
      </c>
      <c r="B28" s="124" t="str">
        <f>IF(ISERR(FIND(B$4,Stac!$R34))=FALSE,IF(ISERR(FIND(CONCATENATE(B$4,"+"),Stac!$R34))=FALSE,IF(ISERR(FIND(CONCATENATE(B$4,"++"),Stac!$R34))=FALSE,IF(ISERR(FIND(CONCATENATE(B$4,"+++"),Stac!$R34))=FALSE,"+++","++"),"+")," ")," ")</f>
        <v xml:space="preserve"> </v>
      </c>
      <c r="C28" s="124" t="str">
        <f>IF(ISERR(FIND(C$4,Stac!$R34))=FALSE,IF(ISERR(FIND(CONCATENATE(C$4,"+"),Stac!$R34))=FALSE,IF(ISERR(FIND(CONCATENATE(C$4,"++"),Stac!$R34))=FALSE,IF(ISERR(FIND(CONCATENATE(C$4,"+++"),Stac!$R34))=FALSE,"+++","++"),"+")," ")," ")</f>
        <v xml:space="preserve"> </v>
      </c>
      <c r="D28" s="124" t="str">
        <f>IF(ISERR(FIND(D$4,Stac!$R34))=FALSE,IF(ISERR(FIND(CONCATENATE(D$4,"+"),Stac!$R34))=FALSE,IF(ISERR(FIND(CONCATENATE(D$4,"++"),Stac!$R34))=FALSE,IF(ISERR(FIND(CONCATENATE(D$4,"+++"),Stac!$R34))=FALSE,"+++","++"),"+")," ")," ")</f>
        <v xml:space="preserve"> </v>
      </c>
      <c r="E28" s="124" t="str">
        <f>IF(ISERR(FIND(E$4,Stac!$R34))=FALSE,IF(ISERR(FIND(CONCATENATE(E$4,"+"),Stac!$R34))=FALSE,IF(ISERR(FIND(CONCATENATE(E$4,"++"),Stac!$R34))=FALSE,IF(ISERR(FIND(CONCATENATE(E$4,"+++"),Stac!$R34))=FALSE,"+++","++"),"+")," ")," ")</f>
        <v>+</v>
      </c>
      <c r="F28" s="124" t="str">
        <f>IF(ISERR(FIND(F$4,Stac!$R34))=FALSE,IF(ISERR(FIND(CONCATENATE(F$4,"+"),Stac!$R34))=FALSE,IF(ISERR(FIND(CONCATENATE(F$4,"++"),Stac!$R34))=FALSE,IF(ISERR(FIND(CONCATENATE(F$4,"+++"),Stac!$R34))=FALSE,"+++","++"),"+")," ")," ")</f>
        <v xml:space="preserve"> </v>
      </c>
      <c r="G28" s="124" t="str">
        <f>IF(ISERR(FIND(G$4,Stac!$R34))=FALSE,IF(ISERR(FIND(CONCATENATE(G$4,"+"),Stac!$R34))=FALSE,IF(ISERR(FIND(CONCATENATE(G$4,"++"),Stac!$R34))=FALSE,IF(ISERR(FIND(CONCATENATE(G$4,"+++"),Stac!$R34))=FALSE,"+++","++"),"+")," ")," ")</f>
        <v xml:space="preserve"> </v>
      </c>
      <c r="H28" s="124" t="str">
        <f>IF(ISERR(FIND(H$4,Stac!$R34))=FALSE,IF(ISERR(FIND(CONCATENATE(H$4,"+"),Stac!$R34))=FALSE,IF(ISERR(FIND(CONCATENATE(H$4,"++"),Stac!$R34))=FALSE,IF(ISERR(FIND(CONCATENATE(H$4,"+++"),Stac!$R34))=FALSE,"+++","++"),"+")," ")," ")</f>
        <v xml:space="preserve"> </v>
      </c>
      <c r="I28" s="124" t="str">
        <f>IF(ISERR(FIND(I$4,Stac!$R34))=FALSE,IF(ISERR(FIND(CONCATENATE(I$4,"+"),Stac!$R34))=FALSE,IF(ISERR(FIND(CONCATENATE(I$4,"++"),Stac!$R34))=FALSE,IF(ISERR(FIND(CONCATENATE(I$4,"+++"),Stac!$R34))=FALSE,"+++","++"),"+")," ")," ")</f>
        <v xml:space="preserve"> </v>
      </c>
      <c r="J28" s="124" t="str">
        <f>IF(ISERR(FIND(J$4,Stac!$R34))=FALSE,IF(ISERR(FIND(CONCATENATE(J$4,"+"),Stac!$R34))=FALSE,IF(ISERR(FIND(CONCATENATE(J$4,"++"),Stac!$R34))=FALSE,IF(ISERR(FIND(CONCATENATE(J$4,"+++"),Stac!$R34))=FALSE,"+++","++"),"+")," ")," ")</f>
        <v xml:space="preserve"> </v>
      </c>
      <c r="K28" s="124" t="str">
        <f>IF(ISERR(FIND(K$4,Stac!$R34))=FALSE,IF(ISERR(FIND(CONCATENATE(K$4,"+"),Stac!$R34))=FALSE,IF(ISERR(FIND(CONCATENATE(K$4,"++"),Stac!$R34))=FALSE,IF(ISERR(FIND(CONCATENATE(K$4,"+++"),Stac!$R34))=FALSE,"+++","++"),"+")," ")," ")</f>
        <v xml:space="preserve"> </v>
      </c>
      <c r="L28" s="124" t="str">
        <f>IF(ISERR(FIND(L$4,Stac!$R34))=FALSE,IF(ISERR(FIND(CONCATENATE(L$4,"+"),Stac!$R34))=FALSE,IF(ISERR(FIND(CONCATENATE(L$4,"++"),Stac!$R34))=FALSE,IF(ISERR(FIND(CONCATENATE(L$4,"+++"),Stac!$R34))=FALSE,"+++","++"),"+")," ")," ")</f>
        <v xml:space="preserve"> </v>
      </c>
      <c r="M28" s="124" t="str">
        <f>IF(ISERR(FIND(M$4,Stac!$R34))=FALSE,IF(ISERR(FIND(CONCATENATE(M$4,"+"),Stac!$R34))=FALSE,IF(ISERR(FIND(CONCATENATE(M$4,"++"),Stac!$R34))=FALSE,IF(ISERR(FIND(CONCATENATE(M$4,"+++"),Stac!$R34))=FALSE,"+++","++"),"+")," ")," ")</f>
        <v xml:space="preserve"> </v>
      </c>
      <c r="N28" s="124" t="str">
        <f>IF(ISERR(FIND(N$4,Stac!$R34))=FALSE,IF(ISERR(FIND(CONCATENATE(N$4,"+"),Stac!$R34))=FALSE,IF(ISERR(FIND(CONCATENATE(N$4,"++"),Stac!$R34))=FALSE,IF(ISERR(FIND(CONCATENATE(N$4,"+++"),Stac!$R34))=FALSE,"+++","++"),"+")," ")," ")</f>
        <v xml:space="preserve"> </v>
      </c>
      <c r="O28" s="124" t="str">
        <f>IF(ISERR(FIND(O$4,Stac!$R34))=FALSE,IF(ISERR(FIND(CONCATENATE(O$4,"+"),Stac!$R34))=FALSE,IF(ISERR(FIND(CONCATENATE(O$4,"++"),Stac!$R34))=FALSE,IF(ISERR(FIND(CONCATENATE(O$4,"+++"),Stac!$R34))=FALSE,"+++","++"),"+")," ")," ")</f>
        <v xml:space="preserve"> </v>
      </c>
      <c r="P28" s="124" t="str">
        <f>IF(ISERR(FIND(P$4,Stac!$R34))=FALSE,IF(ISERR(FIND(CONCATENATE(P$4,"+"),Stac!$R34))=FALSE,IF(ISERR(FIND(CONCATENATE(P$4,"++"),Stac!$R34))=FALSE,IF(ISERR(FIND(CONCATENATE(P$4,"+++"),Stac!$R34))=FALSE,"+++","++"),"+")," ")," ")</f>
        <v xml:space="preserve"> </v>
      </c>
      <c r="Q28" s="124" t="str">
        <f>IF(ISERR(FIND(Q$4,Stac!$R34))=FALSE,IF(ISERR(FIND(CONCATENATE(Q$4,"+"),Stac!$R34))=FALSE,IF(ISERR(FIND(CONCATENATE(Q$4,"++"),Stac!$R34))=FALSE,IF(ISERR(FIND(CONCATENATE(Q$4,"+++"),Stac!$R34))=FALSE,"+++","++"),"+")," ")," ")</f>
        <v xml:space="preserve"> </v>
      </c>
      <c r="R28" s="124" t="str">
        <f>IF(ISERR(FIND(R$4,Stac!$R34))=FALSE,IF(ISERR(FIND(CONCATENATE(R$4,"+"),Stac!$R34))=FALSE,IF(ISERR(FIND(CONCATENATE(R$4,"++"),Stac!$R34))=FALSE,IF(ISERR(FIND(CONCATENATE(R$4,"+++"),Stac!$R34))=FALSE,"+++","++"),"+")," ")," ")</f>
        <v xml:space="preserve"> </v>
      </c>
      <c r="S28" s="124" t="str">
        <f>IF(ISERR(FIND(S$4,Stac!$R34))=FALSE,IF(ISERR(FIND(CONCATENATE(S$4,"+"),Stac!$R34))=FALSE,IF(ISERR(FIND(CONCATENATE(S$4,"++"),Stac!$R34))=FALSE,IF(ISERR(FIND(CONCATENATE(S$4,"+++"),Stac!$R34))=FALSE,"+++","++"),"+")," ")," ")</f>
        <v xml:space="preserve"> </v>
      </c>
      <c r="T28" s="125" t="str">
        <f>Stac!C34</f>
        <v>Obieralny 2: Wybrane zagadnienia grafiki 3D i wizualizacji komputerowej / Systemy zrobotyzowane i przemysł 4.0</v>
      </c>
      <c r="U28" s="124" t="str">
        <f>IF(ISERR(FIND(U$4,Stac!$S34))=FALSE,IF(ISERR(FIND(CONCATENATE(U$4,"+"),Stac!$S34))=FALSE,IF(ISERR(FIND(CONCATENATE(U$4,"++"),Stac!$S34))=FALSE,IF(ISERR(FIND(CONCATENATE(U$4,"+++"),Stac!$S34))=FALSE,"+++","++"),"+")," ")," ")</f>
        <v xml:space="preserve"> </v>
      </c>
      <c r="V28" s="124" t="str">
        <f>IF(ISERR(FIND(V$4,Stac!$S34))=FALSE,IF(ISERR(FIND(CONCATENATE(V$4,"+"),Stac!$S34))=FALSE,IF(ISERR(FIND(CONCATENATE(V$4,"++"),Stac!$S34))=FALSE,IF(ISERR(FIND(CONCATENATE(V$4,"+++"),Stac!$S34))=FALSE,"+++","++"),"+")," ")," ")</f>
        <v xml:space="preserve"> </v>
      </c>
      <c r="W28" s="124" t="str">
        <f>IF(ISERR(FIND(W$4,Stac!$S34))=FALSE,IF(ISERR(FIND(CONCATENATE(W$4,"+"),Stac!$S34))=FALSE,IF(ISERR(FIND(CONCATENATE(W$4,"++"),Stac!$S34))=FALSE,IF(ISERR(FIND(CONCATENATE(W$4,"+++"),Stac!$S34))=FALSE,"+++","++"),"+")," ")," ")</f>
        <v xml:space="preserve"> </v>
      </c>
      <c r="X28" s="124" t="str">
        <f>IF(ISERR(FIND(X$4,Stac!$S34))=FALSE,IF(ISERR(FIND(CONCATENATE(X$4,"+"),Stac!$S34))=FALSE,IF(ISERR(FIND(CONCATENATE(X$4,"++"),Stac!$S34))=FALSE,IF(ISERR(FIND(CONCATENATE(X$4,"+++"),Stac!$S34))=FALSE,"+++","++"),"+")," ")," ")</f>
        <v xml:space="preserve"> </v>
      </c>
      <c r="Y28" s="124" t="str">
        <f>IF(ISERR(FIND(Y$4,Stac!$S34))=FALSE,IF(ISERR(FIND(CONCATENATE(Y$4,"+"),Stac!$S34))=FALSE,IF(ISERR(FIND(CONCATENATE(Y$4,"++"),Stac!$S34))=FALSE,IF(ISERR(FIND(CONCATENATE(Y$4,"+++"),Stac!$S34))=FALSE,"+++","++"),"+")," ")," ")</f>
        <v xml:space="preserve"> </v>
      </c>
      <c r="Z28" s="124" t="str">
        <f>IF(ISERR(FIND(Z$4,Stac!$S34))=FALSE,IF(ISERR(FIND(CONCATENATE(Z$4,"+"),Stac!$S34))=FALSE,IF(ISERR(FIND(CONCATENATE(Z$4,"++"),Stac!$S34))=FALSE,IF(ISERR(FIND(CONCATENATE(Z$4,"+++"),Stac!$S34))=FALSE,"+++","++"),"+")," ")," ")</f>
        <v xml:space="preserve"> </v>
      </c>
      <c r="AA28" s="124" t="str">
        <f>IF(ISERR(FIND(AA$4,Stac!$S34))=FALSE,IF(ISERR(FIND(CONCATENATE(AA$4,"+"),Stac!$S34))=FALSE,IF(ISERR(FIND(CONCATENATE(AA$4,"++"),Stac!$S34))=FALSE,IF(ISERR(FIND(CONCATENATE(AA$4,"+++"),Stac!$S34))=FALSE,"+++","++"),"+")," ")," ")</f>
        <v xml:space="preserve"> </v>
      </c>
      <c r="AB28" s="124" t="str">
        <f>IF(ISERR(FIND(AB$4,Stac!$S34))=FALSE,IF(ISERR(FIND(CONCATENATE(AB$4,"+"),Stac!$S34))=FALSE,IF(ISERR(FIND(CONCATENATE(AB$4,"++"),Stac!$S34))=FALSE,IF(ISERR(FIND(CONCATENATE(AB$4,"+++"),Stac!$S34))=FALSE,"+++","++"),"+")," ")," ")</f>
        <v xml:space="preserve"> </v>
      </c>
      <c r="AC28" s="124" t="str">
        <f>IF(ISERR(FIND(AC$4,Stac!$S34))=FALSE,IF(ISERR(FIND(CONCATENATE(AC$4,"+"),Stac!$S34))=FALSE,IF(ISERR(FIND(CONCATENATE(AC$4,"++"),Stac!$S34))=FALSE,IF(ISERR(FIND(CONCATENATE(AC$4,"+++"),Stac!$S34))=FALSE,"+++","++"),"+")," ")," ")</f>
        <v xml:space="preserve"> </v>
      </c>
      <c r="AD28" s="124" t="str">
        <f>IF(ISERR(FIND(AD$4,Stac!$S34))=FALSE,IF(ISERR(FIND(CONCATENATE(AD$4,"+"),Stac!$S34))=FALSE,IF(ISERR(FIND(CONCATENATE(AD$4,"++"),Stac!$S34))=FALSE,IF(ISERR(FIND(CONCATENATE(AD$4,"+++"),Stac!$S34))=FALSE,"+++","++"),"+")," ")," ")</f>
        <v xml:space="preserve"> </v>
      </c>
      <c r="AE28" s="124" t="str">
        <f>IF(ISERR(FIND(AE$4,Stac!$S34))=FALSE,IF(ISERR(FIND(CONCATENATE(AE$4,"+"),Stac!$S34))=FALSE,IF(ISERR(FIND(CONCATENATE(AE$4,"++"),Stac!$S34))=FALSE,IF(ISERR(FIND(CONCATENATE(AE$4,"+++"),Stac!$S34))=FALSE,"+++","++"),"+")," ")," ")</f>
        <v xml:space="preserve"> </v>
      </c>
      <c r="AF28" s="124" t="str">
        <f>IF(ISERR(FIND(AF$4,Stac!$S34))=FALSE,IF(ISERR(FIND(CONCATENATE(AF$4,"+"),Stac!$S34))=FALSE,IF(ISERR(FIND(CONCATENATE(AF$4,"++"),Stac!$S34))=FALSE,IF(ISERR(FIND(CONCATENATE(AF$4,"+++"),Stac!$S34))=FALSE,"+++","++"),"+")," ")," ")</f>
        <v xml:space="preserve"> </v>
      </c>
      <c r="AG28" s="124" t="str">
        <f>IF(ISERR(FIND(AG$4,Stac!$S34))=FALSE,IF(ISERR(FIND(CONCATENATE(AG$4,"+"),Stac!$S34))=FALSE,IF(ISERR(FIND(CONCATENATE(AG$4,"++"),Stac!$S34))=FALSE,IF(ISERR(FIND(CONCATENATE(AG$4,"+++"),Stac!$S34))=FALSE,"+++","++"),"+")," ")," ")</f>
        <v xml:space="preserve"> </v>
      </c>
      <c r="AH28" s="124" t="str">
        <f>IF(ISERR(FIND(AH$4,Stac!$S34))=FALSE,IF(ISERR(FIND(CONCATENATE(AH$4,"+"),Stac!$S34))=FALSE,IF(ISERR(FIND(CONCATENATE(AH$4,"++"),Stac!$S34))=FALSE,IF(ISERR(FIND(CONCATENATE(AH$4,"+++"),Stac!$S34))=FALSE,"+++","++"),"+")," ")," ")</f>
        <v xml:space="preserve"> </v>
      </c>
      <c r="AI28" s="124" t="str">
        <f>IF(ISERR(FIND(AI$4,Stac!$S34))=FALSE,IF(ISERR(FIND(CONCATENATE(AI$4,"+"),Stac!$S34))=FALSE,IF(ISERR(FIND(CONCATENATE(AI$4,"++"),Stac!$S34))=FALSE,IF(ISERR(FIND(CONCATENATE(AI$4,"+++"),Stac!$S34))=FALSE,"+++","++"),"+")," ")," ")</f>
        <v xml:space="preserve"> </v>
      </c>
      <c r="AJ28" s="124" t="str">
        <f>IF(ISERR(FIND(AJ$4,Stac!$S34))=FALSE,IF(ISERR(FIND(CONCATENATE(AJ$4,"+"),Stac!$S34))=FALSE,IF(ISERR(FIND(CONCATENATE(AJ$4,"++"),Stac!$S34))=FALSE,IF(ISERR(FIND(CONCATENATE(AJ$4,"+++"),Stac!$S34))=FALSE,"+++","++"),"+")," ")," ")</f>
        <v xml:space="preserve"> </v>
      </c>
      <c r="AK28" s="124" t="str">
        <f>IF(ISERR(FIND(AK$4,Stac!$S34))=FALSE,IF(ISERR(FIND(CONCATENATE(AK$4,"+"),Stac!$S34))=FALSE,IF(ISERR(FIND(CONCATENATE(AK$4,"++"),Stac!$S34))=FALSE,IF(ISERR(FIND(CONCATENATE(AK$4,"+++"),Stac!$S34))=FALSE,"+++","++"),"+")," ")," ")</f>
        <v xml:space="preserve"> </v>
      </c>
      <c r="AL28" s="124" t="str">
        <f>IF(ISERR(FIND(AL$4,Stac!$S34))=FALSE,IF(ISERR(FIND(CONCATENATE(AL$4,"+"),Stac!$S34))=FALSE,IF(ISERR(FIND(CONCATENATE(AL$4,"++"),Stac!$S34))=FALSE,IF(ISERR(FIND(CONCATENATE(AL$4,"+++"),Stac!$S34))=FALSE,"+++","++"),"+")," ")," ")</f>
        <v xml:space="preserve"> </v>
      </c>
      <c r="AM28" s="124" t="str">
        <f>IF(ISERR(FIND(AM$4,Stac!$S34))=FALSE,IF(ISERR(FIND(CONCATENATE(AM$4,"+"),Stac!$S34))=FALSE,IF(ISERR(FIND(CONCATENATE(AM$4,"++"),Stac!$S34))=FALSE,IF(ISERR(FIND(CONCATENATE(AM$4,"+++"),Stac!$S34))=FALSE,"+++","++"),"+")," ")," ")</f>
        <v xml:space="preserve"> </v>
      </c>
      <c r="AN28" s="124" t="str">
        <f>IF(ISERR(FIND(AN$4,Stac!$S34))=FALSE,IF(ISERR(FIND(CONCATENATE(AN$4,"+"),Stac!$S34))=FALSE,IF(ISERR(FIND(CONCATENATE(AN$4,"++"),Stac!$S34))=FALSE,IF(ISERR(FIND(CONCATENATE(AN$4,"+++"),Stac!$S34))=FALSE,"+++","++"),"+")," ")," ")</f>
        <v xml:space="preserve"> </v>
      </c>
      <c r="AO28" s="124" t="str">
        <f>IF(ISERR(FIND(AO$4,Stac!$S34))=FALSE,IF(ISERR(FIND(CONCATENATE(AO$4,"+"),Stac!$S34))=FALSE,IF(ISERR(FIND(CONCATENATE(AO$4,"++"),Stac!$S34))=FALSE,IF(ISERR(FIND(CONCATENATE(AO$4,"+++"),Stac!$S34))=FALSE,"+++","++"),"+")," ")," ")</f>
        <v xml:space="preserve"> </v>
      </c>
      <c r="AP28" s="124" t="str">
        <f>IF(ISERR(FIND(AP$4,Stac!$S34))=FALSE,IF(ISERR(FIND(CONCATENATE(AP$4,"+"),Stac!$S34))=FALSE,IF(ISERR(FIND(CONCATENATE(AP$4,"++"),Stac!$S34))=FALSE,IF(ISERR(FIND(CONCATENATE(AP$4,"+++"),Stac!$S34))=FALSE,"+++","++"),"+")," ")," ")</f>
        <v>+</v>
      </c>
      <c r="AQ28" s="124" t="str">
        <f>IF(ISERR(FIND(AQ$4,Stac!$S34))=FALSE,IF(ISERR(FIND(CONCATENATE(AQ$4,"+"),Stac!$S34))=FALSE,IF(ISERR(FIND(CONCATENATE(AQ$4,"++"),Stac!$S34))=FALSE,IF(ISERR(FIND(CONCATENATE(AQ$4,"+++"),Stac!$S34))=FALSE,"+++","++"),"+")," ")," ")</f>
        <v>+</v>
      </c>
      <c r="AR28" s="124" t="str">
        <f>IF(ISERR(FIND(AR$4,Stac!$S34))=FALSE,IF(ISERR(FIND(CONCATENATE(AR$4,"+"),Stac!$S34))=FALSE,IF(ISERR(FIND(CONCATENATE(AR$4,"++"),Stac!$S34))=FALSE,IF(ISERR(FIND(CONCATENATE(AR$4,"+++"),Stac!$S34))=FALSE,"+++","++"),"+")," ")," ")</f>
        <v xml:space="preserve"> </v>
      </c>
      <c r="AS28" s="124" t="str">
        <f>IF(ISERR(FIND(AS$4,Stac!$S34))=FALSE,IF(ISERR(FIND(CONCATENATE(AS$4,"+"),Stac!$S34))=FALSE,IF(ISERR(FIND(CONCATENATE(AS$4,"++"),Stac!$S34))=FALSE,IF(ISERR(FIND(CONCATENATE(AS$4,"+++"),Stac!$S34))=FALSE,"+++","++"),"+")," ")," ")</f>
        <v xml:space="preserve"> </v>
      </c>
      <c r="AT28" s="124" t="str">
        <f>IF(ISERR(FIND(AT$4,Stac!$S34))=FALSE,IF(ISERR(FIND(CONCATENATE(AT$4,"+"),Stac!$S34))=FALSE,IF(ISERR(FIND(CONCATENATE(AT$4,"++"),Stac!$S34))=FALSE,IF(ISERR(FIND(CONCATENATE(AT$4,"+++"),Stac!$S34))=FALSE,"+++","++"),"+")," ")," ")</f>
        <v xml:space="preserve"> </v>
      </c>
      <c r="AU28" s="124" t="str">
        <f>IF(ISERR(FIND(AU$4,Stac!$S34))=FALSE,IF(ISERR(FIND(CONCATENATE(AU$4,"+"),Stac!$S34))=FALSE,IF(ISERR(FIND(CONCATENATE(AU$4,"++"),Stac!$S34))=FALSE,IF(ISERR(FIND(CONCATENATE(AU$4,"+++"),Stac!$S34))=FALSE,"+++","++"),"+")," ")," ")</f>
        <v xml:space="preserve"> </v>
      </c>
      <c r="AV28" s="125" t="str">
        <f>Stac!C34</f>
        <v>Obieralny 2: Wybrane zagadnienia grafiki 3D i wizualizacji komputerowej / Systemy zrobotyzowane i przemysł 4.0</v>
      </c>
      <c r="AW28" s="124" t="str">
        <f>IF(ISERR(FIND(AW$4,Stac!$T34))=FALSE,IF(ISERR(FIND(CONCATENATE(AW$4,"+"),Stac!$T34))=FALSE,IF(ISERR(FIND(CONCATENATE(AW$4,"++"),Stac!$T34))=FALSE,IF(ISERR(FIND(CONCATENATE(AW$4,"+++"),Stac!$T34))=FALSE,"+++","++"),"+")," ")," ")</f>
        <v>+</v>
      </c>
      <c r="AX28" s="124" t="str">
        <f>IF(ISERR(FIND(AX$4,Stac!$T34))=FALSE,IF(ISERR(FIND(CONCATENATE(AX$4,"+"),Stac!$T34))=FALSE,IF(ISERR(FIND(CONCATENATE(AX$4,"++"),Stac!$T34))=FALSE,IF(ISERR(FIND(CONCATENATE(AX$4,"+++"),Stac!$T34))=FALSE,"+++","++"),"+")," ")," ")</f>
        <v xml:space="preserve"> </v>
      </c>
      <c r="AY28" s="124" t="str">
        <f>IF(ISERR(FIND(AY$4,Stac!$T34))=FALSE,IF(ISERR(FIND(CONCATENATE(AY$4,"+"),Stac!$T34))=FALSE,IF(ISERR(FIND(CONCATENATE(AY$4,"++"),Stac!$T34))=FALSE,IF(ISERR(FIND(CONCATENATE(AY$4,"+++"),Stac!$T34))=FALSE,"+++","++"),"+")," ")," ")</f>
        <v xml:space="preserve"> </v>
      </c>
      <c r="AZ28" s="124" t="str">
        <f>IF(ISERR(FIND(AZ$4,Stac!$T34))=FALSE,IF(ISERR(FIND(CONCATENATE(AZ$4,"+"),Stac!$T34))=FALSE,IF(ISERR(FIND(CONCATENATE(AZ$4,"++"),Stac!$T34))=FALSE,IF(ISERR(FIND(CONCATENATE(AZ$4,"+++"),Stac!$T34))=FALSE,"+++","++"),"+")," ")," ")</f>
        <v xml:space="preserve"> </v>
      </c>
      <c r="BA28" s="124" t="str">
        <f>IF(ISERR(FIND(BA$4,Stac!$T34))=FALSE,IF(ISERR(FIND(CONCATENATE(BA$4,"+"),Stac!$T34))=FALSE,IF(ISERR(FIND(CONCATENATE(BA$4,"++"),Stac!$T34))=FALSE,IF(ISERR(FIND(CONCATENATE(BA$4,"+++"),Stac!$T34))=FALSE,"+++","++"),"+")," ")," ")</f>
        <v xml:space="preserve"> </v>
      </c>
      <c r="BB28" s="124" t="str">
        <f>IF(ISERR(FIND(BB$4,Stac!$T34))=FALSE,IF(ISERR(FIND(CONCATENATE(BB$4,"+"),Stac!$T34))=FALSE,IF(ISERR(FIND(CONCATENATE(BB$4,"++"),Stac!$T34))=FALSE,IF(ISERR(FIND(CONCATENATE(BB$4,"+++"),Stac!$T34))=FALSE,"+++","++"),"+")," ")," ")</f>
        <v xml:space="preserve"> </v>
      </c>
      <c r="BC28" s="124" t="str">
        <f>IF(ISERR(FIND(BC$4,#REF!))=0,IF(ISERR(FIND(CONCATENATE(BC$4,"+"),#REF!))=0,IF(ISERR(FIND(CONCATENATE(BC$4,"++"),#REF!))=0,IF(ISERR(FIND(CONCATENATE(BC$4,"+++"),#REF!))=0,"+++","++"),"+"),"-"),"-")</f>
        <v>-</v>
      </c>
      <c r="BD28" s="124" t="str">
        <f>IF(ISERR(FIND(BD$4,#REF!))=0,IF(ISERR(FIND(CONCATENATE(BD$4,"+"),#REF!))=0,IF(ISERR(FIND(CONCATENATE(BD$4,"++"),#REF!))=0,IF(ISERR(FIND(CONCATENATE(BD$4,"+++"),#REF!))=0,"+++","++"),"+"),"-"),"-")</f>
        <v>-</v>
      </c>
      <c r="BE28" s="124" t="str">
        <f>IF(ISERR(FIND(BE$4,#REF!))=0,IF(ISERR(FIND(CONCATENATE(BE$4,"+"),#REF!))=0,IF(ISERR(FIND(CONCATENATE(BE$4,"++"),#REF!))=0,IF(ISERR(FIND(CONCATENATE(BE$4,"+++"),#REF!))=0,"+++","++"),"+"),"-"),"-")</f>
        <v>-</v>
      </c>
    </row>
    <row r="29" spans="1:57">
      <c r="A29" s="123" t="str">
        <f>Stac!C35</f>
        <v>Pracownia badawcza</v>
      </c>
      <c r="B29" s="124" t="str">
        <f>IF(ISERR(FIND(B$4,Stac!$R35))=FALSE,IF(ISERR(FIND(CONCATENATE(B$4,"+"),Stac!$R35))=FALSE,IF(ISERR(FIND(CONCATENATE(B$4,"++"),Stac!$R35))=FALSE,IF(ISERR(FIND(CONCATENATE(B$4,"+++"),Stac!$R35))=FALSE,"+++","++"),"+")," ")," ")</f>
        <v xml:space="preserve"> </v>
      </c>
      <c r="C29" s="124" t="str">
        <f>IF(ISERR(FIND(C$4,Stac!$R35))=FALSE,IF(ISERR(FIND(CONCATENATE(C$4,"+"),Stac!$R35))=FALSE,IF(ISERR(FIND(CONCATENATE(C$4,"++"),Stac!$R35))=FALSE,IF(ISERR(FIND(CONCATENATE(C$4,"+++"),Stac!$R35))=FALSE,"+++","++"),"+")," ")," ")</f>
        <v xml:space="preserve"> </v>
      </c>
      <c r="D29" s="124" t="str">
        <f>IF(ISERR(FIND(D$4,Stac!$R35))=FALSE,IF(ISERR(FIND(CONCATENATE(D$4,"+"),Stac!$R35))=FALSE,IF(ISERR(FIND(CONCATENATE(D$4,"++"),Stac!$R35))=FALSE,IF(ISERR(FIND(CONCATENATE(D$4,"+++"),Stac!$R35))=FALSE,"+++","++"),"+")," ")," ")</f>
        <v xml:space="preserve"> </v>
      </c>
      <c r="E29" s="124" t="str">
        <f>IF(ISERR(FIND(E$4,Stac!$R35))=FALSE,IF(ISERR(FIND(CONCATENATE(E$4,"+"),Stac!$R35))=FALSE,IF(ISERR(FIND(CONCATENATE(E$4,"++"),Stac!$R35))=FALSE,IF(ISERR(FIND(CONCATENATE(E$4,"+++"),Stac!$R35))=FALSE,"+++","++"),"+")," ")," ")</f>
        <v xml:space="preserve"> </v>
      </c>
      <c r="F29" s="124" t="str">
        <f>IF(ISERR(FIND(F$4,Stac!$R35))=FALSE,IF(ISERR(FIND(CONCATENATE(F$4,"+"),Stac!$R35))=FALSE,IF(ISERR(FIND(CONCATENATE(F$4,"++"),Stac!$R35))=FALSE,IF(ISERR(FIND(CONCATENATE(F$4,"+++"),Stac!$R35))=FALSE,"+++","++"),"+")," ")," ")</f>
        <v xml:space="preserve"> </v>
      </c>
      <c r="G29" s="124" t="str">
        <f>IF(ISERR(FIND(G$4,Stac!$R35))=FALSE,IF(ISERR(FIND(CONCATENATE(G$4,"+"),Stac!$R35))=FALSE,IF(ISERR(FIND(CONCATENATE(G$4,"++"),Stac!$R35))=FALSE,IF(ISERR(FIND(CONCATENATE(G$4,"+++"),Stac!$R35))=FALSE,"+++","++"),"+")," ")," ")</f>
        <v xml:space="preserve"> </v>
      </c>
      <c r="H29" s="124" t="str">
        <f>IF(ISERR(FIND(H$4,Stac!$R35))=FALSE,IF(ISERR(FIND(CONCATENATE(H$4,"+"),Stac!$R35))=FALSE,IF(ISERR(FIND(CONCATENATE(H$4,"++"),Stac!$R35))=FALSE,IF(ISERR(FIND(CONCATENATE(H$4,"+++"),Stac!$R35))=FALSE,"+++","++"),"+")," ")," ")</f>
        <v xml:space="preserve"> </v>
      </c>
      <c r="I29" s="124" t="str">
        <f>IF(ISERR(FIND(I$4,Stac!$R35))=FALSE,IF(ISERR(FIND(CONCATENATE(I$4,"+"),Stac!$R35))=FALSE,IF(ISERR(FIND(CONCATENATE(I$4,"++"),Stac!$R35))=FALSE,IF(ISERR(FIND(CONCATENATE(I$4,"+++"),Stac!$R35))=FALSE,"+++","++"),"+")," ")," ")</f>
        <v xml:space="preserve"> </v>
      </c>
      <c r="J29" s="124" t="str">
        <f>IF(ISERR(FIND(J$4,Stac!$R35))=FALSE,IF(ISERR(FIND(CONCATENATE(J$4,"+"),Stac!$R35))=FALSE,IF(ISERR(FIND(CONCATENATE(J$4,"++"),Stac!$R35))=FALSE,IF(ISERR(FIND(CONCATENATE(J$4,"+++"),Stac!$R35))=FALSE,"+++","++"),"+")," ")," ")</f>
        <v xml:space="preserve"> </v>
      </c>
      <c r="K29" s="124" t="str">
        <f>IF(ISERR(FIND(K$4,Stac!$R35))=FALSE,IF(ISERR(FIND(CONCATENATE(K$4,"+"),Stac!$R35))=FALSE,IF(ISERR(FIND(CONCATENATE(K$4,"++"),Stac!$R35))=FALSE,IF(ISERR(FIND(CONCATENATE(K$4,"+++"),Stac!$R35))=FALSE,"+++","++"),"+")," ")," ")</f>
        <v xml:space="preserve"> </v>
      </c>
      <c r="L29" s="124" t="str">
        <f>IF(ISERR(FIND(L$4,Stac!$R35))=FALSE,IF(ISERR(FIND(CONCATENATE(L$4,"+"),Stac!$R35))=FALSE,IF(ISERR(FIND(CONCATENATE(L$4,"++"),Stac!$R35))=FALSE,IF(ISERR(FIND(CONCATENATE(L$4,"+++"),Stac!$R35))=FALSE,"+++","++"),"+")," ")," ")</f>
        <v xml:space="preserve"> </v>
      </c>
      <c r="M29" s="124" t="str">
        <f>IF(ISERR(FIND(M$4,Stac!$R35))=FALSE,IF(ISERR(FIND(CONCATENATE(M$4,"+"),Stac!$R35))=FALSE,IF(ISERR(FIND(CONCATENATE(M$4,"++"),Stac!$R35))=FALSE,IF(ISERR(FIND(CONCATENATE(M$4,"+++"),Stac!$R35))=FALSE,"+++","++"),"+")," ")," ")</f>
        <v>+</v>
      </c>
      <c r="N29" s="124" t="str">
        <f>IF(ISERR(FIND(N$4,Stac!$R35))=FALSE,IF(ISERR(FIND(CONCATENATE(N$4,"+"),Stac!$R35))=FALSE,IF(ISERR(FIND(CONCATENATE(N$4,"++"),Stac!$R35))=FALSE,IF(ISERR(FIND(CONCATENATE(N$4,"+++"),Stac!$R35))=FALSE,"+++","++"),"+")," ")," ")</f>
        <v xml:space="preserve"> </v>
      </c>
      <c r="O29" s="124" t="str">
        <f>IF(ISERR(FIND(O$4,Stac!$R35))=FALSE,IF(ISERR(FIND(CONCATENATE(O$4,"+"),Stac!$R35))=FALSE,IF(ISERR(FIND(CONCATENATE(O$4,"++"),Stac!$R35))=FALSE,IF(ISERR(FIND(CONCATENATE(O$4,"+++"),Stac!$R35))=FALSE,"+++","++"),"+")," ")," ")</f>
        <v xml:space="preserve"> </v>
      </c>
      <c r="P29" s="124" t="str">
        <f>IF(ISERR(FIND(P$4,Stac!$R35))=FALSE,IF(ISERR(FIND(CONCATENATE(P$4,"+"),Stac!$R35))=FALSE,IF(ISERR(FIND(CONCATENATE(P$4,"++"),Stac!$R35))=FALSE,IF(ISERR(FIND(CONCATENATE(P$4,"+++"),Stac!$R35))=FALSE,"+++","++"),"+")," ")," ")</f>
        <v>+</v>
      </c>
      <c r="Q29" s="124" t="str">
        <f>IF(ISERR(FIND(Q$4,Stac!$R35))=FALSE,IF(ISERR(FIND(CONCATENATE(Q$4,"+"),Stac!$R35))=FALSE,IF(ISERR(FIND(CONCATENATE(Q$4,"++"),Stac!$R35))=FALSE,IF(ISERR(FIND(CONCATENATE(Q$4,"+++"),Stac!$R35))=FALSE,"+++","++"),"+")," ")," ")</f>
        <v xml:space="preserve"> </v>
      </c>
      <c r="R29" s="124" t="str">
        <f>IF(ISERR(FIND(R$4,Stac!$R35))=FALSE,IF(ISERR(FIND(CONCATENATE(R$4,"+"),Stac!$R35))=FALSE,IF(ISERR(FIND(CONCATENATE(R$4,"++"),Stac!$R35))=FALSE,IF(ISERR(FIND(CONCATENATE(R$4,"+++"),Stac!$R35))=FALSE,"+++","++"),"+")," ")," ")</f>
        <v xml:space="preserve"> </v>
      </c>
      <c r="S29" s="124" t="str">
        <f>IF(ISERR(FIND(S$4,Stac!$R35))=FALSE,IF(ISERR(FIND(CONCATENATE(S$4,"+"),Stac!$R35))=FALSE,IF(ISERR(FIND(CONCATENATE(S$4,"++"),Stac!$R35))=FALSE,IF(ISERR(FIND(CONCATENATE(S$4,"+++"),Stac!$R35))=FALSE,"+++","++"),"+")," ")," ")</f>
        <v xml:space="preserve"> </v>
      </c>
      <c r="T29" s="125" t="str">
        <f>Stac!C35</f>
        <v>Pracownia badawcza</v>
      </c>
      <c r="U29" s="124" t="str">
        <f>IF(ISERR(FIND(U$4,Stac!$S35))=FALSE,IF(ISERR(FIND(CONCATENATE(U$4,"+"),Stac!$S35))=FALSE,IF(ISERR(FIND(CONCATENATE(U$4,"++"),Stac!$S35))=FALSE,IF(ISERR(FIND(CONCATENATE(U$4,"+++"),Stac!$S35))=FALSE,"+++","++"),"+")," ")," ")</f>
        <v xml:space="preserve"> </v>
      </c>
      <c r="V29" s="124" t="str">
        <f>IF(ISERR(FIND(V$4,Stac!$S35))=FALSE,IF(ISERR(FIND(CONCATENATE(V$4,"+"),Stac!$S35))=FALSE,IF(ISERR(FIND(CONCATENATE(V$4,"++"),Stac!$S35))=FALSE,IF(ISERR(FIND(CONCATENATE(V$4,"+++"),Stac!$S35))=FALSE,"+++","++"),"+")," ")," ")</f>
        <v xml:space="preserve"> </v>
      </c>
      <c r="W29" s="124" t="str">
        <f>IF(ISERR(FIND(W$4,Stac!$S35))=FALSE,IF(ISERR(FIND(CONCATENATE(W$4,"+"),Stac!$S35))=FALSE,IF(ISERR(FIND(CONCATENATE(W$4,"++"),Stac!$S35))=FALSE,IF(ISERR(FIND(CONCATENATE(W$4,"+++"),Stac!$S35))=FALSE,"+++","++"),"+")," ")," ")</f>
        <v xml:space="preserve"> </v>
      </c>
      <c r="X29" s="124" t="str">
        <f>IF(ISERR(FIND(X$4,Stac!$S35))=FALSE,IF(ISERR(FIND(CONCATENATE(X$4,"+"),Stac!$S35))=FALSE,IF(ISERR(FIND(CONCATENATE(X$4,"++"),Stac!$S35))=FALSE,IF(ISERR(FIND(CONCATENATE(X$4,"+++"),Stac!$S35))=FALSE,"+++","++"),"+")," ")," ")</f>
        <v>+</v>
      </c>
      <c r="Y29" s="124" t="str">
        <f>IF(ISERR(FIND(Y$4,Stac!$S35))=FALSE,IF(ISERR(FIND(CONCATENATE(Y$4,"+"),Stac!$S35))=FALSE,IF(ISERR(FIND(CONCATENATE(Y$4,"++"),Stac!$S35))=FALSE,IF(ISERR(FIND(CONCATENATE(Y$4,"+++"),Stac!$S35))=FALSE,"+++","++"),"+")," ")," ")</f>
        <v>+</v>
      </c>
      <c r="Z29" s="124" t="str">
        <f>IF(ISERR(FIND(Z$4,Stac!$S35))=FALSE,IF(ISERR(FIND(CONCATENATE(Z$4,"+"),Stac!$S35))=FALSE,IF(ISERR(FIND(CONCATENATE(Z$4,"++"),Stac!$S35))=FALSE,IF(ISERR(FIND(CONCATENATE(Z$4,"+++"),Stac!$S35))=FALSE,"+++","++"),"+")," ")," ")</f>
        <v>+</v>
      </c>
      <c r="AA29" s="124" t="str">
        <f>IF(ISERR(FIND(AA$4,Stac!$S35))=FALSE,IF(ISERR(FIND(CONCATENATE(AA$4,"+"),Stac!$S35))=FALSE,IF(ISERR(FIND(CONCATENATE(AA$4,"++"),Stac!$S35))=FALSE,IF(ISERR(FIND(CONCATENATE(AA$4,"+++"),Stac!$S35))=FALSE,"+++","++"),"+")," ")," ")</f>
        <v>+</v>
      </c>
      <c r="AB29" s="124" t="str">
        <f>IF(ISERR(FIND(AB$4,Stac!$S35))=FALSE,IF(ISERR(FIND(CONCATENATE(AB$4,"+"),Stac!$S35))=FALSE,IF(ISERR(FIND(CONCATENATE(AB$4,"++"),Stac!$S35))=FALSE,IF(ISERR(FIND(CONCATENATE(AB$4,"+++"),Stac!$S35))=FALSE,"+++","++"),"+")," ")," ")</f>
        <v xml:space="preserve"> </v>
      </c>
      <c r="AC29" s="124" t="str">
        <f>IF(ISERR(FIND(AC$4,Stac!$S35))=FALSE,IF(ISERR(FIND(CONCATENATE(AC$4,"+"),Stac!$S35))=FALSE,IF(ISERR(FIND(CONCATENATE(AC$4,"++"),Stac!$S35))=FALSE,IF(ISERR(FIND(CONCATENATE(AC$4,"+++"),Stac!$S35))=FALSE,"+++","++"),"+")," ")," ")</f>
        <v xml:space="preserve"> </v>
      </c>
      <c r="AD29" s="124" t="str">
        <f>IF(ISERR(FIND(AD$4,Stac!$S35))=FALSE,IF(ISERR(FIND(CONCATENATE(AD$4,"+"),Stac!$S35))=FALSE,IF(ISERR(FIND(CONCATENATE(AD$4,"++"),Stac!$S35))=FALSE,IF(ISERR(FIND(CONCATENATE(AD$4,"+++"),Stac!$S35))=FALSE,"+++","++"),"+")," ")," ")</f>
        <v xml:space="preserve"> </v>
      </c>
      <c r="AE29" s="124" t="str">
        <f>IF(ISERR(FIND(AE$4,Stac!$S35))=FALSE,IF(ISERR(FIND(CONCATENATE(AE$4,"+"),Stac!$S35))=FALSE,IF(ISERR(FIND(CONCATENATE(AE$4,"++"),Stac!$S35))=FALSE,IF(ISERR(FIND(CONCATENATE(AE$4,"+++"),Stac!$S35))=FALSE,"+++","++"),"+")," ")," ")</f>
        <v xml:space="preserve"> </v>
      </c>
      <c r="AF29" s="124" t="str">
        <f>IF(ISERR(FIND(AF$4,Stac!$S35))=FALSE,IF(ISERR(FIND(CONCATENATE(AF$4,"+"),Stac!$S35))=FALSE,IF(ISERR(FIND(CONCATENATE(AF$4,"++"),Stac!$S35))=FALSE,IF(ISERR(FIND(CONCATENATE(AF$4,"+++"),Stac!$S35))=FALSE,"+++","++"),"+")," ")," ")</f>
        <v xml:space="preserve"> </v>
      </c>
      <c r="AG29" s="124" t="str">
        <f>IF(ISERR(FIND(AG$4,Stac!$S35))=FALSE,IF(ISERR(FIND(CONCATENATE(AG$4,"+"),Stac!$S35))=FALSE,IF(ISERR(FIND(CONCATENATE(AG$4,"++"),Stac!$S35))=FALSE,IF(ISERR(FIND(CONCATENATE(AG$4,"+++"),Stac!$S35))=FALSE,"+++","++"),"+")," ")," ")</f>
        <v xml:space="preserve"> </v>
      </c>
      <c r="AH29" s="124" t="str">
        <f>IF(ISERR(FIND(AH$4,Stac!$S35))=FALSE,IF(ISERR(FIND(CONCATENATE(AH$4,"+"),Stac!$S35))=FALSE,IF(ISERR(FIND(CONCATENATE(AH$4,"++"),Stac!$S35))=FALSE,IF(ISERR(FIND(CONCATENATE(AH$4,"+++"),Stac!$S35))=FALSE,"+++","++"),"+")," ")," ")</f>
        <v xml:space="preserve"> </v>
      </c>
      <c r="AI29" s="124" t="str">
        <f>IF(ISERR(FIND(AI$4,Stac!$S35))=FALSE,IF(ISERR(FIND(CONCATENATE(AI$4,"+"),Stac!$S35))=FALSE,IF(ISERR(FIND(CONCATENATE(AI$4,"++"),Stac!$S35))=FALSE,IF(ISERR(FIND(CONCATENATE(AI$4,"+++"),Stac!$S35))=FALSE,"+++","++"),"+")," ")," ")</f>
        <v xml:space="preserve"> </v>
      </c>
      <c r="AJ29" s="124" t="str">
        <f>IF(ISERR(FIND(AJ$4,Stac!$S35))=FALSE,IF(ISERR(FIND(CONCATENATE(AJ$4,"+"),Stac!$S35))=FALSE,IF(ISERR(FIND(CONCATENATE(AJ$4,"++"),Stac!$S35))=FALSE,IF(ISERR(FIND(CONCATENATE(AJ$4,"+++"),Stac!$S35))=FALSE,"+++","++"),"+")," ")," ")</f>
        <v xml:space="preserve"> </v>
      </c>
      <c r="AK29" s="124" t="str">
        <f>IF(ISERR(FIND(AK$4,Stac!$S35))=FALSE,IF(ISERR(FIND(CONCATENATE(AK$4,"+"),Stac!$S35))=FALSE,IF(ISERR(FIND(CONCATENATE(AK$4,"++"),Stac!$S35))=FALSE,IF(ISERR(FIND(CONCATENATE(AK$4,"+++"),Stac!$S35))=FALSE,"+++","++"),"+")," ")," ")</f>
        <v xml:space="preserve"> </v>
      </c>
      <c r="AL29" s="124" t="str">
        <f>IF(ISERR(FIND(AL$4,Stac!$S35))=FALSE,IF(ISERR(FIND(CONCATENATE(AL$4,"+"),Stac!$S35))=FALSE,IF(ISERR(FIND(CONCATENATE(AL$4,"++"),Stac!$S35))=FALSE,IF(ISERR(FIND(CONCATENATE(AL$4,"+++"),Stac!$S35))=FALSE,"+++","++"),"+")," ")," ")</f>
        <v xml:space="preserve"> </v>
      </c>
      <c r="AM29" s="124" t="str">
        <f>IF(ISERR(FIND(AM$4,Stac!$S35))=FALSE,IF(ISERR(FIND(CONCATENATE(AM$4,"+"),Stac!$S35))=FALSE,IF(ISERR(FIND(CONCATENATE(AM$4,"++"),Stac!$S35))=FALSE,IF(ISERR(FIND(CONCATENATE(AM$4,"+++"),Stac!$S35))=FALSE,"+++","++"),"+")," ")," ")</f>
        <v xml:space="preserve"> </v>
      </c>
      <c r="AN29" s="124" t="str">
        <f>IF(ISERR(FIND(AN$4,Stac!$S35))=FALSE,IF(ISERR(FIND(CONCATENATE(AN$4,"+"),Stac!$S35))=FALSE,IF(ISERR(FIND(CONCATENATE(AN$4,"++"),Stac!$S35))=FALSE,IF(ISERR(FIND(CONCATENATE(AN$4,"+++"),Stac!$S35))=FALSE,"+++","++"),"+")," ")," ")</f>
        <v xml:space="preserve"> </v>
      </c>
      <c r="AO29" s="124" t="str">
        <f>IF(ISERR(FIND(AO$4,Stac!$S35))=FALSE,IF(ISERR(FIND(CONCATENATE(AO$4,"+"),Stac!$S35))=FALSE,IF(ISERR(FIND(CONCATENATE(AO$4,"++"),Stac!$S35))=FALSE,IF(ISERR(FIND(CONCATENATE(AO$4,"+++"),Stac!$S35))=FALSE,"+++","++"),"+")," ")," ")</f>
        <v xml:space="preserve"> </v>
      </c>
      <c r="AP29" s="124" t="str">
        <f>IF(ISERR(FIND(AP$4,Stac!$S35))=FALSE,IF(ISERR(FIND(CONCATENATE(AP$4,"+"),Stac!$S35))=FALSE,IF(ISERR(FIND(CONCATENATE(AP$4,"++"),Stac!$S35))=FALSE,IF(ISERR(FIND(CONCATENATE(AP$4,"+++"),Stac!$S35))=FALSE,"+++","++"),"+")," ")," ")</f>
        <v xml:space="preserve"> </v>
      </c>
      <c r="AQ29" s="124" t="str">
        <f>IF(ISERR(FIND(AQ$4,Stac!$S35))=FALSE,IF(ISERR(FIND(CONCATENATE(AQ$4,"+"),Stac!$S35))=FALSE,IF(ISERR(FIND(CONCATENATE(AQ$4,"++"),Stac!$S35))=FALSE,IF(ISERR(FIND(CONCATENATE(AQ$4,"+++"),Stac!$S35))=FALSE,"+++","++"),"+")," ")," ")</f>
        <v xml:space="preserve"> </v>
      </c>
      <c r="AR29" s="124" t="str">
        <f>IF(ISERR(FIND(AR$4,Stac!$S35))=FALSE,IF(ISERR(FIND(CONCATENATE(AR$4,"+"),Stac!$S35))=FALSE,IF(ISERR(FIND(CONCATENATE(AR$4,"++"),Stac!$S35))=FALSE,IF(ISERR(FIND(CONCATENATE(AR$4,"+++"),Stac!$S35))=FALSE,"+++","++"),"+")," ")," ")</f>
        <v>+</v>
      </c>
      <c r="AS29" s="124" t="str">
        <f>IF(ISERR(FIND(AS$4,Stac!$S35))=FALSE,IF(ISERR(FIND(CONCATENATE(AS$4,"+"),Stac!$S35))=FALSE,IF(ISERR(FIND(CONCATENATE(AS$4,"++"),Stac!$S35))=FALSE,IF(ISERR(FIND(CONCATENATE(AS$4,"+++"),Stac!$S35))=FALSE,"+++","++"),"+")," ")," ")</f>
        <v xml:space="preserve"> </v>
      </c>
      <c r="AT29" s="124" t="str">
        <f>IF(ISERR(FIND(AT$4,Stac!$S35))=FALSE,IF(ISERR(FIND(CONCATENATE(AT$4,"+"),Stac!$S35))=FALSE,IF(ISERR(FIND(CONCATENATE(AT$4,"++"),Stac!$S35))=FALSE,IF(ISERR(FIND(CONCATENATE(AT$4,"+++"),Stac!$S35))=FALSE,"+++","++"),"+")," ")," ")</f>
        <v xml:space="preserve"> </v>
      </c>
      <c r="AU29" s="124" t="str">
        <f>IF(ISERR(FIND(AU$4,Stac!$S35))=FALSE,IF(ISERR(FIND(CONCATENATE(AU$4,"+"),Stac!$S35))=FALSE,IF(ISERR(FIND(CONCATENATE(AU$4,"++"),Stac!$S35))=FALSE,IF(ISERR(FIND(CONCATENATE(AU$4,"+++"),Stac!$S35))=FALSE,"+++","++"),"+")," ")," ")</f>
        <v xml:space="preserve"> </v>
      </c>
      <c r="AV29" s="125" t="str">
        <f>Stac!C35</f>
        <v>Pracownia badawcza</v>
      </c>
      <c r="AW29" s="124" t="str">
        <f>IF(ISERR(FIND(AW$4,Stac!$T35))=FALSE,IF(ISERR(FIND(CONCATENATE(AW$4,"+"),Stac!$T35))=FALSE,IF(ISERR(FIND(CONCATENATE(AW$4,"++"),Stac!$T35))=FALSE,IF(ISERR(FIND(CONCATENATE(AW$4,"+++"),Stac!$T35))=FALSE,"+++","++"),"+")," ")," ")</f>
        <v>+</v>
      </c>
      <c r="AX29" s="124" t="str">
        <f>IF(ISERR(FIND(AX$4,Stac!$T35))=FALSE,IF(ISERR(FIND(CONCATENATE(AX$4,"+"),Stac!$T35))=FALSE,IF(ISERR(FIND(CONCATENATE(AX$4,"++"),Stac!$T35))=FALSE,IF(ISERR(FIND(CONCATENATE(AX$4,"+++"),Stac!$T35))=FALSE,"+++","++"),"+")," ")," ")</f>
        <v xml:space="preserve"> </v>
      </c>
      <c r="AY29" s="124" t="str">
        <f>IF(ISERR(FIND(AY$4,Stac!$T35))=FALSE,IF(ISERR(FIND(CONCATENATE(AY$4,"+"),Stac!$T35))=FALSE,IF(ISERR(FIND(CONCATENATE(AY$4,"++"),Stac!$T35))=FALSE,IF(ISERR(FIND(CONCATENATE(AY$4,"+++"),Stac!$T35))=FALSE,"+++","++"),"+")," ")," ")</f>
        <v>+</v>
      </c>
      <c r="AZ29" s="124" t="str">
        <f>IF(ISERR(FIND(AZ$4,Stac!$T35))=FALSE,IF(ISERR(FIND(CONCATENATE(AZ$4,"+"),Stac!$T35))=FALSE,IF(ISERR(FIND(CONCATENATE(AZ$4,"++"),Stac!$T35))=FALSE,IF(ISERR(FIND(CONCATENATE(AZ$4,"+++"),Stac!$T35))=FALSE,"+++","++"),"+")," ")," ")</f>
        <v xml:space="preserve"> </v>
      </c>
      <c r="BA29" s="124" t="str">
        <f>IF(ISERR(FIND(BA$4,Stac!$T35))=FALSE,IF(ISERR(FIND(CONCATENATE(BA$4,"+"),Stac!$T35))=FALSE,IF(ISERR(FIND(CONCATENATE(BA$4,"++"),Stac!$T35))=FALSE,IF(ISERR(FIND(CONCATENATE(BA$4,"+++"),Stac!$T35))=FALSE,"+++","++"),"+")," ")," ")</f>
        <v xml:space="preserve"> </v>
      </c>
      <c r="BB29" s="124" t="str">
        <f>IF(ISERR(FIND(BB$4,Stac!$T35))=FALSE,IF(ISERR(FIND(CONCATENATE(BB$4,"+"),Stac!$T35))=FALSE,IF(ISERR(FIND(CONCATENATE(BB$4,"++"),Stac!$T35))=FALSE,IF(ISERR(FIND(CONCATENATE(BB$4,"+++"),Stac!$T35))=FALSE,"+++","++"),"+")," ")," ")</f>
        <v xml:space="preserve"> </v>
      </c>
      <c r="BC29" s="124" t="str">
        <f>IF(ISERR(FIND(BC$4,#REF!))=0,IF(ISERR(FIND(CONCATENATE(BC$4,"+"),#REF!))=0,IF(ISERR(FIND(CONCATENATE(BC$4,"++"),#REF!))=0,IF(ISERR(FIND(CONCATENATE(BC$4,"+++"),#REF!))=0,"+++","++"),"+"),"-"),"-")</f>
        <v>-</v>
      </c>
      <c r="BD29" s="124" t="str">
        <f>IF(ISERR(FIND(BD$4,#REF!))=0,IF(ISERR(FIND(CONCATENATE(BD$4,"+"),#REF!))=0,IF(ISERR(FIND(CONCATENATE(BD$4,"++"),#REF!))=0,IF(ISERR(FIND(CONCATENATE(BD$4,"+++"),#REF!))=0,"+++","++"),"+"),"-"),"-")</f>
        <v>-</v>
      </c>
      <c r="BE29" s="124" t="str">
        <f>IF(ISERR(FIND(BE$4,#REF!))=0,IF(ISERR(FIND(CONCATENATE(BE$4,"+"),#REF!))=0,IF(ISERR(FIND(CONCATENATE(BE$4,"++"),#REF!))=0,IF(ISERR(FIND(CONCATENATE(BE$4,"+++"),#REF!))=0,"+++","++"),"+"),"-"),"-")</f>
        <v>-</v>
      </c>
    </row>
    <row r="30" spans="1:57" ht="51">
      <c r="A30" s="123" t="str">
        <f>Stac!C36</f>
        <v>Przedmiot społeczno-humanistyczny: Organizacja i finansowanie badań naukowych oraz prac badawczo-rozwojowych</v>
      </c>
      <c r="B30" s="124" t="str">
        <f>IF(ISERR(FIND(B$4,Stac!$R36))=FALSE,IF(ISERR(FIND(CONCATENATE(B$4,"+"),Stac!$R36))=FALSE,IF(ISERR(FIND(CONCATENATE(B$4,"++"),Stac!$R36))=FALSE,IF(ISERR(FIND(CONCATENATE(B$4,"+++"),Stac!$R36))=FALSE,"+++","++"),"+")," ")," ")</f>
        <v xml:space="preserve"> </v>
      </c>
      <c r="C30" s="124" t="str">
        <f>IF(ISERR(FIND(C$4,Stac!$R36))=FALSE,IF(ISERR(FIND(CONCATENATE(C$4,"+"),Stac!$R36))=FALSE,IF(ISERR(FIND(CONCATENATE(C$4,"++"),Stac!$R36))=FALSE,IF(ISERR(FIND(CONCATENATE(C$4,"+++"),Stac!$R36))=FALSE,"+++","++"),"+")," ")," ")</f>
        <v xml:space="preserve"> </v>
      </c>
      <c r="D30" s="124" t="str">
        <f>IF(ISERR(FIND(D$4,Stac!$R36))=FALSE,IF(ISERR(FIND(CONCATENATE(D$4,"+"),Stac!$R36))=FALSE,IF(ISERR(FIND(CONCATENATE(D$4,"++"),Stac!$R36))=FALSE,IF(ISERR(FIND(CONCATENATE(D$4,"+++"),Stac!$R36))=FALSE,"+++","++"),"+")," ")," ")</f>
        <v xml:space="preserve"> </v>
      </c>
      <c r="E30" s="124" t="str">
        <f>IF(ISERR(FIND(E$4,Stac!$R36))=FALSE,IF(ISERR(FIND(CONCATENATE(E$4,"+"),Stac!$R36))=FALSE,IF(ISERR(FIND(CONCATENATE(E$4,"++"),Stac!$R36))=FALSE,IF(ISERR(FIND(CONCATENATE(E$4,"+++"),Stac!$R36))=FALSE,"+++","++"),"+")," ")," ")</f>
        <v xml:space="preserve"> </v>
      </c>
      <c r="F30" s="124" t="str">
        <f>IF(ISERR(FIND(F$4,Stac!$R36))=FALSE,IF(ISERR(FIND(CONCATENATE(F$4,"+"),Stac!$R36))=FALSE,IF(ISERR(FIND(CONCATENATE(F$4,"++"),Stac!$R36))=FALSE,IF(ISERR(FIND(CONCATENATE(F$4,"+++"),Stac!$R36))=FALSE,"+++","++"),"+")," ")," ")</f>
        <v xml:space="preserve"> </v>
      </c>
      <c r="G30" s="124" t="str">
        <f>IF(ISERR(FIND(G$4,Stac!$R36))=FALSE,IF(ISERR(FIND(CONCATENATE(G$4,"+"),Stac!$R36))=FALSE,IF(ISERR(FIND(CONCATENATE(G$4,"++"),Stac!$R36))=FALSE,IF(ISERR(FIND(CONCATENATE(G$4,"+++"),Stac!$R36))=FALSE,"+++","++"),"+")," ")," ")</f>
        <v xml:space="preserve"> </v>
      </c>
      <c r="H30" s="124" t="str">
        <f>IF(ISERR(FIND(H$4,Stac!$R36))=FALSE,IF(ISERR(FIND(CONCATENATE(H$4,"+"),Stac!$R36))=FALSE,IF(ISERR(FIND(CONCATENATE(H$4,"++"),Stac!$R36))=FALSE,IF(ISERR(FIND(CONCATENATE(H$4,"+++"),Stac!$R36))=FALSE,"+++","++"),"+")," ")," ")</f>
        <v xml:space="preserve"> </v>
      </c>
      <c r="I30" s="124" t="str">
        <f>IF(ISERR(FIND(I$4,Stac!$R36))=FALSE,IF(ISERR(FIND(CONCATENATE(I$4,"+"),Stac!$R36))=FALSE,IF(ISERR(FIND(CONCATENATE(I$4,"++"),Stac!$R36))=FALSE,IF(ISERR(FIND(CONCATENATE(I$4,"+++"),Stac!$R36))=FALSE,"+++","++"),"+")," ")," ")</f>
        <v xml:space="preserve"> </v>
      </c>
      <c r="J30" s="124" t="str">
        <f>IF(ISERR(FIND(J$4,Stac!$R36))=FALSE,IF(ISERR(FIND(CONCATENATE(J$4,"+"),Stac!$R36))=FALSE,IF(ISERR(FIND(CONCATENATE(J$4,"++"),Stac!$R36))=FALSE,IF(ISERR(FIND(CONCATENATE(J$4,"+++"),Stac!$R36))=FALSE,"+++","++"),"+")," ")," ")</f>
        <v xml:space="preserve"> </v>
      </c>
      <c r="K30" s="124" t="str">
        <f>IF(ISERR(FIND(K$4,Stac!$R36))=FALSE,IF(ISERR(FIND(CONCATENATE(K$4,"+"),Stac!$R36))=FALSE,IF(ISERR(FIND(CONCATENATE(K$4,"++"),Stac!$R36))=FALSE,IF(ISERR(FIND(CONCATENATE(K$4,"+++"),Stac!$R36))=FALSE,"+++","++"),"+")," ")," ")</f>
        <v xml:space="preserve"> </v>
      </c>
      <c r="L30" s="124" t="str">
        <f>IF(ISERR(FIND(L$4,Stac!$R36))=FALSE,IF(ISERR(FIND(CONCATENATE(L$4,"+"),Stac!$R36))=FALSE,IF(ISERR(FIND(CONCATENATE(L$4,"++"),Stac!$R36))=FALSE,IF(ISERR(FIND(CONCATENATE(L$4,"+++"),Stac!$R36))=FALSE,"+++","++"),"+")," ")," ")</f>
        <v xml:space="preserve"> </v>
      </c>
      <c r="M30" s="124" t="str">
        <f>IF(ISERR(FIND(M$4,Stac!$R36))=FALSE,IF(ISERR(FIND(CONCATENATE(M$4,"+"),Stac!$R36))=FALSE,IF(ISERR(FIND(CONCATENATE(M$4,"++"),Stac!$R36))=FALSE,IF(ISERR(FIND(CONCATENATE(M$4,"+++"),Stac!$R36))=FALSE,"+++","++"),"+")," ")," ")</f>
        <v xml:space="preserve"> </v>
      </c>
      <c r="N30" s="124" t="str">
        <f>IF(ISERR(FIND(N$4,Stac!$R36))=FALSE,IF(ISERR(FIND(CONCATENATE(N$4,"+"),Stac!$R36))=FALSE,IF(ISERR(FIND(CONCATENATE(N$4,"++"),Stac!$R36))=FALSE,IF(ISERR(FIND(CONCATENATE(N$4,"+++"),Stac!$R36))=FALSE,"+++","++"),"+")," ")," ")</f>
        <v xml:space="preserve"> </v>
      </c>
      <c r="O30" s="124" t="str">
        <f>IF(ISERR(FIND(O$4,Stac!$R36))=FALSE,IF(ISERR(FIND(CONCATENATE(O$4,"+"),Stac!$R36))=FALSE,IF(ISERR(FIND(CONCATENATE(O$4,"++"),Stac!$R36))=FALSE,IF(ISERR(FIND(CONCATENATE(O$4,"+++"),Stac!$R36))=FALSE,"+++","++"),"+")," ")," ")</f>
        <v>+</v>
      </c>
      <c r="P30" s="124" t="str">
        <f>IF(ISERR(FIND(P$4,Stac!$R36))=FALSE,IF(ISERR(FIND(CONCATENATE(P$4,"+"),Stac!$R36))=FALSE,IF(ISERR(FIND(CONCATENATE(P$4,"++"),Stac!$R36))=FALSE,IF(ISERR(FIND(CONCATENATE(P$4,"+++"),Stac!$R36))=FALSE,"+++","++"),"+")," ")," ")</f>
        <v>+</v>
      </c>
      <c r="Q30" s="124" t="str">
        <f>IF(ISERR(FIND(Q$4,Stac!$R36))=FALSE,IF(ISERR(FIND(CONCATENATE(Q$4,"+"),Stac!$R36))=FALSE,IF(ISERR(FIND(CONCATENATE(Q$4,"++"),Stac!$R36))=FALSE,IF(ISERR(FIND(CONCATENATE(Q$4,"+++"),Stac!$R36))=FALSE,"+++","++"),"+")," ")," ")</f>
        <v xml:space="preserve"> </v>
      </c>
      <c r="R30" s="124" t="str">
        <f>IF(ISERR(FIND(R$4,Stac!$R36))=FALSE,IF(ISERR(FIND(CONCATENATE(R$4,"+"),Stac!$R36))=FALSE,IF(ISERR(FIND(CONCATENATE(R$4,"++"),Stac!$R36))=FALSE,IF(ISERR(FIND(CONCATENATE(R$4,"+++"),Stac!$R36))=FALSE,"+++","++"),"+")," ")," ")</f>
        <v xml:space="preserve"> </v>
      </c>
      <c r="S30" s="124" t="str">
        <f>IF(ISERR(FIND(S$4,Stac!$R36))=FALSE,IF(ISERR(FIND(CONCATENATE(S$4,"+"),Stac!$R36))=FALSE,IF(ISERR(FIND(CONCATENATE(S$4,"++"),Stac!$R36))=FALSE,IF(ISERR(FIND(CONCATENATE(S$4,"+++"),Stac!$R36))=FALSE,"+++","++"),"+")," ")," ")</f>
        <v xml:space="preserve"> </v>
      </c>
      <c r="T30" s="125" t="str">
        <f>Stac!C36</f>
        <v>Przedmiot społeczno-humanistyczny: Organizacja i finansowanie badań naukowych oraz prac badawczo-rozwojowych</v>
      </c>
      <c r="U30" s="124" t="str">
        <f>IF(ISERR(FIND(U$4,Stac!$S36))=FALSE,IF(ISERR(FIND(CONCATENATE(U$4,"+"),Stac!$S36))=FALSE,IF(ISERR(FIND(CONCATENATE(U$4,"++"),Stac!$S36))=FALSE,IF(ISERR(FIND(CONCATENATE(U$4,"+++"),Stac!$S36))=FALSE,"+++","++"),"+")," ")," ")</f>
        <v xml:space="preserve"> </v>
      </c>
      <c r="V30" s="124" t="str">
        <f>IF(ISERR(FIND(V$4,Stac!$S36))=FALSE,IF(ISERR(FIND(CONCATENATE(V$4,"+"),Stac!$S36))=FALSE,IF(ISERR(FIND(CONCATENATE(V$4,"++"),Stac!$S36))=FALSE,IF(ISERR(FIND(CONCATENATE(V$4,"+++"),Stac!$S36))=FALSE,"+++","++"),"+")," ")," ")</f>
        <v xml:space="preserve"> </v>
      </c>
      <c r="W30" s="124" t="str">
        <f>IF(ISERR(FIND(W$4,Stac!$S36))=FALSE,IF(ISERR(FIND(CONCATENATE(W$4,"+"),Stac!$S36))=FALSE,IF(ISERR(FIND(CONCATENATE(W$4,"++"),Stac!$S36))=FALSE,IF(ISERR(FIND(CONCATENATE(W$4,"+++"),Stac!$S36))=FALSE,"+++","++"),"+")," ")," ")</f>
        <v xml:space="preserve"> </v>
      </c>
      <c r="X30" s="124" t="str">
        <f>IF(ISERR(FIND(X$4,Stac!$S36))=FALSE,IF(ISERR(FIND(CONCATENATE(X$4,"+"),Stac!$S36))=FALSE,IF(ISERR(FIND(CONCATENATE(X$4,"++"),Stac!$S36))=FALSE,IF(ISERR(FIND(CONCATENATE(X$4,"+++"),Stac!$S36))=FALSE,"+++","++"),"+")," ")," ")</f>
        <v xml:space="preserve"> </v>
      </c>
      <c r="Y30" s="124" t="str">
        <f>IF(ISERR(FIND(Y$4,Stac!$S36))=FALSE,IF(ISERR(FIND(CONCATENATE(Y$4,"+"),Stac!$S36))=FALSE,IF(ISERR(FIND(CONCATENATE(Y$4,"++"),Stac!$S36))=FALSE,IF(ISERR(FIND(CONCATENATE(Y$4,"+++"),Stac!$S36))=FALSE,"+++","++"),"+")," ")," ")</f>
        <v xml:space="preserve"> </v>
      </c>
      <c r="Z30" s="124" t="str">
        <f>IF(ISERR(FIND(Z$4,Stac!$S36))=FALSE,IF(ISERR(FIND(CONCATENATE(Z$4,"+"),Stac!$S36))=FALSE,IF(ISERR(FIND(CONCATENATE(Z$4,"++"),Stac!$S36))=FALSE,IF(ISERR(FIND(CONCATENATE(Z$4,"+++"),Stac!$S36))=FALSE,"+++","++"),"+")," ")," ")</f>
        <v xml:space="preserve"> </v>
      </c>
      <c r="AA30" s="124" t="str">
        <f>IF(ISERR(FIND(AA$4,Stac!$S36))=FALSE,IF(ISERR(FIND(CONCATENATE(AA$4,"+"),Stac!$S36))=FALSE,IF(ISERR(FIND(CONCATENATE(AA$4,"++"),Stac!$S36))=FALSE,IF(ISERR(FIND(CONCATENATE(AA$4,"+++"),Stac!$S36))=FALSE,"+++","++"),"+")," ")," ")</f>
        <v>+</v>
      </c>
      <c r="AB30" s="124" t="str">
        <f>IF(ISERR(FIND(AB$4,Stac!$S36))=FALSE,IF(ISERR(FIND(CONCATENATE(AB$4,"+"),Stac!$S36))=FALSE,IF(ISERR(FIND(CONCATENATE(AB$4,"++"),Stac!$S36))=FALSE,IF(ISERR(FIND(CONCATENATE(AB$4,"+++"),Stac!$S36))=FALSE,"+++","++"),"+")," ")," ")</f>
        <v xml:space="preserve"> </v>
      </c>
      <c r="AC30" s="124" t="str">
        <f>IF(ISERR(FIND(AC$4,Stac!$S36))=FALSE,IF(ISERR(FIND(CONCATENATE(AC$4,"+"),Stac!$S36))=FALSE,IF(ISERR(FIND(CONCATENATE(AC$4,"++"),Stac!$S36))=FALSE,IF(ISERR(FIND(CONCATENATE(AC$4,"+++"),Stac!$S36))=FALSE,"+++","++"),"+")," ")," ")</f>
        <v xml:space="preserve"> </v>
      </c>
      <c r="AD30" s="124" t="str">
        <f>IF(ISERR(FIND(AD$4,Stac!$S36))=FALSE,IF(ISERR(FIND(CONCATENATE(AD$4,"+"),Stac!$S36))=FALSE,IF(ISERR(FIND(CONCATENATE(AD$4,"++"),Stac!$S36))=FALSE,IF(ISERR(FIND(CONCATENATE(AD$4,"+++"),Stac!$S36))=FALSE,"+++","++"),"+")," ")," ")</f>
        <v xml:space="preserve"> </v>
      </c>
      <c r="AE30" s="124" t="str">
        <f>IF(ISERR(FIND(AE$4,Stac!$S36))=FALSE,IF(ISERR(FIND(CONCATENATE(AE$4,"+"),Stac!$S36))=FALSE,IF(ISERR(FIND(CONCATENATE(AE$4,"++"),Stac!$S36))=FALSE,IF(ISERR(FIND(CONCATENATE(AE$4,"+++"),Stac!$S36))=FALSE,"+++","++"),"+")," ")," ")</f>
        <v xml:space="preserve"> </v>
      </c>
      <c r="AF30" s="124" t="str">
        <f>IF(ISERR(FIND(AF$4,Stac!$S36))=FALSE,IF(ISERR(FIND(CONCATENATE(AF$4,"+"),Stac!$S36))=FALSE,IF(ISERR(FIND(CONCATENATE(AF$4,"++"),Stac!$S36))=FALSE,IF(ISERR(FIND(CONCATENATE(AF$4,"+++"),Stac!$S36))=FALSE,"+++","++"),"+")," ")," ")</f>
        <v xml:space="preserve"> </v>
      </c>
      <c r="AG30" s="124" t="str">
        <f>IF(ISERR(FIND(AG$4,Stac!$S36))=FALSE,IF(ISERR(FIND(CONCATENATE(AG$4,"+"),Stac!$S36))=FALSE,IF(ISERR(FIND(CONCATENATE(AG$4,"++"),Stac!$S36))=FALSE,IF(ISERR(FIND(CONCATENATE(AG$4,"+++"),Stac!$S36))=FALSE,"+++","++"),"+")," ")," ")</f>
        <v xml:space="preserve"> </v>
      </c>
      <c r="AH30" s="124" t="str">
        <f>IF(ISERR(FIND(AH$4,Stac!$S36))=FALSE,IF(ISERR(FIND(CONCATENATE(AH$4,"+"),Stac!$S36))=FALSE,IF(ISERR(FIND(CONCATENATE(AH$4,"++"),Stac!$S36))=FALSE,IF(ISERR(FIND(CONCATENATE(AH$4,"+++"),Stac!$S36))=FALSE,"+++","++"),"+")," ")," ")</f>
        <v xml:space="preserve"> </v>
      </c>
      <c r="AI30" s="124" t="str">
        <f>IF(ISERR(FIND(AI$4,Stac!$S36))=FALSE,IF(ISERR(FIND(CONCATENATE(AI$4,"+"),Stac!$S36))=FALSE,IF(ISERR(FIND(CONCATENATE(AI$4,"++"),Stac!$S36))=FALSE,IF(ISERR(FIND(CONCATENATE(AI$4,"+++"),Stac!$S36))=FALSE,"+++","++"),"+")," ")," ")</f>
        <v xml:space="preserve"> </v>
      </c>
      <c r="AJ30" s="124" t="str">
        <f>IF(ISERR(FIND(AJ$4,Stac!$S36))=FALSE,IF(ISERR(FIND(CONCATENATE(AJ$4,"+"),Stac!$S36))=FALSE,IF(ISERR(FIND(CONCATENATE(AJ$4,"++"),Stac!$S36))=FALSE,IF(ISERR(FIND(CONCATENATE(AJ$4,"+++"),Stac!$S36))=FALSE,"+++","++"),"+")," ")," ")</f>
        <v xml:space="preserve"> </v>
      </c>
      <c r="AK30" s="124" t="str">
        <f>IF(ISERR(FIND(AK$4,Stac!$S36))=FALSE,IF(ISERR(FIND(CONCATENATE(AK$4,"+"),Stac!$S36))=FALSE,IF(ISERR(FIND(CONCATENATE(AK$4,"++"),Stac!$S36))=FALSE,IF(ISERR(FIND(CONCATENATE(AK$4,"+++"),Stac!$S36))=FALSE,"+++","++"),"+")," ")," ")</f>
        <v xml:space="preserve"> </v>
      </c>
      <c r="AL30" s="124" t="str">
        <f>IF(ISERR(FIND(AL$4,Stac!$S36))=FALSE,IF(ISERR(FIND(CONCATENATE(AL$4,"+"),Stac!$S36))=FALSE,IF(ISERR(FIND(CONCATENATE(AL$4,"++"),Stac!$S36))=FALSE,IF(ISERR(FIND(CONCATENATE(AL$4,"+++"),Stac!$S36))=FALSE,"+++","++"),"+")," ")," ")</f>
        <v>+</v>
      </c>
      <c r="AM30" s="124" t="str">
        <f>IF(ISERR(FIND(AM$4,Stac!$S36))=FALSE,IF(ISERR(FIND(CONCATENATE(AM$4,"+"),Stac!$S36))=FALSE,IF(ISERR(FIND(CONCATENATE(AM$4,"++"),Stac!$S36))=FALSE,IF(ISERR(FIND(CONCATENATE(AM$4,"+++"),Stac!$S36))=FALSE,"+++","++"),"+")," ")," ")</f>
        <v xml:space="preserve"> </v>
      </c>
      <c r="AN30" s="124" t="str">
        <f>IF(ISERR(FIND(AN$4,Stac!$S36))=FALSE,IF(ISERR(FIND(CONCATENATE(AN$4,"+"),Stac!$S36))=FALSE,IF(ISERR(FIND(CONCATENATE(AN$4,"++"),Stac!$S36))=FALSE,IF(ISERR(FIND(CONCATENATE(AN$4,"+++"),Stac!$S36))=FALSE,"+++","++"),"+")," ")," ")</f>
        <v xml:space="preserve"> </v>
      </c>
      <c r="AO30" s="124" t="str">
        <f>IF(ISERR(FIND(AO$4,Stac!$S36))=FALSE,IF(ISERR(FIND(CONCATENATE(AO$4,"+"),Stac!$S36))=FALSE,IF(ISERR(FIND(CONCATENATE(AO$4,"++"),Stac!$S36))=FALSE,IF(ISERR(FIND(CONCATENATE(AO$4,"+++"),Stac!$S36))=FALSE,"+++","++"),"+")," ")," ")</f>
        <v xml:space="preserve"> </v>
      </c>
      <c r="AP30" s="124" t="str">
        <f>IF(ISERR(FIND(AP$4,Stac!$S36))=FALSE,IF(ISERR(FIND(CONCATENATE(AP$4,"+"),Stac!$S36))=FALSE,IF(ISERR(FIND(CONCATENATE(AP$4,"++"),Stac!$S36))=FALSE,IF(ISERR(FIND(CONCATENATE(AP$4,"+++"),Stac!$S36))=FALSE,"+++","++"),"+")," ")," ")</f>
        <v xml:space="preserve"> </v>
      </c>
      <c r="AQ30" s="124" t="str">
        <f>IF(ISERR(FIND(AQ$4,Stac!$S36))=FALSE,IF(ISERR(FIND(CONCATENATE(AQ$4,"+"),Stac!$S36))=FALSE,IF(ISERR(FIND(CONCATENATE(AQ$4,"++"),Stac!$S36))=FALSE,IF(ISERR(FIND(CONCATENATE(AQ$4,"+++"),Stac!$S36))=FALSE,"+++","++"),"+")," ")," ")</f>
        <v xml:space="preserve"> </v>
      </c>
      <c r="AR30" s="124" t="str">
        <f>IF(ISERR(FIND(AR$4,Stac!$S36))=FALSE,IF(ISERR(FIND(CONCATENATE(AR$4,"+"),Stac!$S36))=FALSE,IF(ISERR(FIND(CONCATENATE(AR$4,"++"),Stac!$S36))=FALSE,IF(ISERR(FIND(CONCATENATE(AR$4,"+++"),Stac!$S36))=FALSE,"+++","++"),"+")," ")," ")</f>
        <v>+</v>
      </c>
      <c r="AS30" s="124" t="str">
        <f>IF(ISERR(FIND(AS$4,Stac!$S36))=FALSE,IF(ISERR(FIND(CONCATENATE(AS$4,"+"),Stac!$S36))=FALSE,IF(ISERR(FIND(CONCATENATE(AS$4,"++"),Stac!$S36))=FALSE,IF(ISERR(FIND(CONCATENATE(AS$4,"+++"),Stac!$S36))=FALSE,"+++","++"),"+")," ")," ")</f>
        <v xml:space="preserve"> </v>
      </c>
      <c r="AT30" s="124" t="str">
        <f>IF(ISERR(FIND(AT$4,Stac!$S36))=FALSE,IF(ISERR(FIND(CONCATENATE(AT$4,"+"),Stac!$S36))=FALSE,IF(ISERR(FIND(CONCATENATE(AT$4,"++"),Stac!$S36))=FALSE,IF(ISERR(FIND(CONCATENATE(AT$4,"+++"),Stac!$S36))=FALSE,"+++","++"),"+")," ")," ")</f>
        <v xml:space="preserve"> </v>
      </c>
      <c r="AU30" s="124" t="str">
        <f>IF(ISERR(FIND(AU$4,Stac!$S36))=FALSE,IF(ISERR(FIND(CONCATENATE(AU$4,"+"),Stac!$S36))=FALSE,IF(ISERR(FIND(CONCATENATE(AU$4,"++"),Stac!$S36))=FALSE,IF(ISERR(FIND(CONCATENATE(AU$4,"+++"),Stac!$S36))=FALSE,"+++","++"),"+")," ")," ")</f>
        <v xml:space="preserve"> </v>
      </c>
      <c r="AV30" s="125" t="str">
        <f>Stac!C36</f>
        <v>Przedmiot społeczno-humanistyczny: Organizacja i finansowanie badań naukowych oraz prac badawczo-rozwojowych</v>
      </c>
      <c r="AW30" s="124" t="str">
        <f>IF(ISERR(FIND(AW$4,Stac!$T36))=FALSE,IF(ISERR(FIND(CONCATENATE(AW$4,"+"),Stac!$T36))=FALSE,IF(ISERR(FIND(CONCATENATE(AW$4,"++"),Stac!$T36))=FALSE,IF(ISERR(FIND(CONCATENATE(AW$4,"+++"),Stac!$T36))=FALSE,"+++","++"),"+")," ")," ")</f>
        <v xml:space="preserve"> </v>
      </c>
      <c r="AX30" s="124" t="str">
        <f>IF(ISERR(FIND(AX$4,Stac!$T36))=FALSE,IF(ISERR(FIND(CONCATENATE(AX$4,"+"),Stac!$T36))=FALSE,IF(ISERR(FIND(CONCATENATE(AX$4,"++"),Stac!$T36))=FALSE,IF(ISERR(FIND(CONCATENATE(AX$4,"+++"),Stac!$T36))=FALSE,"+++","++"),"+")," ")," ")</f>
        <v xml:space="preserve"> </v>
      </c>
      <c r="AY30" s="124" t="str">
        <f>IF(ISERR(FIND(AY$4,Stac!$T36))=FALSE,IF(ISERR(FIND(CONCATENATE(AY$4,"+"),Stac!$T36))=FALSE,IF(ISERR(FIND(CONCATENATE(AY$4,"++"),Stac!$T36))=FALSE,IF(ISERR(FIND(CONCATENATE(AY$4,"+++"),Stac!$T36))=FALSE,"+++","++"),"+")," ")," ")</f>
        <v xml:space="preserve"> </v>
      </c>
      <c r="AZ30" s="124" t="str">
        <f>IF(ISERR(FIND(AZ$4,Stac!$T36))=FALSE,IF(ISERR(FIND(CONCATENATE(AZ$4,"+"),Stac!$T36))=FALSE,IF(ISERR(FIND(CONCATENATE(AZ$4,"++"),Stac!$T36))=FALSE,IF(ISERR(FIND(CONCATENATE(AZ$4,"+++"),Stac!$T36))=FALSE,"+++","++"),"+")," ")," ")</f>
        <v xml:space="preserve"> </v>
      </c>
      <c r="BA30" s="124" t="str">
        <f>IF(ISERR(FIND(BA$4,Stac!$T36))=FALSE,IF(ISERR(FIND(CONCATENATE(BA$4,"+"),Stac!$T36))=FALSE,IF(ISERR(FIND(CONCATENATE(BA$4,"++"),Stac!$T36))=FALSE,IF(ISERR(FIND(CONCATENATE(BA$4,"+++"),Stac!$T36))=FALSE,"+++","++"),"+")," ")," ")</f>
        <v>+</v>
      </c>
      <c r="BB30" s="124" t="str">
        <f>IF(ISERR(FIND(BB$4,Stac!$T36))=FALSE,IF(ISERR(FIND(CONCATENATE(BB$4,"+"),Stac!$T36))=FALSE,IF(ISERR(FIND(CONCATENATE(BB$4,"++"),Stac!$T36))=FALSE,IF(ISERR(FIND(CONCATENATE(BB$4,"+++"),Stac!$T36))=FALSE,"+++","++"),"+")," ")," ")</f>
        <v>+</v>
      </c>
      <c r="BC30" s="124" t="str">
        <f>IF(ISERR(FIND(BC$4,#REF!))=0,IF(ISERR(FIND(CONCATENATE(BC$4,"+"),#REF!))=0,IF(ISERR(FIND(CONCATENATE(BC$4,"++"),#REF!))=0,IF(ISERR(FIND(CONCATENATE(BC$4,"+++"),#REF!))=0,"+++","++"),"+"),"-"),"-")</f>
        <v>-</v>
      </c>
      <c r="BD30" s="124"/>
      <c r="BE30" s="124"/>
    </row>
    <row r="31" spans="1:57">
      <c r="A31" s="123" t="str">
        <f>Stac!C37</f>
        <v>Język obcy</v>
      </c>
      <c r="B31" s="124" t="str">
        <f>IF(ISERR(FIND(B$4,Stac!$R37))=FALSE,IF(ISERR(FIND(CONCATENATE(B$4,"+"),Stac!$R37))=FALSE,IF(ISERR(FIND(CONCATENATE(B$4,"++"),Stac!$R37))=FALSE,IF(ISERR(FIND(CONCATENATE(B$4,"+++"),Stac!$R37))=FALSE,"+++","++"),"+")," ")," ")</f>
        <v xml:space="preserve"> </v>
      </c>
      <c r="C31" s="124" t="str">
        <f>IF(ISERR(FIND(C$4,Stac!$R37))=FALSE,IF(ISERR(FIND(CONCATENATE(C$4,"+"),Stac!$R37))=FALSE,IF(ISERR(FIND(CONCATENATE(C$4,"++"),Stac!$R37))=FALSE,IF(ISERR(FIND(CONCATENATE(C$4,"+++"),Stac!$R37))=FALSE,"+++","++"),"+")," ")," ")</f>
        <v xml:space="preserve"> </v>
      </c>
      <c r="D31" s="124" t="str">
        <f>IF(ISERR(FIND(D$4,Stac!$R37))=FALSE,IF(ISERR(FIND(CONCATENATE(D$4,"+"),Stac!$R37))=FALSE,IF(ISERR(FIND(CONCATENATE(D$4,"++"),Stac!$R37))=FALSE,IF(ISERR(FIND(CONCATENATE(D$4,"+++"),Stac!$R37))=FALSE,"+++","++"),"+")," ")," ")</f>
        <v xml:space="preserve"> </v>
      </c>
      <c r="E31" s="124" t="str">
        <f>IF(ISERR(FIND(E$4,Stac!$R37))=FALSE,IF(ISERR(FIND(CONCATENATE(E$4,"+"),Stac!$R37))=FALSE,IF(ISERR(FIND(CONCATENATE(E$4,"++"),Stac!$R37))=FALSE,IF(ISERR(FIND(CONCATENATE(E$4,"+++"),Stac!$R37))=FALSE,"+++","++"),"+")," ")," ")</f>
        <v xml:space="preserve"> </v>
      </c>
      <c r="F31" s="124" t="str">
        <f>IF(ISERR(FIND(F$4,Stac!$R37))=FALSE,IF(ISERR(FIND(CONCATENATE(F$4,"+"),Stac!$R37))=FALSE,IF(ISERR(FIND(CONCATENATE(F$4,"++"),Stac!$R37))=FALSE,IF(ISERR(FIND(CONCATENATE(F$4,"+++"),Stac!$R37))=FALSE,"+++","++"),"+")," ")," ")</f>
        <v xml:space="preserve"> </v>
      </c>
      <c r="G31" s="124" t="str">
        <f>IF(ISERR(FIND(G$4,Stac!$R37))=FALSE,IF(ISERR(FIND(CONCATENATE(G$4,"+"),Stac!$R37))=FALSE,IF(ISERR(FIND(CONCATENATE(G$4,"++"),Stac!$R37))=FALSE,IF(ISERR(FIND(CONCATENATE(G$4,"+++"),Stac!$R37))=FALSE,"+++","++"),"+")," ")," ")</f>
        <v xml:space="preserve"> </v>
      </c>
      <c r="H31" s="124" t="str">
        <f>IF(ISERR(FIND(H$4,Stac!$R37))=FALSE,IF(ISERR(FIND(CONCATENATE(H$4,"+"),Stac!$R37))=FALSE,IF(ISERR(FIND(CONCATENATE(H$4,"++"),Stac!$R37))=FALSE,IF(ISERR(FIND(CONCATENATE(H$4,"+++"),Stac!$R37))=FALSE,"+++","++"),"+")," ")," ")</f>
        <v xml:space="preserve"> </v>
      </c>
      <c r="I31" s="124" t="str">
        <f>IF(ISERR(FIND(I$4,Stac!$R37))=FALSE,IF(ISERR(FIND(CONCATENATE(I$4,"+"),Stac!$R37))=FALSE,IF(ISERR(FIND(CONCATENATE(I$4,"++"),Stac!$R37))=FALSE,IF(ISERR(FIND(CONCATENATE(I$4,"+++"),Stac!$R37))=FALSE,"+++","++"),"+")," ")," ")</f>
        <v xml:space="preserve"> </v>
      </c>
      <c r="J31" s="124" t="str">
        <f>IF(ISERR(FIND(J$4,Stac!$R37))=FALSE,IF(ISERR(FIND(CONCATENATE(J$4,"+"),Stac!$R37))=FALSE,IF(ISERR(FIND(CONCATENATE(J$4,"++"),Stac!$R37))=FALSE,IF(ISERR(FIND(CONCATENATE(J$4,"+++"),Stac!$R37))=FALSE,"+++","++"),"+")," ")," ")</f>
        <v xml:space="preserve"> </v>
      </c>
      <c r="K31" s="124" t="str">
        <f>IF(ISERR(FIND(K$4,Stac!$R37))=FALSE,IF(ISERR(FIND(CONCATENATE(K$4,"+"),Stac!$R37))=FALSE,IF(ISERR(FIND(CONCATENATE(K$4,"++"),Stac!$R37))=FALSE,IF(ISERR(FIND(CONCATENATE(K$4,"+++"),Stac!$R37))=FALSE,"+++","++"),"+")," ")," ")</f>
        <v xml:space="preserve"> </v>
      </c>
      <c r="L31" s="124" t="str">
        <f>IF(ISERR(FIND(L$4,Stac!$R37))=FALSE,IF(ISERR(FIND(CONCATENATE(L$4,"+"),Stac!$R37))=FALSE,IF(ISERR(FIND(CONCATENATE(L$4,"++"),Stac!$R37))=FALSE,IF(ISERR(FIND(CONCATENATE(L$4,"+++"),Stac!$R37))=FALSE,"+++","++"),"+")," ")," ")</f>
        <v xml:space="preserve"> </v>
      </c>
      <c r="M31" s="124" t="str">
        <f>IF(ISERR(FIND(M$4,Stac!$R37))=FALSE,IF(ISERR(FIND(CONCATENATE(M$4,"+"),Stac!$R37))=FALSE,IF(ISERR(FIND(CONCATENATE(M$4,"++"),Stac!$R37))=FALSE,IF(ISERR(FIND(CONCATENATE(M$4,"+++"),Stac!$R37))=FALSE,"+++","++"),"+")," ")," ")</f>
        <v xml:space="preserve"> </v>
      </c>
      <c r="N31" s="124" t="str">
        <f>IF(ISERR(FIND(N$4,Stac!$R37))=FALSE,IF(ISERR(FIND(CONCATENATE(N$4,"+"),Stac!$R37))=FALSE,IF(ISERR(FIND(CONCATENATE(N$4,"++"),Stac!$R37))=FALSE,IF(ISERR(FIND(CONCATENATE(N$4,"+++"),Stac!$R37))=FALSE,"+++","++"),"+")," ")," ")</f>
        <v xml:space="preserve"> </v>
      </c>
      <c r="O31" s="124" t="str">
        <f>IF(ISERR(FIND(O$4,Stac!$R37))=FALSE,IF(ISERR(FIND(CONCATENATE(O$4,"+"),Stac!$R37))=FALSE,IF(ISERR(FIND(CONCATENATE(O$4,"++"),Stac!$R37))=FALSE,IF(ISERR(FIND(CONCATENATE(O$4,"+++"),Stac!$R37))=FALSE,"+++","++"),"+")," ")," ")</f>
        <v xml:space="preserve"> </v>
      </c>
      <c r="P31" s="124" t="str">
        <f>IF(ISERR(FIND(P$4,Stac!$R37))=FALSE,IF(ISERR(FIND(CONCATENATE(P$4,"+"),Stac!$R37))=FALSE,IF(ISERR(FIND(CONCATENATE(P$4,"++"),Stac!$R37))=FALSE,IF(ISERR(FIND(CONCATENATE(P$4,"+++"),Stac!$R37))=FALSE,"+++","++"),"+")," ")," ")</f>
        <v xml:space="preserve"> </v>
      </c>
      <c r="Q31" s="124" t="str">
        <f>IF(ISERR(FIND(Q$4,Stac!$R37))=FALSE,IF(ISERR(FIND(CONCATENATE(Q$4,"+"),Stac!$R37))=FALSE,IF(ISERR(FIND(CONCATENATE(Q$4,"++"),Stac!$R37))=FALSE,IF(ISERR(FIND(CONCATENATE(Q$4,"+++"),Stac!$R37))=FALSE,"+++","++"),"+")," ")," ")</f>
        <v xml:space="preserve"> </v>
      </c>
      <c r="R31" s="124" t="str">
        <f>IF(ISERR(FIND(R$4,Stac!$R37))=FALSE,IF(ISERR(FIND(CONCATENATE(R$4,"+"),Stac!$R37))=FALSE,IF(ISERR(FIND(CONCATENATE(R$4,"++"),Stac!$R37))=FALSE,IF(ISERR(FIND(CONCATENATE(R$4,"+++"),Stac!$R37))=FALSE,"+++","++"),"+")," ")," ")</f>
        <v xml:space="preserve"> </v>
      </c>
      <c r="S31" s="124" t="str">
        <f>IF(ISERR(FIND(S$4,Stac!$R37))=FALSE,IF(ISERR(FIND(CONCATENATE(S$4,"+"),Stac!$R37))=FALSE,IF(ISERR(FIND(CONCATENATE(S$4,"++"),Stac!$R37))=FALSE,IF(ISERR(FIND(CONCATENATE(S$4,"+++"),Stac!$R37))=FALSE,"+++","++"),"+")," ")," ")</f>
        <v xml:space="preserve"> </v>
      </c>
      <c r="T31" s="125" t="str">
        <f>Stac!C37</f>
        <v>Język obcy</v>
      </c>
      <c r="U31" s="124" t="str">
        <f>IF(ISERR(FIND(U$4,Stac!$S37))=FALSE,IF(ISERR(FIND(CONCATENATE(U$4,"+"),Stac!$S37))=FALSE,IF(ISERR(FIND(CONCATENATE(U$4,"++"),Stac!$S37))=FALSE,IF(ISERR(FIND(CONCATENATE(U$4,"+++"),Stac!$S37))=FALSE,"+++","++"),"+")," ")," ")</f>
        <v>+</v>
      </c>
      <c r="V31" s="124" t="str">
        <f>IF(ISERR(FIND(V$4,Stac!$S37))=FALSE,IF(ISERR(FIND(CONCATENATE(V$4,"+"),Stac!$S37))=FALSE,IF(ISERR(FIND(CONCATENATE(V$4,"++"),Stac!$S37))=FALSE,IF(ISERR(FIND(CONCATENATE(V$4,"+++"),Stac!$S37))=FALSE,"+++","++"),"+")," ")," ")</f>
        <v xml:space="preserve"> </v>
      </c>
      <c r="W31" s="124" t="str">
        <f>IF(ISERR(FIND(W$4,Stac!$S37))=FALSE,IF(ISERR(FIND(CONCATENATE(W$4,"+"),Stac!$S37))=FALSE,IF(ISERR(FIND(CONCATENATE(W$4,"++"),Stac!$S37))=FALSE,IF(ISERR(FIND(CONCATENATE(W$4,"+++"),Stac!$S37))=FALSE,"+++","++"),"+")," ")," ")</f>
        <v xml:space="preserve"> </v>
      </c>
      <c r="X31" s="124" t="str">
        <f>IF(ISERR(FIND(X$4,Stac!$S37))=FALSE,IF(ISERR(FIND(CONCATENATE(X$4,"+"),Stac!$S37))=FALSE,IF(ISERR(FIND(CONCATENATE(X$4,"++"),Stac!$S37))=FALSE,IF(ISERR(FIND(CONCATENATE(X$4,"+++"),Stac!$S37))=FALSE,"+++","++"),"+")," ")," ")</f>
        <v xml:space="preserve"> </v>
      </c>
      <c r="Y31" s="124" t="str">
        <f>IF(ISERR(FIND(Y$4,Stac!$S37))=FALSE,IF(ISERR(FIND(CONCATENATE(Y$4,"+"),Stac!$S37))=FALSE,IF(ISERR(FIND(CONCATENATE(Y$4,"++"),Stac!$S37))=FALSE,IF(ISERR(FIND(CONCATENATE(Y$4,"+++"),Stac!$S37))=FALSE,"+++","++"),"+")," ")," ")</f>
        <v xml:space="preserve"> </v>
      </c>
      <c r="Z31" s="124" t="str">
        <f>IF(ISERR(FIND(Z$4,Stac!$S37))=FALSE,IF(ISERR(FIND(CONCATENATE(Z$4,"+"),Stac!$S37))=FALSE,IF(ISERR(FIND(CONCATENATE(Z$4,"++"),Stac!$S37))=FALSE,IF(ISERR(FIND(CONCATENATE(Z$4,"+++"),Stac!$S37))=FALSE,"+++","++"),"+")," ")," ")</f>
        <v xml:space="preserve"> </v>
      </c>
      <c r="AA31" s="124" t="str">
        <f>IF(ISERR(FIND(AA$4,Stac!$S37))=FALSE,IF(ISERR(FIND(CONCATENATE(AA$4,"+"),Stac!$S37))=FALSE,IF(ISERR(FIND(CONCATENATE(AA$4,"++"),Stac!$S37))=FALSE,IF(ISERR(FIND(CONCATENATE(AA$4,"+++"),Stac!$S37))=FALSE,"+++","++"),"+")," ")," ")</f>
        <v>+</v>
      </c>
      <c r="AB31" s="124" t="str">
        <f>IF(ISERR(FIND(AB$4,Stac!$S37))=FALSE,IF(ISERR(FIND(CONCATENATE(AB$4,"+"),Stac!$S37))=FALSE,IF(ISERR(FIND(CONCATENATE(AB$4,"++"),Stac!$S37))=FALSE,IF(ISERR(FIND(CONCATENATE(AB$4,"+++"),Stac!$S37))=FALSE,"+++","++"),"+")," ")," ")</f>
        <v xml:space="preserve"> </v>
      </c>
      <c r="AC31" s="124" t="str">
        <f>IF(ISERR(FIND(AC$4,Stac!$S37))=FALSE,IF(ISERR(FIND(CONCATENATE(AC$4,"+"),Stac!$S37))=FALSE,IF(ISERR(FIND(CONCATENATE(AC$4,"++"),Stac!$S37))=FALSE,IF(ISERR(FIND(CONCATENATE(AC$4,"+++"),Stac!$S37))=FALSE,"+++","++"),"+")," ")," ")</f>
        <v xml:space="preserve"> </v>
      </c>
      <c r="AD31" s="124" t="str">
        <f>IF(ISERR(FIND(AD$4,Stac!$S37))=FALSE,IF(ISERR(FIND(CONCATENATE(AD$4,"+"),Stac!$S37))=FALSE,IF(ISERR(FIND(CONCATENATE(AD$4,"++"),Stac!$S37))=FALSE,IF(ISERR(FIND(CONCATENATE(AD$4,"+++"),Stac!$S37))=FALSE,"+++","++"),"+")," ")," ")</f>
        <v xml:space="preserve"> </v>
      </c>
      <c r="AE31" s="124" t="str">
        <f>IF(ISERR(FIND(AE$4,Stac!$S37))=FALSE,IF(ISERR(FIND(CONCATENATE(AE$4,"+"),Stac!$S37))=FALSE,IF(ISERR(FIND(CONCATENATE(AE$4,"++"),Stac!$S37))=FALSE,IF(ISERR(FIND(CONCATENATE(AE$4,"+++"),Stac!$S37))=FALSE,"+++","++"),"+")," ")," ")</f>
        <v xml:space="preserve"> </v>
      </c>
      <c r="AF31" s="124" t="str">
        <f>IF(ISERR(FIND(AF$4,Stac!$S37))=FALSE,IF(ISERR(FIND(CONCATENATE(AF$4,"+"),Stac!$S37))=FALSE,IF(ISERR(FIND(CONCATENATE(AF$4,"++"),Stac!$S37))=FALSE,IF(ISERR(FIND(CONCATENATE(AF$4,"+++"),Stac!$S37))=FALSE,"+++","++"),"+")," ")," ")</f>
        <v xml:space="preserve"> </v>
      </c>
      <c r="AG31" s="124" t="str">
        <f>IF(ISERR(FIND(AG$4,Stac!$S37))=FALSE,IF(ISERR(FIND(CONCATENATE(AG$4,"+"),Stac!$S37))=FALSE,IF(ISERR(FIND(CONCATENATE(AG$4,"++"),Stac!$S37))=FALSE,IF(ISERR(FIND(CONCATENATE(AG$4,"+++"),Stac!$S37))=FALSE,"+++","++"),"+")," ")," ")</f>
        <v xml:space="preserve"> </v>
      </c>
      <c r="AH31" s="124" t="str">
        <f>IF(ISERR(FIND(AH$4,Stac!$S37))=FALSE,IF(ISERR(FIND(CONCATENATE(AH$4,"+"),Stac!$S37))=FALSE,IF(ISERR(FIND(CONCATENATE(AH$4,"++"),Stac!$S37))=FALSE,IF(ISERR(FIND(CONCATENATE(AH$4,"+++"),Stac!$S37))=FALSE,"+++","++"),"+")," ")," ")</f>
        <v xml:space="preserve"> </v>
      </c>
      <c r="AI31" s="124" t="str">
        <f>IF(ISERR(FIND(AI$4,Stac!$S37))=FALSE,IF(ISERR(FIND(CONCATENATE(AI$4,"+"),Stac!$S37))=FALSE,IF(ISERR(FIND(CONCATENATE(AI$4,"++"),Stac!$S37))=FALSE,IF(ISERR(FIND(CONCATENATE(AI$4,"+++"),Stac!$S37))=FALSE,"+++","++"),"+")," ")," ")</f>
        <v xml:space="preserve"> </v>
      </c>
      <c r="AJ31" s="124" t="str">
        <f>IF(ISERR(FIND(AJ$4,Stac!$S37))=FALSE,IF(ISERR(FIND(CONCATENATE(AJ$4,"+"),Stac!$S37))=FALSE,IF(ISERR(FIND(CONCATENATE(AJ$4,"++"),Stac!$S37))=FALSE,IF(ISERR(FIND(CONCATENATE(AJ$4,"+++"),Stac!$S37))=FALSE,"+++","++"),"+")," ")," ")</f>
        <v xml:space="preserve"> </v>
      </c>
      <c r="AK31" s="124" t="str">
        <f>IF(ISERR(FIND(AK$4,Stac!$S37))=FALSE,IF(ISERR(FIND(CONCATENATE(AK$4,"+"),Stac!$S37))=FALSE,IF(ISERR(FIND(CONCATENATE(AK$4,"++"),Stac!$S37))=FALSE,IF(ISERR(FIND(CONCATENATE(AK$4,"+++"),Stac!$S37))=FALSE,"+++","++"),"+")," ")," ")</f>
        <v xml:space="preserve"> </v>
      </c>
      <c r="AL31" s="124" t="str">
        <f>IF(ISERR(FIND(AL$4,Stac!$S37))=FALSE,IF(ISERR(FIND(CONCATENATE(AL$4,"+"),Stac!$S37))=FALSE,IF(ISERR(FIND(CONCATENATE(AL$4,"++"),Stac!$S37))=FALSE,IF(ISERR(FIND(CONCATENATE(AL$4,"+++"),Stac!$S37))=FALSE,"+++","++"),"+")," ")," ")</f>
        <v xml:space="preserve"> </v>
      </c>
      <c r="AM31" s="124" t="str">
        <f>IF(ISERR(FIND(AM$4,Stac!$S37))=FALSE,IF(ISERR(FIND(CONCATENATE(AM$4,"+"),Stac!$S37))=FALSE,IF(ISERR(FIND(CONCATENATE(AM$4,"++"),Stac!$S37))=FALSE,IF(ISERR(FIND(CONCATENATE(AM$4,"+++"),Stac!$S37))=FALSE,"+++","++"),"+")," ")," ")</f>
        <v xml:space="preserve"> </v>
      </c>
      <c r="AN31" s="124" t="str">
        <f>IF(ISERR(FIND(AN$4,Stac!$S37))=FALSE,IF(ISERR(FIND(CONCATENATE(AN$4,"+"),Stac!$S37))=FALSE,IF(ISERR(FIND(CONCATENATE(AN$4,"++"),Stac!$S37))=FALSE,IF(ISERR(FIND(CONCATENATE(AN$4,"+++"),Stac!$S37))=FALSE,"+++","++"),"+")," ")," ")</f>
        <v xml:space="preserve"> </v>
      </c>
      <c r="AO31" s="124" t="str">
        <f>IF(ISERR(FIND(AO$4,Stac!$S37))=FALSE,IF(ISERR(FIND(CONCATENATE(AO$4,"+"),Stac!$S37))=FALSE,IF(ISERR(FIND(CONCATENATE(AO$4,"++"),Stac!$S37))=FALSE,IF(ISERR(FIND(CONCATENATE(AO$4,"+++"),Stac!$S37))=FALSE,"+++","++"),"+")," ")," ")</f>
        <v xml:space="preserve"> </v>
      </c>
      <c r="AP31" s="124" t="str">
        <f>IF(ISERR(FIND(AP$4,Stac!$S37))=FALSE,IF(ISERR(FIND(CONCATENATE(AP$4,"+"),Stac!$S37))=FALSE,IF(ISERR(FIND(CONCATENATE(AP$4,"++"),Stac!$S37))=FALSE,IF(ISERR(FIND(CONCATENATE(AP$4,"+++"),Stac!$S37))=FALSE,"+++","++"),"+")," ")," ")</f>
        <v xml:space="preserve"> </v>
      </c>
      <c r="AQ31" s="124" t="str">
        <f>IF(ISERR(FIND(AQ$4,Stac!$S37))=FALSE,IF(ISERR(FIND(CONCATENATE(AQ$4,"+"),Stac!$S37))=FALSE,IF(ISERR(FIND(CONCATENATE(AQ$4,"++"),Stac!$S37))=FALSE,IF(ISERR(FIND(CONCATENATE(AQ$4,"+++"),Stac!$S37))=FALSE,"+++","++"),"+")," ")," ")</f>
        <v xml:space="preserve"> </v>
      </c>
      <c r="AR31" s="124" t="str">
        <f>IF(ISERR(FIND(AR$4,Stac!$S37))=FALSE,IF(ISERR(FIND(CONCATENATE(AR$4,"+"),Stac!$S37))=FALSE,IF(ISERR(FIND(CONCATENATE(AR$4,"++"),Stac!$S37))=FALSE,IF(ISERR(FIND(CONCATENATE(AR$4,"+++"),Stac!$S37))=FALSE,"+++","++"),"+")," ")," ")</f>
        <v xml:space="preserve"> </v>
      </c>
      <c r="AS31" s="124" t="str">
        <f>IF(ISERR(FIND(AS$4,Stac!$S37))=FALSE,IF(ISERR(FIND(CONCATENATE(AS$4,"+"),Stac!$S37))=FALSE,IF(ISERR(FIND(CONCATENATE(AS$4,"++"),Stac!$S37))=FALSE,IF(ISERR(FIND(CONCATENATE(AS$4,"+++"),Stac!$S37))=FALSE,"+++","++"),"+")," ")," ")</f>
        <v xml:space="preserve"> </v>
      </c>
      <c r="AT31" s="124" t="str">
        <f>IF(ISERR(FIND(AT$4,Stac!$S37))=FALSE,IF(ISERR(FIND(CONCATENATE(AT$4,"+"),Stac!$S37))=FALSE,IF(ISERR(FIND(CONCATENATE(AT$4,"++"),Stac!$S37))=FALSE,IF(ISERR(FIND(CONCATENATE(AT$4,"+++"),Stac!$S37))=FALSE,"+++","++"),"+")," ")," ")</f>
        <v xml:space="preserve"> </v>
      </c>
      <c r="AU31" s="124" t="str">
        <f>IF(ISERR(FIND(AU$4,Stac!$S37))=FALSE,IF(ISERR(FIND(CONCATENATE(AU$4,"+"),Stac!$S37))=FALSE,IF(ISERR(FIND(CONCATENATE(AU$4,"++"),Stac!$S37))=FALSE,IF(ISERR(FIND(CONCATENATE(AU$4,"+++"),Stac!$S37))=FALSE,"+++","++"),"+")," ")," ")</f>
        <v xml:space="preserve"> </v>
      </c>
      <c r="AV31" s="125" t="str">
        <f>Stac!C37</f>
        <v>Język obcy</v>
      </c>
      <c r="AW31" s="124" t="str">
        <f>IF(ISERR(FIND(AW$4,Stac!$T37))=FALSE,IF(ISERR(FIND(CONCATENATE(AW$4,"+"),Stac!$T37))=FALSE,IF(ISERR(FIND(CONCATENATE(AW$4,"++"),Stac!$T37))=FALSE,IF(ISERR(FIND(CONCATENATE(AW$4,"+++"),Stac!$T37))=FALSE,"+++","++"),"+")," ")," ")</f>
        <v xml:space="preserve"> </v>
      </c>
      <c r="AX31" s="124" t="str">
        <f>IF(ISERR(FIND(AX$4,Stac!$T37))=FALSE,IF(ISERR(FIND(CONCATENATE(AX$4,"+"),Stac!$T37))=FALSE,IF(ISERR(FIND(CONCATENATE(AX$4,"++"),Stac!$T37))=FALSE,IF(ISERR(FIND(CONCATENATE(AX$4,"+++"),Stac!$T37))=FALSE,"+++","++"),"+")," ")," ")</f>
        <v xml:space="preserve"> </v>
      </c>
      <c r="AY31" s="124" t="str">
        <f>IF(ISERR(FIND(AY$4,Stac!$T37))=FALSE,IF(ISERR(FIND(CONCATENATE(AY$4,"+"),Stac!$T37))=FALSE,IF(ISERR(FIND(CONCATENATE(AY$4,"++"),Stac!$T37))=FALSE,IF(ISERR(FIND(CONCATENATE(AY$4,"+++"),Stac!$T37))=FALSE,"+++","++"),"+")," ")," ")</f>
        <v xml:space="preserve"> </v>
      </c>
      <c r="AZ31" s="124" t="str">
        <f>IF(ISERR(FIND(AZ$4,Stac!$T37))=FALSE,IF(ISERR(FIND(CONCATENATE(AZ$4,"+"),Stac!$T37))=FALSE,IF(ISERR(FIND(CONCATENATE(AZ$4,"++"),Stac!$T37))=FALSE,IF(ISERR(FIND(CONCATENATE(AZ$4,"+++"),Stac!$T37))=FALSE,"+++","++"),"+")," ")," ")</f>
        <v xml:space="preserve"> </v>
      </c>
      <c r="BA31" s="124" t="str">
        <f>IF(ISERR(FIND(BA$4,Stac!$T37))=FALSE,IF(ISERR(FIND(CONCATENATE(BA$4,"+"),Stac!$T37))=FALSE,IF(ISERR(FIND(CONCATENATE(BA$4,"++"),Stac!$T37))=FALSE,IF(ISERR(FIND(CONCATENATE(BA$4,"+++"),Stac!$T37))=FALSE,"+++","++"),"+")," ")," ")</f>
        <v>+</v>
      </c>
      <c r="BB31" s="124" t="str">
        <f>IF(ISERR(FIND(BB$4,Stac!$T37))=FALSE,IF(ISERR(FIND(CONCATENATE(BB$4,"+"),Stac!$T37))=FALSE,IF(ISERR(FIND(CONCATENATE(BB$4,"++"),Stac!$T37))=FALSE,IF(ISERR(FIND(CONCATENATE(BB$4,"+++"),Stac!$T37))=FALSE,"+++","++"),"+")," ")," ")</f>
        <v xml:space="preserve"> </v>
      </c>
      <c r="BC31" s="124"/>
      <c r="BD31" s="124"/>
      <c r="BE31" s="124"/>
    </row>
    <row r="32" spans="1:57">
      <c r="A32" s="123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5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5"/>
      <c r="AW32" s="124"/>
      <c r="AX32" s="124"/>
      <c r="AY32" s="124"/>
      <c r="AZ32" s="124"/>
      <c r="BA32" s="124"/>
      <c r="BB32" s="124"/>
      <c r="BC32" s="124"/>
      <c r="BD32" s="124"/>
      <c r="BE32" s="124"/>
    </row>
    <row r="33" spans="1:57" ht="18.75" customHeight="1">
      <c r="A33" s="123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5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5"/>
      <c r="AW33" s="124"/>
      <c r="AX33" s="124"/>
      <c r="AY33" s="124"/>
      <c r="AZ33" s="124"/>
      <c r="BA33" s="124"/>
      <c r="BB33" s="124"/>
      <c r="BC33" s="124" t="str">
        <f>IF(ISERR(FIND(BC$4,#REF!))=0,IF(ISERR(FIND(CONCATENATE(BC$4,"+"),#REF!))=0,IF(ISERR(FIND(CONCATENATE(BC$4,"++"),#REF!))=0,IF(ISERR(FIND(CONCATENATE(BC$4,"+++"),#REF!))=0,"+++","++"),"+"),"-"),"-")</f>
        <v>-</v>
      </c>
      <c r="BD33" s="124"/>
      <c r="BE33" s="124"/>
    </row>
    <row r="34" spans="1:57" hidden="1">
      <c r="A34" s="123" t="e">
        <f>#REF!</f>
        <v>#REF!</v>
      </c>
      <c r="B34" s="124" t="str">
        <f>IF(ISERR(FIND(B$4,#REF!))=FALSE,IF(ISERR(FIND(CONCATENATE(B$4,"+"),#REF!))=FALSE,IF(ISERR(FIND(CONCATENATE(B$4,"++"),#REF!))=FALSE,IF(ISERR(FIND(CONCATENATE(B$4,"+++"),#REF!))=FALSE,"+++","++"),"+"),"+")," ")</f>
        <v xml:space="preserve"> </v>
      </c>
      <c r="C34" s="124" t="str">
        <f>IF(ISERR(FIND(C$4,#REF!))=FALSE,IF(ISERR(FIND(CONCATENATE(C$4,"+"),#REF!))=FALSE,IF(ISERR(FIND(CONCATENATE(C$4,"++"),#REF!))=FALSE,IF(ISERR(FIND(CONCATENATE(C$4,"+++"),#REF!))=FALSE,"+++","++"),"+"),"+")," ")</f>
        <v xml:space="preserve"> </v>
      </c>
      <c r="D34" s="124" t="str">
        <f>IF(ISERR(FIND(D$4,#REF!))=FALSE,IF(ISERR(FIND(CONCATENATE(D$4,"+"),#REF!))=FALSE,IF(ISERR(FIND(CONCATENATE(D$4,"++"),#REF!))=FALSE,IF(ISERR(FIND(CONCATENATE(D$4,"+++"),#REF!))=FALSE,"+++","++"),"+"),"+")," ")</f>
        <v xml:space="preserve"> </v>
      </c>
      <c r="E34" s="124" t="str">
        <f>IF(ISERR(FIND(E$4,#REF!))=FALSE,IF(ISERR(FIND(CONCATENATE(E$4,"+"),#REF!))=FALSE,IF(ISERR(FIND(CONCATENATE(E$4,"++"),#REF!))=FALSE,IF(ISERR(FIND(CONCATENATE(E$4,"+++"),#REF!))=FALSE,"+++","++"),"+"),"+")," ")</f>
        <v xml:space="preserve"> </v>
      </c>
      <c r="F34" s="124" t="str">
        <f>IF(ISERR(FIND(F$4,#REF!))=FALSE,IF(ISERR(FIND(CONCATENATE(F$4,"+"),#REF!))=FALSE,IF(ISERR(FIND(CONCATENATE(F$4,"++"),#REF!))=FALSE,IF(ISERR(FIND(CONCATENATE(F$4,"+++"),#REF!))=FALSE,"+++","++"),"+"),"+")," ")</f>
        <v xml:space="preserve"> </v>
      </c>
      <c r="G34" s="124" t="str">
        <f>IF(ISERR(FIND(G$4,#REF!))=FALSE,IF(ISERR(FIND(CONCATENATE(G$4,"+"),#REF!))=FALSE,IF(ISERR(FIND(CONCATENATE(G$4,"++"),#REF!))=FALSE,IF(ISERR(FIND(CONCATENATE(G$4,"+++"),#REF!))=FALSE,"+++","++"),"+"),"+")," ")</f>
        <v xml:space="preserve"> </v>
      </c>
      <c r="H34" s="124" t="str">
        <f>IF(ISERR(FIND(H$4,#REF!))=FALSE,IF(ISERR(FIND(CONCATENATE(H$4,"+"),#REF!))=FALSE,IF(ISERR(FIND(CONCATENATE(H$4,"++"),#REF!))=FALSE,IF(ISERR(FIND(CONCATENATE(H$4,"+++"),#REF!))=FALSE,"+++","++"),"+"),"+")," ")</f>
        <v xml:space="preserve"> </v>
      </c>
      <c r="I34" s="124" t="str">
        <f>IF(ISERR(FIND(I$4,#REF!))=FALSE,IF(ISERR(FIND(CONCATENATE(I$4,"+"),#REF!))=FALSE,IF(ISERR(FIND(CONCATENATE(I$4,"++"),#REF!))=FALSE,IF(ISERR(FIND(CONCATENATE(I$4,"+++"),#REF!))=FALSE,"+++","++"),"+"),"+")," ")</f>
        <v xml:space="preserve"> </v>
      </c>
      <c r="J34" s="124" t="str">
        <f>IF(ISERR(FIND(J$4,#REF!))=FALSE,IF(ISERR(FIND(CONCATENATE(J$4,"+"),#REF!))=FALSE,IF(ISERR(FIND(CONCATENATE(J$4,"++"),#REF!))=FALSE,IF(ISERR(FIND(CONCATENATE(J$4,"+++"),#REF!))=FALSE,"+++","++"),"+"),"+")," ")</f>
        <v xml:space="preserve"> </v>
      </c>
      <c r="K34" s="124" t="str">
        <f>IF(ISERR(FIND(K$4,#REF!))=FALSE,IF(ISERR(FIND(CONCATENATE(K$4,"+"),#REF!))=FALSE,IF(ISERR(FIND(CONCATENATE(K$4,"++"),#REF!))=FALSE,IF(ISERR(FIND(CONCATENATE(K$4,"+++"),#REF!))=FALSE,"+++","++"),"+"),"+")," ")</f>
        <v xml:space="preserve"> </v>
      </c>
      <c r="L34" s="124" t="str">
        <f>IF(ISERR(FIND(L$4,#REF!))=FALSE,IF(ISERR(FIND(CONCATENATE(L$4,"+"),#REF!))=FALSE,IF(ISERR(FIND(CONCATENATE(L$4,"++"),#REF!))=FALSE,IF(ISERR(FIND(CONCATENATE(L$4,"+++"),#REF!))=FALSE,"+++","++"),"+"),"+")," ")</f>
        <v xml:space="preserve"> </v>
      </c>
      <c r="M34" s="124" t="str">
        <f>IF(ISERR(FIND(M$4,#REF!))=FALSE,IF(ISERR(FIND(CONCATENATE(M$4,"+"),#REF!))=FALSE,IF(ISERR(FIND(CONCATENATE(M$4,"++"),#REF!))=FALSE,IF(ISERR(FIND(CONCATENATE(M$4,"+++"),#REF!))=FALSE,"+++","++"),"+"),"+")," ")</f>
        <v xml:space="preserve"> </v>
      </c>
      <c r="N34" s="124" t="str">
        <f>IF(ISERR(FIND(N$4,#REF!))=FALSE,IF(ISERR(FIND(CONCATENATE(N$4,"+"),#REF!))=FALSE,IF(ISERR(FIND(CONCATENATE(N$4,"++"),#REF!))=FALSE,IF(ISERR(FIND(CONCATENATE(N$4,"+++"),#REF!))=FALSE,"+++","++"),"+"),"+")," ")</f>
        <v xml:space="preserve"> </v>
      </c>
      <c r="O34" s="124" t="str">
        <f>IF(ISERR(FIND(O$4,#REF!))=FALSE,IF(ISERR(FIND(CONCATENATE(O$4,"+"),#REF!))=FALSE,IF(ISERR(FIND(CONCATENATE(O$4,"++"),#REF!))=FALSE,IF(ISERR(FIND(CONCATENATE(O$4,"+++"),#REF!))=FALSE,"+++","++"),"+"),"+")," ")</f>
        <v xml:space="preserve"> </v>
      </c>
      <c r="P34" s="124" t="str">
        <f>IF(ISERR(FIND(P$4,#REF!))=FALSE,IF(ISERR(FIND(CONCATENATE(P$4,"+"),#REF!))=FALSE,IF(ISERR(FIND(CONCATENATE(P$4,"++"),#REF!))=FALSE,IF(ISERR(FIND(CONCATENATE(P$4,"+++"),#REF!))=FALSE,"+++","++"),"+"),"+")," ")</f>
        <v xml:space="preserve"> </v>
      </c>
      <c r="Q34" s="124" t="str">
        <f>IF(ISERR(FIND(Q$4,#REF!))=FALSE,IF(ISERR(FIND(CONCATENATE(Q$4,"+"),#REF!))=FALSE,IF(ISERR(FIND(CONCATENATE(Q$4,"++"),#REF!))=FALSE,IF(ISERR(FIND(CONCATENATE(Q$4,"+++"),#REF!))=FALSE,"+++","++"),"+"),"+")," ")</f>
        <v xml:space="preserve"> </v>
      </c>
      <c r="R34" s="124" t="str">
        <f>IF(ISERR(FIND(R$4,#REF!))=FALSE,IF(ISERR(FIND(CONCATENATE(R$4,"+"),#REF!))=FALSE,IF(ISERR(FIND(CONCATENATE(R$4,"++"),#REF!))=FALSE,IF(ISERR(FIND(CONCATENATE(R$4,"+++"),#REF!))=FALSE,"+++","++"),"+"),"+")," ")</f>
        <v xml:space="preserve"> </v>
      </c>
      <c r="S34" s="124" t="str">
        <f>IF(ISERR(FIND(S$4,#REF!))=FALSE,IF(ISERR(FIND(CONCATENATE(S$4,"+"),#REF!))=FALSE,IF(ISERR(FIND(CONCATENATE(S$4,"++"),#REF!))=FALSE,IF(ISERR(FIND(CONCATENATE(S$4,"+++"),#REF!))=FALSE,"+++","++"),"+"),"+")," ")</f>
        <v xml:space="preserve"> </v>
      </c>
      <c r="T34" s="125" t="e">
        <f>#REF!</f>
        <v>#REF!</v>
      </c>
      <c r="U34" s="124" t="str">
        <f>IF(ISERR(FIND(U$4,#REF!))=FALSE,IF(ISERR(FIND(CONCATENATE(U$4,"+"),#REF!))=FALSE,IF(ISERR(FIND(CONCATENATE(U$4,"++"),#REF!))=FALSE,IF(ISERR(FIND(CONCATENATE(U$4,"+++"),#REF!))=FALSE,"+++","++"),"+")," ")," ")</f>
        <v xml:space="preserve"> </v>
      </c>
      <c r="V34" s="124" t="str">
        <f>IF(ISERR(FIND(V$4,#REF!))=FALSE,IF(ISERR(FIND(CONCATENATE(V$4,"+"),#REF!))=FALSE,IF(ISERR(FIND(CONCATENATE(V$4,"++"),#REF!))=FALSE,IF(ISERR(FIND(CONCATENATE(V$4,"+++"),#REF!))=FALSE,"+++","++"),"+")," ")," ")</f>
        <v xml:space="preserve"> </v>
      </c>
      <c r="W34" s="124" t="str">
        <f>IF(ISERR(FIND(W$4,#REF!))=FALSE,IF(ISERR(FIND(CONCATENATE(W$4,"+"),#REF!))=FALSE,IF(ISERR(FIND(CONCATENATE(W$4,"++"),#REF!))=FALSE,IF(ISERR(FIND(CONCATENATE(W$4,"+++"),#REF!))=FALSE,"+++","++"),"+")," ")," ")</f>
        <v xml:space="preserve"> </v>
      </c>
      <c r="X34" s="124" t="str">
        <f>IF(ISERR(FIND(X$4,#REF!))=FALSE,IF(ISERR(FIND(CONCATENATE(X$4,"+"),#REF!))=FALSE,IF(ISERR(FIND(CONCATENATE(X$4,"++"),#REF!))=FALSE,IF(ISERR(FIND(CONCATENATE(X$4,"+++"),#REF!))=FALSE,"+++","++"),"+")," ")," ")</f>
        <v xml:space="preserve"> </v>
      </c>
      <c r="Y34" s="124" t="str">
        <f>IF(ISERR(FIND(Y$4,#REF!))=FALSE,IF(ISERR(FIND(CONCATENATE(Y$4,"+"),#REF!))=FALSE,IF(ISERR(FIND(CONCATENATE(Y$4,"++"),#REF!))=FALSE,IF(ISERR(FIND(CONCATENATE(Y$4,"+++"),#REF!))=FALSE,"+++","++"),"+")," ")," ")</f>
        <v xml:space="preserve"> </v>
      </c>
      <c r="Z34" s="124" t="str">
        <f>IF(ISERR(FIND(Z$4,#REF!))=FALSE,IF(ISERR(FIND(CONCATENATE(Z$4,"+"),#REF!))=FALSE,IF(ISERR(FIND(CONCATENATE(Z$4,"++"),#REF!))=FALSE,IF(ISERR(FIND(CONCATENATE(Z$4,"+++"),#REF!))=FALSE,"+++","++"),"+")," ")," ")</f>
        <v xml:space="preserve"> </v>
      </c>
      <c r="AA34" s="124" t="str">
        <f>IF(ISERR(FIND(AA$4,#REF!))=FALSE,IF(ISERR(FIND(CONCATENATE(AA$4,"+"),#REF!))=FALSE,IF(ISERR(FIND(CONCATENATE(AA$4,"++"),#REF!))=FALSE,IF(ISERR(FIND(CONCATENATE(AA$4,"+++"),#REF!))=FALSE,"+++","++"),"+")," ")," ")</f>
        <v xml:space="preserve"> </v>
      </c>
      <c r="AB34" s="124" t="str">
        <f>IF(ISERR(FIND(AB$4,#REF!))=FALSE,IF(ISERR(FIND(CONCATENATE(AB$4,"+"),#REF!))=FALSE,IF(ISERR(FIND(CONCATENATE(AB$4,"++"),#REF!))=FALSE,IF(ISERR(FIND(CONCATENATE(AB$4,"+++"),#REF!))=FALSE,"+++","++"),"+")," ")," ")</f>
        <v xml:space="preserve"> </v>
      </c>
      <c r="AC34" s="124" t="str">
        <f>IF(ISERR(FIND(AC$4,#REF!))=FALSE,IF(ISERR(FIND(CONCATENATE(AC$4,"+"),#REF!))=FALSE,IF(ISERR(FIND(CONCATENATE(AC$4,"++"),#REF!))=FALSE,IF(ISERR(FIND(CONCATENATE(AC$4,"+++"),#REF!))=FALSE,"+++","++"),"+")," ")," ")</f>
        <v xml:space="preserve"> </v>
      </c>
      <c r="AD34" s="124" t="str">
        <f>IF(ISERR(FIND(AD$4,#REF!))=FALSE,IF(ISERR(FIND(CONCATENATE(AD$4,"+"),#REF!))=FALSE,IF(ISERR(FIND(CONCATENATE(AD$4,"++"),#REF!))=FALSE,IF(ISERR(FIND(CONCATENATE(AD$4,"+++"),#REF!))=FALSE,"+++","++"),"+")," ")," ")</f>
        <v xml:space="preserve"> </v>
      </c>
      <c r="AE34" s="124" t="str">
        <f>IF(ISERR(FIND(AE$4,#REF!))=FALSE,IF(ISERR(FIND(CONCATENATE(AE$4,"+"),#REF!))=FALSE,IF(ISERR(FIND(CONCATENATE(AE$4,"++"),#REF!))=FALSE,IF(ISERR(FIND(CONCATENATE(AE$4,"+++"),#REF!))=FALSE,"+++","++"),"+")," ")," ")</f>
        <v xml:space="preserve"> </v>
      </c>
      <c r="AF34" s="124" t="str">
        <f>IF(ISERR(FIND(AF$4,#REF!))=FALSE,IF(ISERR(FIND(CONCATENATE(AF$4,"+"),#REF!))=FALSE,IF(ISERR(FIND(CONCATENATE(AF$4,"++"),#REF!))=FALSE,IF(ISERR(FIND(CONCATENATE(AF$4,"+++"),#REF!))=FALSE,"+++","++"),"+")," ")," ")</f>
        <v xml:space="preserve"> </v>
      </c>
      <c r="AG34" s="124" t="str">
        <f>IF(ISERR(FIND(AG$4,#REF!))=FALSE,IF(ISERR(FIND(CONCATENATE(AG$4,"+"),#REF!))=FALSE,IF(ISERR(FIND(CONCATENATE(AG$4,"++"),#REF!))=FALSE,IF(ISERR(FIND(CONCATENATE(AG$4,"+++"),#REF!))=FALSE,"+++","++"),"+")," ")," ")</f>
        <v xml:space="preserve"> </v>
      </c>
      <c r="AH34" s="124" t="str">
        <f>IF(ISERR(FIND(AH$4,#REF!))=FALSE,IF(ISERR(FIND(CONCATENATE(AH$4,"+"),#REF!))=FALSE,IF(ISERR(FIND(CONCATENATE(AH$4,"++"),#REF!))=FALSE,IF(ISERR(FIND(CONCATENATE(AH$4,"+++"),#REF!))=FALSE,"+++","++"),"+")," ")," ")</f>
        <v xml:space="preserve"> </v>
      </c>
      <c r="AI34" s="124" t="str">
        <f>IF(ISERR(FIND(AI$4,#REF!))=FALSE,IF(ISERR(FIND(CONCATENATE(AI$4,"+"),#REF!))=FALSE,IF(ISERR(FIND(CONCATENATE(AI$4,"++"),#REF!))=FALSE,IF(ISERR(FIND(CONCATENATE(AI$4,"+++"),#REF!))=FALSE,"+++","++"),"+")," ")," ")</f>
        <v xml:space="preserve"> </v>
      </c>
      <c r="AJ34" s="124" t="str">
        <f>IF(ISERR(FIND(AJ$4,#REF!))=FALSE,IF(ISERR(FIND(CONCATENATE(AJ$4,"+"),#REF!))=FALSE,IF(ISERR(FIND(CONCATENATE(AJ$4,"++"),#REF!))=FALSE,IF(ISERR(FIND(CONCATENATE(AJ$4,"+++"),#REF!))=FALSE,"+++","++"),"+")," ")," ")</f>
        <v xml:space="preserve"> </v>
      </c>
      <c r="AK34" s="124" t="str">
        <f>IF(ISERR(FIND(AK$4,#REF!))=FALSE,IF(ISERR(FIND(CONCATENATE(AK$4,"+"),#REF!))=FALSE,IF(ISERR(FIND(CONCATENATE(AK$4,"++"),#REF!))=FALSE,IF(ISERR(FIND(CONCATENATE(AK$4,"+++"),#REF!))=FALSE,"+++","++"),"+")," ")," ")</f>
        <v xml:space="preserve"> </v>
      </c>
      <c r="AL34" s="124" t="str">
        <f>IF(ISERR(FIND(AL$4,#REF!))=FALSE,IF(ISERR(FIND(CONCATENATE(AL$4,"+"),#REF!))=FALSE,IF(ISERR(FIND(CONCATENATE(AL$4,"++"),#REF!))=FALSE,IF(ISERR(FIND(CONCATENATE(AL$4,"+++"),#REF!))=FALSE,"+++","++"),"+")," ")," ")</f>
        <v xml:space="preserve"> </v>
      </c>
      <c r="AM34" s="124" t="str">
        <f>IF(ISERR(FIND(AM$4,#REF!))=FALSE,IF(ISERR(FIND(CONCATENATE(AM$4,"+"),#REF!))=FALSE,IF(ISERR(FIND(CONCATENATE(AM$4,"++"),#REF!))=FALSE,IF(ISERR(FIND(CONCATENATE(AM$4,"+++"),#REF!))=FALSE,"+++","++"),"+")," ")," ")</f>
        <v xml:space="preserve"> </v>
      </c>
      <c r="AN34" s="124" t="str">
        <f>IF(ISERR(FIND(AN$4,#REF!))=FALSE,IF(ISERR(FIND(CONCATENATE(AN$4,"+"),#REF!))=FALSE,IF(ISERR(FIND(CONCATENATE(AN$4,"++"),#REF!))=FALSE,IF(ISERR(FIND(CONCATENATE(AN$4,"+++"),#REF!))=FALSE,"+++","++"),"+")," ")," ")</f>
        <v xml:space="preserve"> </v>
      </c>
      <c r="AO34" s="124" t="str">
        <f>IF(ISERR(FIND(AO$4,#REF!))=FALSE,IF(ISERR(FIND(CONCATENATE(AO$4,"+"),#REF!))=FALSE,IF(ISERR(FIND(CONCATENATE(AO$4,"++"),#REF!))=FALSE,IF(ISERR(FIND(CONCATENATE(AO$4,"+++"),#REF!))=FALSE,"+++","++"),"+")," ")," ")</f>
        <v xml:space="preserve"> </v>
      </c>
      <c r="AP34" s="124" t="str">
        <f>IF(ISERR(FIND(AP$4,#REF!))=FALSE,IF(ISERR(FIND(CONCATENATE(AP$4,"+"),#REF!))=FALSE,IF(ISERR(FIND(CONCATENATE(AP$4,"++"),#REF!))=FALSE,IF(ISERR(FIND(CONCATENATE(AP$4,"+++"),#REF!))=FALSE,"+++","++"),"+")," ")," ")</f>
        <v xml:space="preserve"> </v>
      </c>
      <c r="AQ34" s="124" t="str">
        <f>IF(ISERR(FIND(AQ$4,#REF!))=FALSE,IF(ISERR(FIND(CONCATENATE(AQ$4,"+"),#REF!))=FALSE,IF(ISERR(FIND(CONCATENATE(AQ$4,"++"),#REF!))=FALSE,IF(ISERR(FIND(CONCATENATE(AQ$4,"+++"),#REF!))=FALSE,"+++","++"),"+")," ")," ")</f>
        <v xml:space="preserve"> </v>
      </c>
      <c r="AR34" s="124" t="str">
        <f>IF(ISERR(FIND(AR$4,#REF!))=FALSE,IF(ISERR(FIND(CONCATENATE(AR$4,"+"),#REF!))=FALSE,IF(ISERR(FIND(CONCATENATE(AR$4,"++"),#REF!))=FALSE,IF(ISERR(FIND(CONCATENATE(AR$4,"+++"),#REF!))=FALSE,"+++","++"),"+")," ")," ")</f>
        <v xml:space="preserve"> </v>
      </c>
      <c r="AS34" s="124" t="str">
        <f>IF(ISERR(FIND(AS$4,#REF!))=FALSE,IF(ISERR(FIND(CONCATENATE(AS$4,"+"),#REF!))=FALSE,IF(ISERR(FIND(CONCATENATE(AS$4,"++"),#REF!))=FALSE,IF(ISERR(FIND(CONCATENATE(AS$4,"+++"),#REF!))=FALSE,"+++","++"),"+")," ")," ")</f>
        <v xml:space="preserve"> </v>
      </c>
      <c r="AT34" s="124" t="str">
        <f>IF(ISERR(FIND(AT$4,#REF!))=FALSE,IF(ISERR(FIND(CONCATENATE(AT$4,"+"),#REF!))=FALSE,IF(ISERR(FIND(CONCATENATE(AT$4,"++"),#REF!))=FALSE,IF(ISERR(FIND(CONCATENATE(AT$4,"+++"),#REF!))=FALSE,"+++","++"),"+")," ")," ")</f>
        <v xml:space="preserve"> </v>
      </c>
      <c r="AU34" s="124" t="str">
        <f>IF(ISERR(FIND(AU$4,#REF!))=FALSE,IF(ISERR(FIND(CONCATENATE(AU$4,"+"),#REF!))=FALSE,IF(ISERR(FIND(CONCATENATE(AU$4,"++"),#REF!))=FALSE,IF(ISERR(FIND(CONCATENATE(AU$4,"+++"),#REF!))=FALSE,"+++","++"),"+")," ")," ")</f>
        <v xml:space="preserve"> </v>
      </c>
      <c r="AV34" s="125" t="e">
        <f>#REF!</f>
        <v>#REF!</v>
      </c>
      <c r="AW34" s="124" t="str">
        <f>IF(ISERR(FIND(AW$4,#REF!))=FALSE,IF(ISERR(FIND(CONCATENATE(AW$4,"+"),#REF!))=FALSE,IF(ISERR(FIND(CONCATENATE(AW$4,"++"),#REF!))=FALSE,IF(ISERR(FIND(CONCATENATE(AW$4,"+++"),#REF!))=FALSE,"+++","++"),"+")," ")," ")</f>
        <v xml:space="preserve"> </v>
      </c>
      <c r="AX34" s="124" t="str">
        <f>IF(ISERR(FIND(AX$4,#REF!))=FALSE,IF(ISERR(FIND(CONCATENATE(AX$4,"+"),#REF!))=FALSE,IF(ISERR(FIND(CONCATENATE(AX$4,"++"),#REF!))=FALSE,IF(ISERR(FIND(CONCATENATE(AX$4,"+++"),#REF!))=FALSE,"+++","++"),"+")," ")," ")</f>
        <v xml:space="preserve"> </v>
      </c>
      <c r="AY34" s="124" t="str">
        <f>IF(ISERR(FIND(AY$4,#REF!))=FALSE,IF(ISERR(FIND(CONCATENATE(AY$4,"+"),#REF!))=FALSE,IF(ISERR(FIND(CONCATENATE(AY$4,"++"),#REF!))=FALSE,IF(ISERR(FIND(CONCATENATE(AY$4,"+++"),#REF!))=FALSE,"+++","++"),"+")," ")," ")</f>
        <v xml:space="preserve"> </v>
      </c>
      <c r="AZ34" s="124" t="str">
        <f>IF(ISERR(FIND(AZ$4,#REF!))=FALSE,IF(ISERR(FIND(CONCATENATE(AZ$4,"+"),#REF!))=FALSE,IF(ISERR(FIND(CONCATENATE(AZ$4,"++"),#REF!))=FALSE,IF(ISERR(FIND(CONCATENATE(AZ$4,"+++"),#REF!))=FALSE,"+++","++"),"+")," ")," ")</f>
        <v xml:space="preserve"> </v>
      </c>
      <c r="BA34" s="124" t="str">
        <f>IF(ISERR(FIND(BA$4,#REF!))=FALSE,IF(ISERR(FIND(CONCATENATE(BA$4,"+"),#REF!))=FALSE,IF(ISERR(FIND(CONCATENATE(BA$4,"++"),#REF!))=FALSE,IF(ISERR(FIND(CONCATENATE(BA$4,"+++"),#REF!))=FALSE,"+++","++"),"+")," ")," ")</f>
        <v xml:space="preserve"> </v>
      </c>
      <c r="BB34" s="124" t="str">
        <f>IF(ISERR(FIND(BB$4,#REF!))=FALSE,IF(ISERR(FIND(CONCATENATE(BB$4,"+"),#REF!))=FALSE,IF(ISERR(FIND(CONCATENATE(BB$4,"++"),#REF!))=FALSE,IF(ISERR(FIND(CONCATENATE(BB$4,"+++"),#REF!))=FALSE,"+++","++"),"+")," ")," ")</f>
        <v xml:space="preserve"> </v>
      </c>
      <c r="BC34" s="124" t="str">
        <f>IF(ISERR(FIND(BC$4,#REF!))=0,IF(ISERR(FIND(CONCATENATE(BC$4,"+"),#REF!))=0,IF(ISERR(FIND(CONCATENATE(BC$4,"++"),#REF!))=0,IF(ISERR(FIND(CONCATENATE(BC$4,"+++"),#REF!))=0,"+++","++"),"+"),"-"),"-")</f>
        <v>-</v>
      </c>
      <c r="BD34" s="124"/>
      <c r="BE34" s="124"/>
    </row>
    <row r="35" spans="1:57" hidden="1">
      <c r="A35" s="123" t="e">
        <f>#REF!</f>
        <v>#REF!</v>
      </c>
      <c r="B35" s="124" t="str">
        <f>IF(ISERR(FIND(B$4,#REF!))=FALSE,IF(ISERR(FIND(CONCATENATE(B$4,"+"),#REF!))=FALSE,IF(ISERR(FIND(CONCATENATE(B$4,"++"),#REF!))=FALSE,IF(ISERR(FIND(CONCATENATE(B$4,"+++"),#REF!))=FALSE,"+++","++"),"+"),"+")," ")</f>
        <v xml:space="preserve"> </v>
      </c>
      <c r="C35" s="124" t="str">
        <f>IF(ISERR(FIND(C$4,#REF!))=FALSE,IF(ISERR(FIND(CONCATENATE(C$4,"+"),#REF!))=FALSE,IF(ISERR(FIND(CONCATENATE(C$4,"++"),#REF!))=FALSE,IF(ISERR(FIND(CONCATENATE(C$4,"+++"),#REF!))=FALSE,"+++","++"),"+"),"+")," ")</f>
        <v xml:space="preserve"> </v>
      </c>
      <c r="D35" s="124" t="str">
        <f>IF(ISERR(FIND(D$4,#REF!))=FALSE,IF(ISERR(FIND(CONCATENATE(D$4,"+"),#REF!))=FALSE,IF(ISERR(FIND(CONCATENATE(D$4,"++"),#REF!))=FALSE,IF(ISERR(FIND(CONCATENATE(D$4,"+++"),#REF!))=FALSE,"+++","++"),"+"),"+")," ")</f>
        <v xml:space="preserve"> </v>
      </c>
      <c r="E35" s="124" t="str">
        <f>IF(ISERR(FIND(E$4,#REF!))=FALSE,IF(ISERR(FIND(CONCATENATE(E$4,"+"),#REF!))=FALSE,IF(ISERR(FIND(CONCATENATE(E$4,"++"),#REF!))=FALSE,IF(ISERR(FIND(CONCATENATE(E$4,"+++"),#REF!))=FALSE,"+++","++"),"+"),"+")," ")</f>
        <v xml:space="preserve"> </v>
      </c>
      <c r="F35" s="124" t="str">
        <f>IF(ISERR(FIND(F$4,#REF!))=FALSE,IF(ISERR(FIND(CONCATENATE(F$4,"+"),#REF!))=FALSE,IF(ISERR(FIND(CONCATENATE(F$4,"++"),#REF!))=FALSE,IF(ISERR(FIND(CONCATENATE(F$4,"+++"),#REF!))=FALSE,"+++","++"),"+"),"+")," ")</f>
        <v xml:space="preserve"> </v>
      </c>
      <c r="G35" s="124" t="str">
        <f>IF(ISERR(FIND(G$4,#REF!))=FALSE,IF(ISERR(FIND(CONCATENATE(G$4,"+"),#REF!))=FALSE,IF(ISERR(FIND(CONCATENATE(G$4,"++"),#REF!))=FALSE,IF(ISERR(FIND(CONCATENATE(G$4,"+++"),#REF!))=FALSE,"+++","++"),"+"),"+")," ")</f>
        <v xml:space="preserve"> </v>
      </c>
      <c r="H35" s="124" t="str">
        <f>IF(ISERR(FIND(H$4,#REF!))=FALSE,IF(ISERR(FIND(CONCATENATE(H$4,"+"),#REF!))=FALSE,IF(ISERR(FIND(CONCATENATE(H$4,"++"),#REF!))=FALSE,IF(ISERR(FIND(CONCATENATE(H$4,"+++"),#REF!))=FALSE,"+++","++"),"+"),"+")," ")</f>
        <v xml:space="preserve"> </v>
      </c>
      <c r="I35" s="124" t="str">
        <f>IF(ISERR(FIND(I$4,#REF!))=FALSE,IF(ISERR(FIND(CONCATENATE(I$4,"+"),#REF!))=FALSE,IF(ISERR(FIND(CONCATENATE(I$4,"++"),#REF!))=FALSE,IF(ISERR(FIND(CONCATENATE(I$4,"+++"),#REF!))=FALSE,"+++","++"),"+"),"+")," ")</f>
        <v xml:space="preserve"> </v>
      </c>
      <c r="J35" s="124" t="str">
        <f>IF(ISERR(FIND(J$4,#REF!))=FALSE,IF(ISERR(FIND(CONCATENATE(J$4,"+"),#REF!))=FALSE,IF(ISERR(FIND(CONCATENATE(J$4,"++"),#REF!))=FALSE,IF(ISERR(FIND(CONCATENATE(J$4,"+++"),#REF!))=FALSE,"+++","++"),"+"),"+")," ")</f>
        <v xml:space="preserve"> </v>
      </c>
      <c r="K35" s="124" t="str">
        <f>IF(ISERR(FIND(K$4,#REF!))=FALSE,IF(ISERR(FIND(CONCATENATE(K$4,"+"),#REF!))=FALSE,IF(ISERR(FIND(CONCATENATE(K$4,"++"),#REF!))=FALSE,IF(ISERR(FIND(CONCATENATE(K$4,"+++"),#REF!))=FALSE,"+++","++"),"+"),"+")," ")</f>
        <v xml:space="preserve"> </v>
      </c>
      <c r="L35" s="124" t="str">
        <f>IF(ISERR(FIND(L$4,#REF!))=FALSE,IF(ISERR(FIND(CONCATENATE(L$4,"+"),#REF!))=FALSE,IF(ISERR(FIND(CONCATENATE(L$4,"++"),#REF!))=FALSE,IF(ISERR(FIND(CONCATENATE(L$4,"+++"),#REF!))=FALSE,"+++","++"),"+"),"+")," ")</f>
        <v xml:space="preserve"> </v>
      </c>
      <c r="M35" s="124" t="str">
        <f>IF(ISERR(FIND(M$4,#REF!))=FALSE,IF(ISERR(FIND(CONCATENATE(M$4,"+"),#REF!))=FALSE,IF(ISERR(FIND(CONCATENATE(M$4,"++"),#REF!))=FALSE,IF(ISERR(FIND(CONCATENATE(M$4,"+++"),#REF!))=FALSE,"+++","++"),"+"),"+")," ")</f>
        <v xml:space="preserve"> </v>
      </c>
      <c r="N35" s="124" t="str">
        <f>IF(ISERR(FIND(N$4,#REF!))=FALSE,IF(ISERR(FIND(CONCATENATE(N$4,"+"),#REF!))=FALSE,IF(ISERR(FIND(CONCATENATE(N$4,"++"),#REF!))=FALSE,IF(ISERR(FIND(CONCATENATE(N$4,"+++"),#REF!))=FALSE,"+++","++"),"+"),"+")," ")</f>
        <v xml:space="preserve"> </v>
      </c>
      <c r="O35" s="124" t="str">
        <f>IF(ISERR(FIND(O$4,#REF!))=FALSE,IF(ISERR(FIND(CONCATENATE(O$4,"+"),#REF!))=FALSE,IF(ISERR(FIND(CONCATENATE(O$4,"++"),#REF!))=FALSE,IF(ISERR(FIND(CONCATENATE(O$4,"+++"),#REF!))=FALSE,"+++","++"),"+"),"+")," ")</f>
        <v xml:space="preserve"> </v>
      </c>
      <c r="P35" s="124" t="str">
        <f>IF(ISERR(FIND(P$4,#REF!))=FALSE,IF(ISERR(FIND(CONCATENATE(P$4,"+"),#REF!))=FALSE,IF(ISERR(FIND(CONCATENATE(P$4,"++"),#REF!))=FALSE,IF(ISERR(FIND(CONCATENATE(P$4,"+++"),#REF!))=FALSE,"+++","++"),"+"),"+")," ")</f>
        <v xml:space="preserve"> </v>
      </c>
      <c r="Q35" s="124" t="str">
        <f>IF(ISERR(FIND(Q$4,#REF!))=FALSE,IF(ISERR(FIND(CONCATENATE(Q$4,"+"),#REF!))=FALSE,IF(ISERR(FIND(CONCATENATE(Q$4,"++"),#REF!))=FALSE,IF(ISERR(FIND(CONCATENATE(Q$4,"+++"),#REF!))=FALSE,"+++","++"),"+"),"+")," ")</f>
        <v xml:space="preserve"> </v>
      </c>
      <c r="R35" s="124" t="str">
        <f>IF(ISERR(FIND(R$4,#REF!))=FALSE,IF(ISERR(FIND(CONCATENATE(R$4,"+"),#REF!))=FALSE,IF(ISERR(FIND(CONCATENATE(R$4,"++"),#REF!))=FALSE,IF(ISERR(FIND(CONCATENATE(R$4,"+++"),#REF!))=FALSE,"+++","++"),"+"),"+")," ")</f>
        <v xml:space="preserve"> </v>
      </c>
      <c r="S35" s="124" t="str">
        <f>IF(ISERR(FIND(S$4,#REF!))=FALSE,IF(ISERR(FIND(CONCATENATE(S$4,"+"),#REF!))=FALSE,IF(ISERR(FIND(CONCATENATE(S$4,"++"),#REF!))=FALSE,IF(ISERR(FIND(CONCATENATE(S$4,"+++"),#REF!))=FALSE,"+++","++"),"+"),"+")," ")</f>
        <v xml:space="preserve"> </v>
      </c>
      <c r="T35" s="125" t="e">
        <f>#REF!</f>
        <v>#REF!</v>
      </c>
      <c r="U35" s="124" t="str">
        <f>IF(ISERR(FIND(U$4,#REF!))=FALSE,IF(ISERR(FIND(CONCATENATE(U$4,"+"),#REF!))=FALSE,IF(ISERR(FIND(CONCATENATE(U$4,"++"),#REF!))=FALSE,IF(ISERR(FIND(CONCATENATE(U$4,"+++"),#REF!))=FALSE,"+++","++"),"+")," ")," ")</f>
        <v xml:space="preserve"> </v>
      </c>
      <c r="V35" s="124" t="str">
        <f>IF(ISERR(FIND(V$4,#REF!))=FALSE,IF(ISERR(FIND(CONCATENATE(V$4,"+"),#REF!))=FALSE,IF(ISERR(FIND(CONCATENATE(V$4,"++"),#REF!))=FALSE,IF(ISERR(FIND(CONCATENATE(V$4,"+++"),#REF!))=FALSE,"+++","++"),"+")," ")," ")</f>
        <v xml:space="preserve"> </v>
      </c>
      <c r="W35" s="124" t="str">
        <f>IF(ISERR(FIND(W$4,#REF!))=FALSE,IF(ISERR(FIND(CONCATENATE(W$4,"+"),#REF!))=FALSE,IF(ISERR(FIND(CONCATENATE(W$4,"++"),#REF!))=FALSE,IF(ISERR(FIND(CONCATENATE(W$4,"+++"),#REF!))=FALSE,"+++","++"),"+")," ")," ")</f>
        <v xml:space="preserve"> </v>
      </c>
      <c r="X35" s="124" t="str">
        <f>IF(ISERR(FIND(X$4,#REF!))=FALSE,IF(ISERR(FIND(CONCATENATE(X$4,"+"),#REF!))=FALSE,IF(ISERR(FIND(CONCATENATE(X$4,"++"),#REF!))=FALSE,IF(ISERR(FIND(CONCATENATE(X$4,"+++"),#REF!))=FALSE,"+++","++"),"+")," ")," ")</f>
        <v xml:space="preserve"> </v>
      </c>
      <c r="Y35" s="124" t="str">
        <f>IF(ISERR(FIND(Y$4,#REF!))=FALSE,IF(ISERR(FIND(CONCATENATE(Y$4,"+"),#REF!))=FALSE,IF(ISERR(FIND(CONCATENATE(Y$4,"++"),#REF!))=FALSE,IF(ISERR(FIND(CONCATENATE(Y$4,"+++"),#REF!))=FALSE,"+++","++"),"+")," ")," ")</f>
        <v xml:space="preserve"> </v>
      </c>
      <c r="Z35" s="124" t="str">
        <f>IF(ISERR(FIND(Z$4,#REF!))=FALSE,IF(ISERR(FIND(CONCATENATE(Z$4,"+"),#REF!))=FALSE,IF(ISERR(FIND(CONCATENATE(Z$4,"++"),#REF!))=FALSE,IF(ISERR(FIND(CONCATENATE(Z$4,"+++"),#REF!))=FALSE,"+++","++"),"+")," ")," ")</f>
        <v xml:space="preserve"> </v>
      </c>
      <c r="AA35" s="124" t="str">
        <f>IF(ISERR(FIND(AA$4,#REF!))=FALSE,IF(ISERR(FIND(CONCATENATE(AA$4,"+"),#REF!))=FALSE,IF(ISERR(FIND(CONCATENATE(AA$4,"++"),#REF!))=FALSE,IF(ISERR(FIND(CONCATENATE(AA$4,"+++"),#REF!))=FALSE,"+++","++"),"+")," ")," ")</f>
        <v xml:space="preserve"> </v>
      </c>
      <c r="AB35" s="124" t="str">
        <f>IF(ISERR(FIND(AB$4,#REF!))=FALSE,IF(ISERR(FIND(CONCATENATE(AB$4,"+"),#REF!))=FALSE,IF(ISERR(FIND(CONCATENATE(AB$4,"++"),#REF!))=FALSE,IF(ISERR(FIND(CONCATENATE(AB$4,"+++"),#REF!))=FALSE,"+++","++"),"+")," ")," ")</f>
        <v xml:space="preserve"> </v>
      </c>
      <c r="AC35" s="124" t="str">
        <f>IF(ISERR(FIND(AC$4,#REF!))=FALSE,IF(ISERR(FIND(CONCATENATE(AC$4,"+"),#REF!))=FALSE,IF(ISERR(FIND(CONCATENATE(AC$4,"++"),#REF!))=FALSE,IF(ISERR(FIND(CONCATENATE(AC$4,"+++"),#REF!))=FALSE,"+++","++"),"+")," ")," ")</f>
        <v xml:space="preserve"> </v>
      </c>
      <c r="AD35" s="124" t="str">
        <f>IF(ISERR(FIND(AD$4,#REF!))=FALSE,IF(ISERR(FIND(CONCATENATE(AD$4,"+"),#REF!))=FALSE,IF(ISERR(FIND(CONCATENATE(AD$4,"++"),#REF!))=FALSE,IF(ISERR(FIND(CONCATENATE(AD$4,"+++"),#REF!))=FALSE,"+++","++"),"+")," ")," ")</f>
        <v xml:space="preserve"> </v>
      </c>
      <c r="AE35" s="124" t="str">
        <f>IF(ISERR(FIND(AE$4,#REF!))=FALSE,IF(ISERR(FIND(CONCATENATE(AE$4,"+"),#REF!))=FALSE,IF(ISERR(FIND(CONCATENATE(AE$4,"++"),#REF!))=FALSE,IF(ISERR(FIND(CONCATENATE(AE$4,"+++"),#REF!))=FALSE,"+++","++"),"+")," ")," ")</f>
        <v xml:space="preserve"> </v>
      </c>
      <c r="AF35" s="124" t="str">
        <f>IF(ISERR(FIND(AF$4,#REF!))=FALSE,IF(ISERR(FIND(CONCATENATE(AF$4,"+"),#REF!))=FALSE,IF(ISERR(FIND(CONCATENATE(AF$4,"++"),#REF!))=FALSE,IF(ISERR(FIND(CONCATENATE(AF$4,"+++"),#REF!))=FALSE,"+++","++"),"+")," ")," ")</f>
        <v xml:space="preserve"> </v>
      </c>
      <c r="AG35" s="124" t="str">
        <f>IF(ISERR(FIND(AG$4,#REF!))=FALSE,IF(ISERR(FIND(CONCATENATE(AG$4,"+"),#REF!))=FALSE,IF(ISERR(FIND(CONCATENATE(AG$4,"++"),#REF!))=FALSE,IF(ISERR(FIND(CONCATENATE(AG$4,"+++"),#REF!))=FALSE,"+++","++"),"+")," ")," ")</f>
        <v xml:space="preserve"> </v>
      </c>
      <c r="AH35" s="124" t="str">
        <f>IF(ISERR(FIND(AH$4,#REF!))=FALSE,IF(ISERR(FIND(CONCATENATE(AH$4,"+"),#REF!))=FALSE,IF(ISERR(FIND(CONCATENATE(AH$4,"++"),#REF!))=FALSE,IF(ISERR(FIND(CONCATENATE(AH$4,"+++"),#REF!))=FALSE,"+++","++"),"+")," ")," ")</f>
        <v xml:space="preserve"> </v>
      </c>
      <c r="AI35" s="124" t="str">
        <f>IF(ISERR(FIND(AI$4,#REF!))=FALSE,IF(ISERR(FIND(CONCATENATE(AI$4,"+"),#REF!))=FALSE,IF(ISERR(FIND(CONCATENATE(AI$4,"++"),#REF!))=FALSE,IF(ISERR(FIND(CONCATENATE(AI$4,"+++"),#REF!))=FALSE,"+++","++"),"+")," ")," ")</f>
        <v xml:space="preserve"> </v>
      </c>
      <c r="AJ35" s="124" t="str">
        <f>IF(ISERR(FIND(AJ$4,#REF!))=FALSE,IF(ISERR(FIND(CONCATENATE(AJ$4,"+"),#REF!))=FALSE,IF(ISERR(FIND(CONCATENATE(AJ$4,"++"),#REF!))=FALSE,IF(ISERR(FIND(CONCATENATE(AJ$4,"+++"),#REF!))=FALSE,"+++","++"),"+")," ")," ")</f>
        <v xml:space="preserve"> </v>
      </c>
      <c r="AK35" s="124" t="str">
        <f>IF(ISERR(FIND(AK$4,#REF!))=FALSE,IF(ISERR(FIND(CONCATENATE(AK$4,"+"),#REF!))=FALSE,IF(ISERR(FIND(CONCATENATE(AK$4,"++"),#REF!))=FALSE,IF(ISERR(FIND(CONCATENATE(AK$4,"+++"),#REF!))=FALSE,"+++","++"),"+")," ")," ")</f>
        <v xml:space="preserve"> </v>
      </c>
      <c r="AL35" s="124" t="str">
        <f>IF(ISERR(FIND(AL$4,#REF!))=FALSE,IF(ISERR(FIND(CONCATENATE(AL$4,"+"),#REF!))=FALSE,IF(ISERR(FIND(CONCATENATE(AL$4,"++"),#REF!))=FALSE,IF(ISERR(FIND(CONCATENATE(AL$4,"+++"),#REF!))=FALSE,"+++","++"),"+")," ")," ")</f>
        <v xml:space="preserve"> </v>
      </c>
      <c r="AM35" s="124" t="str">
        <f>IF(ISERR(FIND(AM$4,#REF!))=FALSE,IF(ISERR(FIND(CONCATENATE(AM$4,"+"),#REF!))=FALSE,IF(ISERR(FIND(CONCATENATE(AM$4,"++"),#REF!))=FALSE,IF(ISERR(FIND(CONCATENATE(AM$4,"+++"),#REF!))=FALSE,"+++","++"),"+")," ")," ")</f>
        <v xml:space="preserve"> </v>
      </c>
      <c r="AN35" s="124" t="str">
        <f>IF(ISERR(FIND(AN$4,#REF!))=FALSE,IF(ISERR(FIND(CONCATENATE(AN$4,"+"),#REF!))=FALSE,IF(ISERR(FIND(CONCATENATE(AN$4,"++"),#REF!))=FALSE,IF(ISERR(FIND(CONCATENATE(AN$4,"+++"),#REF!))=FALSE,"+++","++"),"+")," ")," ")</f>
        <v xml:space="preserve"> </v>
      </c>
      <c r="AO35" s="124" t="str">
        <f>IF(ISERR(FIND(AO$4,#REF!))=FALSE,IF(ISERR(FIND(CONCATENATE(AO$4,"+"),#REF!))=FALSE,IF(ISERR(FIND(CONCATENATE(AO$4,"++"),#REF!))=FALSE,IF(ISERR(FIND(CONCATENATE(AO$4,"+++"),#REF!))=FALSE,"+++","++"),"+")," ")," ")</f>
        <v xml:space="preserve"> </v>
      </c>
      <c r="AP35" s="124" t="str">
        <f>IF(ISERR(FIND(AP$4,#REF!))=FALSE,IF(ISERR(FIND(CONCATENATE(AP$4,"+"),#REF!))=FALSE,IF(ISERR(FIND(CONCATENATE(AP$4,"++"),#REF!))=FALSE,IF(ISERR(FIND(CONCATENATE(AP$4,"+++"),#REF!))=FALSE,"+++","++"),"+")," ")," ")</f>
        <v xml:space="preserve"> </v>
      </c>
      <c r="AQ35" s="124" t="str">
        <f>IF(ISERR(FIND(AQ$4,#REF!))=FALSE,IF(ISERR(FIND(CONCATENATE(AQ$4,"+"),#REF!))=FALSE,IF(ISERR(FIND(CONCATENATE(AQ$4,"++"),#REF!))=FALSE,IF(ISERR(FIND(CONCATENATE(AQ$4,"+++"),#REF!))=FALSE,"+++","++"),"+")," ")," ")</f>
        <v xml:space="preserve"> </v>
      </c>
      <c r="AR35" s="124" t="str">
        <f>IF(ISERR(FIND(AR$4,#REF!))=FALSE,IF(ISERR(FIND(CONCATENATE(AR$4,"+"),#REF!))=FALSE,IF(ISERR(FIND(CONCATENATE(AR$4,"++"),#REF!))=FALSE,IF(ISERR(FIND(CONCATENATE(AR$4,"+++"),#REF!))=FALSE,"+++","++"),"+")," ")," ")</f>
        <v xml:space="preserve"> </v>
      </c>
      <c r="AS35" s="124" t="str">
        <f>IF(ISERR(FIND(AS$4,#REF!))=FALSE,IF(ISERR(FIND(CONCATENATE(AS$4,"+"),#REF!))=FALSE,IF(ISERR(FIND(CONCATENATE(AS$4,"++"),#REF!))=FALSE,IF(ISERR(FIND(CONCATENATE(AS$4,"+++"),#REF!))=FALSE,"+++","++"),"+")," ")," ")</f>
        <v xml:space="preserve"> </v>
      </c>
      <c r="AT35" s="124" t="str">
        <f>IF(ISERR(FIND(AT$4,#REF!))=FALSE,IF(ISERR(FIND(CONCATENATE(AT$4,"+"),#REF!))=FALSE,IF(ISERR(FIND(CONCATENATE(AT$4,"++"),#REF!))=FALSE,IF(ISERR(FIND(CONCATENATE(AT$4,"+++"),#REF!))=FALSE,"+++","++"),"+")," ")," ")</f>
        <v xml:space="preserve"> </v>
      </c>
      <c r="AU35" s="124" t="str">
        <f>IF(ISERR(FIND(AU$4,#REF!))=FALSE,IF(ISERR(FIND(CONCATENATE(AU$4,"+"),#REF!))=FALSE,IF(ISERR(FIND(CONCATENATE(AU$4,"++"),#REF!))=FALSE,IF(ISERR(FIND(CONCATENATE(AU$4,"+++"),#REF!))=FALSE,"+++","++"),"+")," ")," ")</f>
        <v xml:space="preserve"> </v>
      </c>
      <c r="AV35" s="125" t="e">
        <f>#REF!</f>
        <v>#REF!</v>
      </c>
      <c r="AW35" s="124" t="str">
        <f>IF(ISERR(FIND(AW$4,#REF!))=FALSE,IF(ISERR(FIND(CONCATENATE(AW$4,"+"),#REF!))=FALSE,IF(ISERR(FIND(CONCATENATE(AW$4,"++"),#REF!))=FALSE,IF(ISERR(FIND(CONCATENATE(AW$4,"+++"),#REF!))=FALSE,"+++","++"),"+")," ")," ")</f>
        <v xml:space="preserve"> </v>
      </c>
      <c r="AX35" s="124" t="str">
        <f>IF(ISERR(FIND(AX$4,#REF!))=FALSE,IF(ISERR(FIND(CONCATENATE(AX$4,"+"),#REF!))=FALSE,IF(ISERR(FIND(CONCATENATE(AX$4,"++"),#REF!))=FALSE,IF(ISERR(FIND(CONCATENATE(AX$4,"+++"),#REF!))=FALSE,"+++","++"),"+")," ")," ")</f>
        <v xml:space="preserve"> </v>
      </c>
      <c r="AY35" s="124" t="str">
        <f>IF(ISERR(FIND(AY$4,#REF!))=FALSE,IF(ISERR(FIND(CONCATENATE(AY$4,"+"),#REF!))=FALSE,IF(ISERR(FIND(CONCATENATE(AY$4,"++"),#REF!))=FALSE,IF(ISERR(FIND(CONCATENATE(AY$4,"+++"),#REF!))=FALSE,"+++","++"),"+")," ")," ")</f>
        <v xml:space="preserve"> </v>
      </c>
      <c r="AZ35" s="124" t="str">
        <f>IF(ISERR(FIND(AZ$4,#REF!))=FALSE,IF(ISERR(FIND(CONCATENATE(AZ$4,"+"),#REF!))=FALSE,IF(ISERR(FIND(CONCATENATE(AZ$4,"++"),#REF!))=FALSE,IF(ISERR(FIND(CONCATENATE(AZ$4,"+++"),#REF!))=FALSE,"+++","++"),"+")," ")," ")</f>
        <v xml:space="preserve"> </v>
      </c>
      <c r="BA35" s="124" t="str">
        <f>IF(ISERR(FIND(BA$4,#REF!))=FALSE,IF(ISERR(FIND(CONCATENATE(BA$4,"+"),#REF!))=FALSE,IF(ISERR(FIND(CONCATENATE(BA$4,"++"),#REF!))=FALSE,IF(ISERR(FIND(CONCATENATE(BA$4,"+++"),#REF!))=FALSE,"+++","++"),"+")," ")," ")</f>
        <v xml:space="preserve"> </v>
      </c>
      <c r="BB35" s="124" t="str">
        <f>IF(ISERR(FIND(BB$4,#REF!))=FALSE,IF(ISERR(FIND(CONCATENATE(BB$4,"+"),#REF!))=FALSE,IF(ISERR(FIND(CONCATENATE(BB$4,"++"),#REF!))=FALSE,IF(ISERR(FIND(CONCATENATE(BB$4,"+++"),#REF!))=FALSE,"+++","++"),"+")," ")," ")</f>
        <v xml:space="preserve"> </v>
      </c>
      <c r="BC35" s="124" t="str">
        <f>IF(ISERR(FIND(BC$4,#REF!))=0,IF(ISERR(FIND(CONCATENATE(BC$4,"+"),#REF!))=0,IF(ISERR(FIND(CONCATENATE(BC$4,"++"),#REF!))=0,IF(ISERR(FIND(CONCATENATE(BC$4,"+++"),#REF!))=0,"+++","++"),"+"),"-"),"-")</f>
        <v>-</v>
      </c>
      <c r="BD35" s="124"/>
      <c r="BE35" s="124"/>
    </row>
    <row r="36" spans="1:57">
      <c r="A36" s="126" t="str">
        <f>Stac!C40</f>
        <v>Semestr 3:</v>
      </c>
      <c r="B36" s="124" t="str">
        <f>IF(ISERR(FIND(B$4,#REF!))=FALSE,IF(ISERR(FIND(CONCATENATE(B$4,"+"),#REF!))=FALSE,IF(ISERR(FIND(CONCATENATE(B$4,"++"),#REF!))=FALSE,IF(ISERR(FIND(CONCATENATE(B$4,"+++"),#REF!))=FALSE,"+++","++"),"+"),"+")," ")</f>
        <v xml:space="preserve"> </v>
      </c>
      <c r="C36" s="124" t="str">
        <f>IF(ISERR(FIND(C$4,#REF!))=FALSE,IF(ISERR(FIND(CONCATENATE(C$4,"+"),#REF!))=FALSE,IF(ISERR(FIND(CONCATENATE(C$4,"++"),#REF!))=FALSE,IF(ISERR(FIND(CONCATENATE(C$4,"+++"),#REF!))=FALSE,"+++","++"),"+"),"+")," ")</f>
        <v xml:space="preserve"> </v>
      </c>
      <c r="D36" s="124" t="str">
        <f>IF(ISERR(FIND(D$4,#REF!))=FALSE,IF(ISERR(FIND(CONCATENATE(D$4,"+"),#REF!))=FALSE,IF(ISERR(FIND(CONCATENATE(D$4,"++"),#REF!))=FALSE,IF(ISERR(FIND(CONCATENATE(D$4,"+++"),#REF!))=FALSE,"+++","++"),"+"),"+")," ")</f>
        <v xml:space="preserve"> </v>
      </c>
      <c r="E36" s="124" t="str">
        <f>IF(ISERR(FIND(E$4,#REF!))=FALSE,IF(ISERR(FIND(CONCATENATE(E$4,"+"),#REF!))=FALSE,IF(ISERR(FIND(CONCATENATE(E$4,"++"),#REF!))=FALSE,IF(ISERR(FIND(CONCATENATE(E$4,"+++"),#REF!))=FALSE,"+++","++"),"+"),"+")," ")</f>
        <v xml:space="preserve"> </v>
      </c>
      <c r="F36" s="124" t="str">
        <f>IF(ISERR(FIND(F$4,#REF!))=FALSE,IF(ISERR(FIND(CONCATENATE(F$4,"+"),#REF!))=FALSE,IF(ISERR(FIND(CONCATENATE(F$4,"++"),#REF!))=FALSE,IF(ISERR(FIND(CONCATENATE(F$4,"+++"),#REF!))=FALSE,"+++","++"),"+"),"+")," ")</f>
        <v xml:space="preserve"> </v>
      </c>
      <c r="G36" s="124" t="str">
        <f>IF(ISERR(FIND(G$4,#REF!))=FALSE,IF(ISERR(FIND(CONCATENATE(G$4,"+"),#REF!))=FALSE,IF(ISERR(FIND(CONCATENATE(G$4,"++"),#REF!))=FALSE,IF(ISERR(FIND(CONCATENATE(G$4,"+++"),#REF!))=FALSE,"+++","++"),"+"),"+")," ")</f>
        <v xml:space="preserve"> </v>
      </c>
      <c r="H36" s="124" t="str">
        <f>IF(ISERR(FIND(H$4,#REF!))=FALSE,IF(ISERR(FIND(CONCATENATE(H$4,"+"),#REF!))=FALSE,IF(ISERR(FIND(CONCATENATE(H$4,"++"),#REF!))=FALSE,IF(ISERR(FIND(CONCATENATE(H$4,"+++"),#REF!))=FALSE,"+++","++"),"+"),"+")," ")</f>
        <v xml:space="preserve"> </v>
      </c>
      <c r="I36" s="124" t="str">
        <f>IF(ISERR(FIND(I$4,#REF!))=FALSE,IF(ISERR(FIND(CONCATENATE(I$4,"+"),#REF!))=FALSE,IF(ISERR(FIND(CONCATENATE(I$4,"++"),#REF!))=FALSE,IF(ISERR(FIND(CONCATENATE(I$4,"+++"),#REF!))=FALSE,"+++","++"),"+"),"+")," ")</f>
        <v xml:space="preserve"> </v>
      </c>
      <c r="J36" s="124" t="str">
        <f>IF(ISERR(FIND(J$4,#REF!))=FALSE,IF(ISERR(FIND(CONCATENATE(J$4,"+"),#REF!))=FALSE,IF(ISERR(FIND(CONCATENATE(J$4,"++"),#REF!))=FALSE,IF(ISERR(FIND(CONCATENATE(J$4,"+++"),#REF!))=FALSE,"+++","++"),"+"),"+")," ")</f>
        <v xml:space="preserve"> </v>
      </c>
      <c r="K36" s="124" t="str">
        <f>IF(ISERR(FIND(K$4,#REF!))=FALSE,IF(ISERR(FIND(CONCATENATE(K$4,"+"),#REF!))=FALSE,IF(ISERR(FIND(CONCATENATE(K$4,"++"),#REF!))=FALSE,IF(ISERR(FIND(CONCATENATE(K$4,"+++"),#REF!))=FALSE,"+++","++"),"+"),"+")," ")</f>
        <v xml:space="preserve"> </v>
      </c>
      <c r="L36" s="124" t="str">
        <f>IF(ISERR(FIND(L$4,#REF!))=FALSE,IF(ISERR(FIND(CONCATENATE(L$4,"+"),#REF!))=FALSE,IF(ISERR(FIND(CONCATENATE(L$4,"++"),#REF!))=FALSE,IF(ISERR(FIND(CONCATENATE(L$4,"+++"),#REF!))=FALSE,"+++","++"),"+"),"+")," ")</f>
        <v xml:space="preserve"> </v>
      </c>
      <c r="M36" s="124" t="str">
        <f>IF(ISERR(FIND(M$4,#REF!))=FALSE,IF(ISERR(FIND(CONCATENATE(M$4,"+"),#REF!))=FALSE,IF(ISERR(FIND(CONCATENATE(M$4,"++"),#REF!))=FALSE,IF(ISERR(FIND(CONCATENATE(M$4,"+++"),#REF!))=FALSE,"+++","++"),"+"),"+")," ")</f>
        <v xml:space="preserve"> </v>
      </c>
      <c r="N36" s="124" t="str">
        <f>IF(ISERR(FIND(N$4,#REF!))=FALSE,IF(ISERR(FIND(CONCATENATE(N$4,"+"),#REF!))=FALSE,IF(ISERR(FIND(CONCATENATE(N$4,"++"),#REF!))=FALSE,IF(ISERR(FIND(CONCATENATE(N$4,"+++"),#REF!))=FALSE,"+++","++"),"+"),"+")," ")</f>
        <v xml:space="preserve"> </v>
      </c>
      <c r="O36" s="124" t="str">
        <f>IF(ISERR(FIND(O$4,#REF!))=FALSE,IF(ISERR(FIND(CONCATENATE(O$4,"+"),#REF!))=FALSE,IF(ISERR(FIND(CONCATENATE(O$4,"++"),#REF!))=FALSE,IF(ISERR(FIND(CONCATENATE(O$4,"+++"),#REF!))=FALSE,"+++","++"),"+"),"+")," ")</f>
        <v xml:space="preserve"> </v>
      </c>
      <c r="P36" s="124" t="str">
        <f>IF(ISERR(FIND(P$4,#REF!))=FALSE,IF(ISERR(FIND(CONCATENATE(P$4,"+"),#REF!))=FALSE,IF(ISERR(FIND(CONCATENATE(P$4,"++"),#REF!))=FALSE,IF(ISERR(FIND(CONCATENATE(P$4,"+++"),#REF!))=FALSE,"+++","++"),"+"),"+")," ")</f>
        <v xml:space="preserve"> </v>
      </c>
      <c r="Q36" s="124" t="str">
        <f>IF(ISERR(FIND(Q$4,#REF!))=FALSE,IF(ISERR(FIND(CONCATENATE(Q$4,"+"),#REF!))=FALSE,IF(ISERR(FIND(CONCATENATE(Q$4,"++"),#REF!))=FALSE,IF(ISERR(FIND(CONCATENATE(Q$4,"+++"),#REF!))=FALSE,"+++","++"),"+"),"+")," ")</f>
        <v xml:space="preserve"> </v>
      </c>
      <c r="R36" s="124" t="str">
        <f>IF(ISERR(FIND(R$4,#REF!))=FALSE,IF(ISERR(FIND(CONCATENATE(R$4,"+"),#REF!))=FALSE,IF(ISERR(FIND(CONCATENATE(R$4,"++"),#REF!))=FALSE,IF(ISERR(FIND(CONCATENATE(R$4,"+++"),#REF!))=FALSE,"+++","++"),"+"),"+")," ")</f>
        <v xml:space="preserve"> </v>
      </c>
      <c r="S36" s="124" t="str">
        <f>IF(ISERR(FIND(S$4,#REF!))=FALSE,IF(ISERR(FIND(CONCATENATE(S$4,"+"),#REF!))=FALSE,IF(ISERR(FIND(CONCATENATE(S$4,"++"),#REF!))=FALSE,IF(ISERR(FIND(CONCATENATE(S$4,"+++"),#REF!))=FALSE,"+++","++"),"+"),"+")," ")</f>
        <v xml:space="preserve"> </v>
      </c>
      <c r="T36" s="126" t="str">
        <f>Stac!C40</f>
        <v>Semestr 3:</v>
      </c>
      <c r="U36" s="124" t="str">
        <f>IF(ISERR(FIND(U$4,#REF!))=FALSE,IF(ISERR(FIND(CONCATENATE(U$4,"+"),#REF!))=FALSE,IF(ISERR(FIND(CONCATENATE(U$4,"++"),#REF!))=FALSE,IF(ISERR(FIND(CONCATENATE(U$4,"+++"),#REF!))=FALSE,"+++","++"),"+")," ")," ")</f>
        <v xml:space="preserve"> </v>
      </c>
      <c r="V36" s="124" t="str">
        <f>IF(ISERR(FIND(V$4,#REF!))=FALSE,IF(ISERR(FIND(CONCATENATE(V$4,"+"),#REF!))=FALSE,IF(ISERR(FIND(CONCATENATE(V$4,"++"),#REF!))=FALSE,IF(ISERR(FIND(CONCATENATE(V$4,"+++"),#REF!))=FALSE,"+++","++"),"+")," ")," ")</f>
        <v xml:space="preserve"> </v>
      </c>
      <c r="W36" s="124" t="str">
        <f>IF(ISERR(FIND(W$4,#REF!))=FALSE,IF(ISERR(FIND(CONCATENATE(W$4,"+"),#REF!))=FALSE,IF(ISERR(FIND(CONCATENATE(W$4,"++"),#REF!))=FALSE,IF(ISERR(FIND(CONCATENATE(W$4,"+++"),#REF!))=FALSE,"+++","++"),"+")," ")," ")</f>
        <v xml:space="preserve"> </v>
      </c>
      <c r="X36" s="124" t="str">
        <f>IF(ISERR(FIND(X$4,#REF!))=FALSE,IF(ISERR(FIND(CONCATENATE(X$4,"+"),#REF!))=FALSE,IF(ISERR(FIND(CONCATENATE(X$4,"++"),#REF!))=FALSE,IF(ISERR(FIND(CONCATENATE(X$4,"+++"),#REF!))=FALSE,"+++","++"),"+")," ")," ")</f>
        <v xml:space="preserve"> </v>
      </c>
      <c r="Y36" s="124" t="str">
        <f>IF(ISERR(FIND(Y$4,#REF!))=FALSE,IF(ISERR(FIND(CONCATENATE(Y$4,"+"),#REF!))=FALSE,IF(ISERR(FIND(CONCATENATE(Y$4,"++"),#REF!))=FALSE,IF(ISERR(FIND(CONCATENATE(Y$4,"+++"),#REF!))=FALSE,"+++","++"),"+")," ")," ")</f>
        <v xml:space="preserve"> </v>
      </c>
      <c r="Z36" s="124" t="str">
        <f>IF(ISERR(FIND(Z$4,#REF!))=FALSE,IF(ISERR(FIND(CONCATENATE(Z$4,"+"),#REF!))=FALSE,IF(ISERR(FIND(CONCATENATE(Z$4,"++"),#REF!))=FALSE,IF(ISERR(FIND(CONCATENATE(Z$4,"+++"),#REF!))=FALSE,"+++","++"),"+")," ")," ")</f>
        <v xml:space="preserve"> </v>
      </c>
      <c r="AA36" s="124" t="str">
        <f>IF(ISERR(FIND(AA$4,#REF!))=FALSE,IF(ISERR(FIND(CONCATENATE(AA$4,"+"),#REF!))=FALSE,IF(ISERR(FIND(CONCATENATE(AA$4,"++"),#REF!))=FALSE,IF(ISERR(FIND(CONCATENATE(AA$4,"+++"),#REF!))=FALSE,"+++","++"),"+")," ")," ")</f>
        <v xml:space="preserve"> </v>
      </c>
      <c r="AB36" s="124" t="str">
        <f>IF(ISERR(FIND(AB$4,#REF!))=FALSE,IF(ISERR(FIND(CONCATENATE(AB$4,"+"),#REF!))=FALSE,IF(ISERR(FIND(CONCATENATE(AB$4,"++"),#REF!))=FALSE,IF(ISERR(FIND(CONCATENATE(AB$4,"+++"),#REF!))=FALSE,"+++","++"),"+")," ")," ")</f>
        <v xml:space="preserve"> </v>
      </c>
      <c r="AC36" s="124" t="str">
        <f>IF(ISERR(FIND(AC$4,#REF!))=FALSE,IF(ISERR(FIND(CONCATENATE(AC$4,"+"),#REF!))=FALSE,IF(ISERR(FIND(CONCATENATE(AC$4,"++"),#REF!))=FALSE,IF(ISERR(FIND(CONCATENATE(AC$4,"+++"),#REF!))=FALSE,"+++","++"),"+")," ")," ")</f>
        <v xml:space="preserve"> </v>
      </c>
      <c r="AD36" s="124" t="str">
        <f>IF(ISERR(FIND(AD$4,#REF!))=FALSE,IF(ISERR(FIND(CONCATENATE(AD$4,"+"),#REF!))=FALSE,IF(ISERR(FIND(CONCATENATE(AD$4,"++"),#REF!))=FALSE,IF(ISERR(FIND(CONCATENATE(AD$4,"+++"),#REF!))=FALSE,"+++","++"),"+")," ")," ")</f>
        <v xml:space="preserve"> </v>
      </c>
      <c r="AE36" s="124" t="str">
        <f>IF(ISERR(FIND(AE$4,#REF!))=FALSE,IF(ISERR(FIND(CONCATENATE(AE$4,"+"),#REF!))=FALSE,IF(ISERR(FIND(CONCATENATE(AE$4,"++"),#REF!))=FALSE,IF(ISERR(FIND(CONCATENATE(AE$4,"+++"),#REF!))=FALSE,"+++","++"),"+")," ")," ")</f>
        <v xml:space="preserve"> </v>
      </c>
      <c r="AF36" s="124" t="str">
        <f>IF(ISERR(FIND(AF$4,#REF!))=FALSE,IF(ISERR(FIND(CONCATENATE(AF$4,"+"),#REF!))=FALSE,IF(ISERR(FIND(CONCATENATE(AF$4,"++"),#REF!))=FALSE,IF(ISERR(FIND(CONCATENATE(AF$4,"+++"),#REF!))=FALSE,"+++","++"),"+")," ")," ")</f>
        <v xml:space="preserve"> </v>
      </c>
      <c r="AG36" s="124" t="str">
        <f>IF(ISERR(FIND(AG$4,#REF!))=FALSE,IF(ISERR(FIND(CONCATENATE(AG$4,"+"),#REF!))=FALSE,IF(ISERR(FIND(CONCATENATE(AG$4,"++"),#REF!))=FALSE,IF(ISERR(FIND(CONCATENATE(AG$4,"+++"),#REF!))=FALSE,"+++","++"),"+")," ")," ")</f>
        <v xml:space="preserve"> </v>
      </c>
      <c r="AH36" s="124" t="str">
        <f>IF(ISERR(FIND(AH$4,#REF!))=FALSE,IF(ISERR(FIND(CONCATENATE(AH$4,"+"),#REF!))=FALSE,IF(ISERR(FIND(CONCATENATE(AH$4,"++"),#REF!))=FALSE,IF(ISERR(FIND(CONCATENATE(AH$4,"+++"),#REF!))=FALSE,"+++","++"),"+")," ")," ")</f>
        <v xml:space="preserve"> </v>
      </c>
      <c r="AI36" s="124" t="str">
        <f>IF(ISERR(FIND(AI$4,#REF!))=FALSE,IF(ISERR(FIND(CONCATENATE(AI$4,"+"),#REF!))=FALSE,IF(ISERR(FIND(CONCATENATE(AI$4,"++"),#REF!))=FALSE,IF(ISERR(FIND(CONCATENATE(AI$4,"+++"),#REF!))=FALSE,"+++","++"),"+")," ")," ")</f>
        <v xml:space="preserve"> </v>
      </c>
      <c r="AJ36" s="124" t="str">
        <f>IF(ISERR(FIND(AJ$4,#REF!))=FALSE,IF(ISERR(FIND(CONCATENATE(AJ$4,"+"),#REF!))=FALSE,IF(ISERR(FIND(CONCATENATE(AJ$4,"++"),#REF!))=FALSE,IF(ISERR(FIND(CONCATENATE(AJ$4,"+++"),#REF!))=FALSE,"+++","++"),"+")," ")," ")</f>
        <v xml:space="preserve"> </v>
      </c>
      <c r="AK36" s="124" t="str">
        <f>IF(ISERR(FIND(AK$4,#REF!))=FALSE,IF(ISERR(FIND(CONCATENATE(AK$4,"+"),#REF!))=FALSE,IF(ISERR(FIND(CONCATENATE(AK$4,"++"),#REF!))=FALSE,IF(ISERR(FIND(CONCATENATE(AK$4,"+++"),#REF!))=FALSE,"+++","++"),"+")," ")," ")</f>
        <v xml:space="preserve"> </v>
      </c>
      <c r="AL36" s="124" t="str">
        <f>IF(ISERR(FIND(AL$4,#REF!))=FALSE,IF(ISERR(FIND(CONCATENATE(AL$4,"+"),#REF!))=FALSE,IF(ISERR(FIND(CONCATENATE(AL$4,"++"),#REF!))=FALSE,IF(ISERR(FIND(CONCATENATE(AL$4,"+++"),#REF!))=FALSE,"+++","++"),"+")," ")," ")</f>
        <v xml:space="preserve"> </v>
      </c>
      <c r="AM36" s="124" t="str">
        <f>IF(ISERR(FIND(AM$4,#REF!))=FALSE,IF(ISERR(FIND(CONCATENATE(AM$4,"+"),#REF!))=FALSE,IF(ISERR(FIND(CONCATENATE(AM$4,"++"),#REF!))=FALSE,IF(ISERR(FIND(CONCATENATE(AM$4,"+++"),#REF!))=FALSE,"+++","++"),"+")," ")," ")</f>
        <v xml:space="preserve"> </v>
      </c>
      <c r="AN36" s="124" t="str">
        <f>IF(ISERR(FIND(AN$4,#REF!))=FALSE,IF(ISERR(FIND(CONCATENATE(AN$4,"+"),#REF!))=FALSE,IF(ISERR(FIND(CONCATENATE(AN$4,"++"),#REF!))=FALSE,IF(ISERR(FIND(CONCATENATE(AN$4,"+++"),#REF!))=FALSE,"+++","++"),"+")," ")," ")</f>
        <v xml:space="preserve"> </v>
      </c>
      <c r="AO36" s="124" t="str">
        <f>IF(ISERR(FIND(AO$4,#REF!))=FALSE,IF(ISERR(FIND(CONCATENATE(AO$4,"+"),#REF!))=FALSE,IF(ISERR(FIND(CONCATENATE(AO$4,"++"),#REF!))=FALSE,IF(ISERR(FIND(CONCATENATE(AO$4,"+++"),#REF!))=FALSE,"+++","++"),"+")," ")," ")</f>
        <v xml:space="preserve"> </v>
      </c>
      <c r="AP36" s="124" t="str">
        <f>IF(ISERR(FIND(AP$4,#REF!))=FALSE,IF(ISERR(FIND(CONCATENATE(AP$4,"+"),#REF!))=FALSE,IF(ISERR(FIND(CONCATENATE(AP$4,"++"),#REF!))=FALSE,IF(ISERR(FIND(CONCATENATE(AP$4,"+++"),#REF!))=FALSE,"+++","++"),"+")," ")," ")</f>
        <v xml:space="preserve"> </v>
      </c>
      <c r="AQ36" s="124" t="str">
        <f>IF(ISERR(FIND(AQ$4,#REF!))=FALSE,IF(ISERR(FIND(CONCATENATE(AQ$4,"+"),#REF!))=FALSE,IF(ISERR(FIND(CONCATENATE(AQ$4,"++"),#REF!))=FALSE,IF(ISERR(FIND(CONCATENATE(AQ$4,"+++"),#REF!))=FALSE,"+++","++"),"+")," ")," ")</f>
        <v xml:space="preserve"> </v>
      </c>
      <c r="AR36" s="124" t="str">
        <f>IF(ISERR(FIND(AR$4,#REF!))=FALSE,IF(ISERR(FIND(CONCATENATE(AR$4,"+"),#REF!))=FALSE,IF(ISERR(FIND(CONCATENATE(AR$4,"++"),#REF!))=FALSE,IF(ISERR(FIND(CONCATENATE(AR$4,"+++"),#REF!))=FALSE,"+++","++"),"+")," ")," ")</f>
        <v xml:space="preserve"> </v>
      </c>
      <c r="AS36" s="124" t="str">
        <f>IF(ISERR(FIND(AS$4,#REF!))=FALSE,IF(ISERR(FIND(CONCATENATE(AS$4,"+"),#REF!))=FALSE,IF(ISERR(FIND(CONCATENATE(AS$4,"++"),#REF!))=FALSE,IF(ISERR(FIND(CONCATENATE(AS$4,"+++"),#REF!))=FALSE,"+++","++"),"+")," ")," ")</f>
        <v xml:space="preserve"> </v>
      </c>
      <c r="AT36" s="124" t="str">
        <f>IF(ISERR(FIND(AT$4,#REF!))=FALSE,IF(ISERR(FIND(CONCATENATE(AT$4,"+"),#REF!))=FALSE,IF(ISERR(FIND(CONCATENATE(AT$4,"++"),#REF!))=FALSE,IF(ISERR(FIND(CONCATENATE(AT$4,"+++"),#REF!))=FALSE,"+++","++"),"+")," ")," ")</f>
        <v xml:space="preserve"> </v>
      </c>
      <c r="AU36" s="124" t="str">
        <f>IF(ISERR(FIND(AU$4,#REF!))=FALSE,IF(ISERR(FIND(CONCATENATE(AU$4,"+"),#REF!))=FALSE,IF(ISERR(FIND(CONCATENATE(AU$4,"++"),#REF!))=FALSE,IF(ISERR(FIND(CONCATENATE(AU$4,"+++"),#REF!))=FALSE,"+++","++"),"+")," ")," ")</f>
        <v xml:space="preserve"> </v>
      </c>
      <c r="AV36" s="126" t="str">
        <f>Stac!C40</f>
        <v>Semestr 3:</v>
      </c>
      <c r="AW36" s="124" t="str">
        <f>IF(ISERR(FIND(AW$4,#REF!))=FALSE,IF(ISERR(FIND(CONCATENATE(AW$4,"+"),#REF!))=FALSE,IF(ISERR(FIND(CONCATENATE(AW$4,"++"),#REF!))=FALSE,IF(ISERR(FIND(CONCATENATE(AW$4,"+++"),#REF!))=FALSE,"+++","++"),"+")," ")," ")</f>
        <v xml:space="preserve"> </v>
      </c>
      <c r="AX36" s="124" t="str">
        <f>IF(ISERR(FIND(AX$4,#REF!))=FALSE,IF(ISERR(FIND(CONCATENATE(AX$4,"+"),#REF!))=FALSE,IF(ISERR(FIND(CONCATENATE(AX$4,"++"),#REF!))=FALSE,IF(ISERR(FIND(CONCATENATE(AX$4,"+++"),#REF!))=FALSE,"+++","++"),"+")," ")," ")</f>
        <v xml:space="preserve"> </v>
      </c>
      <c r="AY36" s="124" t="str">
        <f>IF(ISERR(FIND(AY$4,#REF!))=FALSE,IF(ISERR(FIND(CONCATENATE(AY$4,"+"),#REF!))=FALSE,IF(ISERR(FIND(CONCATENATE(AY$4,"++"),#REF!))=FALSE,IF(ISERR(FIND(CONCATENATE(AY$4,"+++"),#REF!))=FALSE,"+++","++"),"+")," ")," ")</f>
        <v xml:space="preserve"> </v>
      </c>
      <c r="AZ36" s="124" t="str">
        <f>IF(ISERR(FIND(AZ$4,#REF!))=FALSE,IF(ISERR(FIND(CONCATENATE(AZ$4,"+"),#REF!))=FALSE,IF(ISERR(FIND(CONCATENATE(AZ$4,"++"),#REF!))=FALSE,IF(ISERR(FIND(CONCATENATE(AZ$4,"+++"),#REF!))=FALSE,"+++","++"),"+")," ")," ")</f>
        <v xml:space="preserve"> </v>
      </c>
      <c r="BA36" s="124" t="str">
        <f>IF(ISERR(FIND(BA$4,#REF!))=FALSE,IF(ISERR(FIND(CONCATENATE(BA$4,"+"),#REF!))=FALSE,IF(ISERR(FIND(CONCATENATE(BA$4,"++"),#REF!))=FALSE,IF(ISERR(FIND(CONCATENATE(BA$4,"+++"),#REF!))=FALSE,"+++","++"),"+")," ")," ")</f>
        <v xml:space="preserve"> </v>
      </c>
      <c r="BB36" s="124" t="str">
        <f>IF(ISERR(FIND(BB$4,#REF!))=FALSE,IF(ISERR(FIND(CONCATENATE(BB$4,"+"),#REF!))=FALSE,IF(ISERR(FIND(CONCATENATE(BB$4,"++"),#REF!))=FALSE,IF(ISERR(FIND(CONCATENATE(BB$4,"+++"),#REF!))=FALSE,"+++","++"),"+")," ")," ")</f>
        <v xml:space="preserve"> </v>
      </c>
      <c r="BC36" s="124" t="str">
        <f>IF(ISERR(FIND(BC$4,#REF!))=0,IF(ISERR(FIND(CONCATENATE(BC$4,"+"),#REF!))=0,IF(ISERR(FIND(CONCATENATE(BC$4,"++"),#REF!))=0,IF(ISERR(FIND(CONCATENATE(BC$4,"+++"),#REF!))=0,"+++","++"),"+"),"-"),"-")</f>
        <v>-</v>
      </c>
      <c r="BD36" s="124"/>
      <c r="BE36" s="124"/>
    </row>
    <row r="37" spans="1:57" hidden="1">
      <c r="A37" s="123" t="e">
        <f>#REF!</f>
        <v>#REF!</v>
      </c>
      <c r="B37" s="124" t="str">
        <f>IF(ISERR(FIND(B$4,#REF!))=FALSE,IF(ISERR(FIND(CONCATENATE(B$4,"+"),#REF!))=FALSE,IF(ISERR(FIND(CONCATENATE(B$4,"++"),#REF!))=FALSE,IF(ISERR(FIND(CONCATENATE(B$4,"+++"),#REF!))=FALSE,"+++","++"),"+"),"+")," ")</f>
        <v xml:space="preserve"> </v>
      </c>
      <c r="C37" s="124" t="str">
        <f>IF(ISERR(FIND(C$4,#REF!))=FALSE,IF(ISERR(FIND(CONCATENATE(C$4,"+"),#REF!))=FALSE,IF(ISERR(FIND(CONCATENATE(C$4,"++"),#REF!))=FALSE,IF(ISERR(FIND(CONCATENATE(C$4,"+++"),#REF!))=FALSE,"+++","++"),"+"),"+")," ")</f>
        <v xml:space="preserve"> </v>
      </c>
      <c r="D37" s="124" t="str">
        <f>IF(ISERR(FIND(D$4,#REF!))=FALSE,IF(ISERR(FIND(CONCATENATE(D$4,"+"),#REF!))=FALSE,IF(ISERR(FIND(CONCATENATE(D$4,"++"),#REF!))=FALSE,IF(ISERR(FIND(CONCATENATE(D$4,"+++"),#REF!))=FALSE,"+++","++"),"+"),"+")," ")</f>
        <v xml:space="preserve"> </v>
      </c>
      <c r="E37" s="124" t="str">
        <f>IF(ISERR(FIND(E$4,#REF!))=FALSE,IF(ISERR(FIND(CONCATENATE(E$4,"+"),#REF!))=FALSE,IF(ISERR(FIND(CONCATENATE(E$4,"++"),#REF!))=FALSE,IF(ISERR(FIND(CONCATENATE(E$4,"+++"),#REF!))=FALSE,"+++","++"),"+"),"+")," ")</f>
        <v xml:space="preserve"> </v>
      </c>
      <c r="F37" s="124" t="str">
        <f>IF(ISERR(FIND(F$4,#REF!))=FALSE,IF(ISERR(FIND(CONCATENATE(F$4,"+"),#REF!))=FALSE,IF(ISERR(FIND(CONCATENATE(F$4,"++"),#REF!))=FALSE,IF(ISERR(FIND(CONCATENATE(F$4,"+++"),#REF!))=FALSE,"+++","++"),"+"),"+")," ")</f>
        <v xml:space="preserve"> </v>
      </c>
      <c r="G37" s="124" t="str">
        <f>IF(ISERR(FIND(G$4,#REF!))=FALSE,IF(ISERR(FIND(CONCATENATE(G$4,"+"),#REF!))=FALSE,IF(ISERR(FIND(CONCATENATE(G$4,"++"),#REF!))=FALSE,IF(ISERR(FIND(CONCATENATE(G$4,"+++"),#REF!))=FALSE,"+++","++"),"+"),"+")," ")</f>
        <v xml:space="preserve"> </v>
      </c>
      <c r="H37" s="124" t="str">
        <f>IF(ISERR(FIND(H$4,#REF!))=FALSE,IF(ISERR(FIND(CONCATENATE(H$4,"+"),#REF!))=FALSE,IF(ISERR(FIND(CONCATENATE(H$4,"++"),#REF!))=FALSE,IF(ISERR(FIND(CONCATENATE(H$4,"+++"),#REF!))=FALSE,"+++","++"),"+"),"+")," ")</f>
        <v xml:space="preserve"> </v>
      </c>
      <c r="I37" s="124" t="str">
        <f>IF(ISERR(FIND(I$4,#REF!))=FALSE,IF(ISERR(FIND(CONCATENATE(I$4,"+"),#REF!))=FALSE,IF(ISERR(FIND(CONCATENATE(I$4,"++"),#REF!))=FALSE,IF(ISERR(FIND(CONCATENATE(I$4,"+++"),#REF!))=FALSE,"+++","++"),"+"),"+")," ")</f>
        <v xml:space="preserve"> </v>
      </c>
      <c r="J37" s="124" t="str">
        <f>IF(ISERR(FIND(J$4,#REF!))=FALSE,IF(ISERR(FIND(CONCATENATE(J$4,"+"),#REF!))=FALSE,IF(ISERR(FIND(CONCATENATE(J$4,"++"),#REF!))=FALSE,IF(ISERR(FIND(CONCATENATE(J$4,"+++"),#REF!))=FALSE,"+++","++"),"+"),"+")," ")</f>
        <v xml:space="preserve"> </v>
      </c>
      <c r="K37" s="124" t="str">
        <f>IF(ISERR(FIND(K$4,#REF!))=FALSE,IF(ISERR(FIND(CONCATENATE(K$4,"+"),#REF!))=FALSE,IF(ISERR(FIND(CONCATENATE(K$4,"++"),#REF!))=FALSE,IF(ISERR(FIND(CONCATENATE(K$4,"+++"),#REF!))=FALSE,"+++","++"),"+"),"+")," ")</f>
        <v xml:space="preserve"> </v>
      </c>
      <c r="L37" s="124" t="str">
        <f>IF(ISERR(FIND(L$4,#REF!))=FALSE,IF(ISERR(FIND(CONCATENATE(L$4,"+"),#REF!))=FALSE,IF(ISERR(FIND(CONCATENATE(L$4,"++"),#REF!))=FALSE,IF(ISERR(FIND(CONCATENATE(L$4,"+++"),#REF!))=FALSE,"+++","++"),"+"),"+")," ")</f>
        <v xml:space="preserve"> </v>
      </c>
      <c r="M37" s="124" t="str">
        <f>IF(ISERR(FIND(M$4,#REF!))=FALSE,IF(ISERR(FIND(CONCATENATE(M$4,"+"),#REF!))=FALSE,IF(ISERR(FIND(CONCATENATE(M$4,"++"),#REF!))=FALSE,IF(ISERR(FIND(CONCATENATE(M$4,"+++"),#REF!))=FALSE,"+++","++"),"+"),"+")," ")</f>
        <v xml:space="preserve"> </v>
      </c>
      <c r="N37" s="124" t="str">
        <f>IF(ISERR(FIND(N$4,#REF!))=FALSE,IF(ISERR(FIND(CONCATENATE(N$4,"+"),#REF!))=FALSE,IF(ISERR(FIND(CONCATENATE(N$4,"++"),#REF!))=FALSE,IF(ISERR(FIND(CONCATENATE(N$4,"+++"),#REF!))=FALSE,"+++","++"),"+"),"+")," ")</f>
        <v xml:space="preserve"> </v>
      </c>
      <c r="O37" s="124" t="str">
        <f>IF(ISERR(FIND(O$4,#REF!))=FALSE,IF(ISERR(FIND(CONCATENATE(O$4,"+"),#REF!))=FALSE,IF(ISERR(FIND(CONCATENATE(O$4,"++"),#REF!))=FALSE,IF(ISERR(FIND(CONCATENATE(O$4,"+++"),#REF!))=FALSE,"+++","++"),"+"),"+")," ")</f>
        <v xml:space="preserve"> </v>
      </c>
      <c r="P37" s="124" t="str">
        <f>IF(ISERR(FIND(P$4,#REF!))=FALSE,IF(ISERR(FIND(CONCATENATE(P$4,"+"),#REF!))=FALSE,IF(ISERR(FIND(CONCATENATE(P$4,"++"),#REF!))=FALSE,IF(ISERR(FIND(CONCATENATE(P$4,"+++"),#REF!))=FALSE,"+++","++"),"+"),"+")," ")</f>
        <v xml:space="preserve"> </v>
      </c>
      <c r="Q37" s="124" t="str">
        <f>IF(ISERR(FIND(Q$4,#REF!))=FALSE,IF(ISERR(FIND(CONCATENATE(Q$4,"+"),#REF!))=FALSE,IF(ISERR(FIND(CONCATENATE(Q$4,"++"),#REF!))=FALSE,IF(ISERR(FIND(CONCATENATE(Q$4,"+++"),#REF!))=FALSE,"+++","++"),"+"),"+")," ")</f>
        <v xml:space="preserve"> </v>
      </c>
      <c r="R37" s="124" t="str">
        <f>IF(ISERR(FIND(R$4,#REF!))=FALSE,IF(ISERR(FIND(CONCATENATE(R$4,"+"),#REF!))=FALSE,IF(ISERR(FIND(CONCATENATE(R$4,"++"),#REF!))=FALSE,IF(ISERR(FIND(CONCATENATE(R$4,"+++"),#REF!))=FALSE,"+++","++"),"+"),"+")," ")</f>
        <v xml:space="preserve"> </v>
      </c>
      <c r="S37" s="124" t="str">
        <f>IF(ISERR(FIND(S$4,#REF!))=FALSE,IF(ISERR(FIND(CONCATENATE(S$4,"+"),#REF!))=FALSE,IF(ISERR(FIND(CONCATENATE(S$4,"++"),#REF!))=FALSE,IF(ISERR(FIND(CONCATENATE(S$4,"+++"),#REF!))=FALSE,"+++","++"),"+"),"+")," ")</f>
        <v xml:space="preserve"> </v>
      </c>
      <c r="T37" s="125" t="e">
        <f>#REF!</f>
        <v>#REF!</v>
      </c>
      <c r="U37" s="124" t="str">
        <f>IF(ISERR(FIND(U$4,#REF!))=FALSE,IF(ISERR(FIND(CONCATENATE(U$4,"+"),#REF!))=FALSE,IF(ISERR(FIND(CONCATENATE(U$4,"++"),#REF!))=FALSE,IF(ISERR(FIND(CONCATENATE(U$4,"+++"),#REF!))=FALSE,"+++","++"),"+"),"-"),"-")</f>
        <v>-</v>
      </c>
      <c r="V37" s="124" t="str">
        <f>IF(ISERR(FIND(V$4,#REF!))=FALSE,IF(ISERR(FIND(CONCATENATE(V$4,"+"),#REF!))=FALSE,IF(ISERR(FIND(CONCATENATE(V$4,"++"),#REF!))=FALSE,IF(ISERR(FIND(CONCATENATE(V$4,"+++"),#REF!))=FALSE,"+++","++"),"+"),"-"),"-")</f>
        <v>-</v>
      </c>
      <c r="W37" s="124" t="str">
        <f>IF(ISERR(FIND(W$4,#REF!))=FALSE,IF(ISERR(FIND(CONCATENATE(W$4,"+"),#REF!))=FALSE,IF(ISERR(FIND(CONCATENATE(W$4,"++"),#REF!))=FALSE,IF(ISERR(FIND(CONCATENATE(W$4,"+++"),#REF!))=FALSE,"+++","++"),"+"),"-"),"-")</f>
        <v>-</v>
      </c>
      <c r="X37" s="124" t="str">
        <f>IF(ISERR(FIND(X$4,#REF!))=FALSE,IF(ISERR(FIND(CONCATENATE(X$4,"+"),#REF!))=FALSE,IF(ISERR(FIND(CONCATENATE(X$4,"++"),#REF!))=FALSE,IF(ISERR(FIND(CONCATENATE(X$4,"+++"),#REF!))=FALSE,"+++","++"),"+"),"-"),"-")</f>
        <v>-</v>
      </c>
      <c r="Y37" s="124" t="str">
        <f>IF(ISERR(FIND(Y$4,#REF!))=FALSE,IF(ISERR(FIND(CONCATENATE(Y$4,"+"),#REF!))=FALSE,IF(ISERR(FIND(CONCATENATE(Y$4,"++"),#REF!))=FALSE,IF(ISERR(FIND(CONCATENATE(Y$4,"+++"),#REF!))=FALSE,"+++","++"),"+"),"-"),"-")</f>
        <v>-</v>
      </c>
      <c r="Z37" s="124" t="str">
        <f>IF(ISERR(FIND(Z$4,#REF!))=FALSE,IF(ISERR(FIND(CONCATENATE(Z$4,"+"),#REF!))=FALSE,IF(ISERR(FIND(CONCATENATE(Z$4,"++"),#REF!))=FALSE,IF(ISERR(FIND(CONCATENATE(Z$4,"+++"),#REF!))=FALSE,"+++","++"),"+"),"-"),"-")</f>
        <v>-</v>
      </c>
      <c r="AA37" s="124" t="str">
        <f>IF(ISERR(FIND(AA$4,#REF!))=FALSE,IF(ISERR(FIND(CONCATENATE(AA$4,"+"),#REF!))=FALSE,IF(ISERR(FIND(CONCATENATE(AA$4,"++"),#REF!))=FALSE,IF(ISERR(FIND(CONCATENATE(AA$4,"+++"),#REF!))=FALSE,"+++","++"),"+"),"-"),"-")</f>
        <v>-</v>
      </c>
      <c r="AB37" s="124" t="str">
        <f>IF(ISERR(FIND(AB$4,#REF!))=FALSE,IF(ISERR(FIND(CONCATENATE(AB$4,"+"),#REF!))=FALSE,IF(ISERR(FIND(CONCATENATE(AB$4,"++"),#REF!))=FALSE,IF(ISERR(FIND(CONCATENATE(AB$4,"+++"),#REF!))=FALSE,"+++","++"),"+"),"-"),"-")</f>
        <v>-</v>
      </c>
      <c r="AC37" s="124" t="str">
        <f>IF(ISERR(FIND(AC$4,#REF!))=FALSE,IF(ISERR(FIND(CONCATENATE(AC$4,"+"),#REF!))=FALSE,IF(ISERR(FIND(CONCATENATE(AC$4,"++"),#REF!))=FALSE,IF(ISERR(FIND(CONCATENATE(AC$4,"+++"),#REF!))=FALSE,"+++","++"),"+"),"-"),"-")</f>
        <v>-</v>
      </c>
      <c r="AD37" s="124" t="str">
        <f>IF(ISERR(FIND(AD$4,#REF!))=FALSE,IF(ISERR(FIND(CONCATENATE(AD$4,"+"),#REF!))=FALSE,IF(ISERR(FIND(CONCATENATE(AD$4,"++"),#REF!))=FALSE,IF(ISERR(FIND(CONCATENATE(AD$4,"+++"),#REF!))=FALSE,"+++","++"),"+"),"-"),"-")</f>
        <v>-</v>
      </c>
      <c r="AE37" s="124" t="str">
        <f>IF(ISERR(FIND(AE$4,#REF!))=FALSE,IF(ISERR(FIND(CONCATENATE(AE$4,"+"),#REF!))=FALSE,IF(ISERR(FIND(CONCATENATE(AE$4,"++"),#REF!))=FALSE,IF(ISERR(FIND(CONCATENATE(AE$4,"+++"),#REF!))=FALSE,"+++","++"),"+"),"-"),"-")</f>
        <v>-</v>
      </c>
      <c r="AF37" s="124" t="str">
        <f>IF(ISERR(FIND(AF$4,#REF!))=FALSE,IF(ISERR(FIND(CONCATENATE(AF$4,"+"),#REF!))=FALSE,IF(ISERR(FIND(CONCATENATE(AF$4,"++"),#REF!))=FALSE,IF(ISERR(FIND(CONCATENATE(AF$4,"+++"),#REF!))=FALSE,"+++","++"),"+"),"-"),"-")</f>
        <v>-</v>
      </c>
      <c r="AG37" s="124" t="str">
        <f>IF(ISERR(FIND(AG$4,#REF!))=FALSE,IF(ISERR(FIND(CONCATENATE(AG$4,"+"),#REF!))=FALSE,IF(ISERR(FIND(CONCATENATE(AG$4,"++"),#REF!))=FALSE,IF(ISERR(FIND(CONCATENATE(AG$4,"+++"),#REF!))=FALSE,"+++","++"),"+"),"-"),"-")</f>
        <v>-</v>
      </c>
      <c r="AH37" s="124" t="str">
        <f>IF(ISERR(FIND(AH$4,#REF!))=FALSE,IF(ISERR(FIND(CONCATENATE(AH$4,"+"),#REF!))=FALSE,IF(ISERR(FIND(CONCATENATE(AH$4,"++"),#REF!))=FALSE,IF(ISERR(FIND(CONCATENATE(AH$4,"+++"),#REF!))=FALSE,"+++","++"),"+"),"-"),"-")</f>
        <v>-</v>
      </c>
      <c r="AI37" s="124" t="str">
        <f>IF(ISERR(FIND(AI$4,#REF!))=FALSE,IF(ISERR(FIND(CONCATENATE(AI$4,"+"),#REF!))=FALSE,IF(ISERR(FIND(CONCATENATE(AI$4,"++"),#REF!))=FALSE,IF(ISERR(FIND(CONCATENATE(AI$4,"+++"),#REF!))=FALSE,"+++","++"),"+"),"-"),"-")</f>
        <v>-</v>
      </c>
      <c r="AJ37" s="124" t="str">
        <f>IF(ISERR(FIND(AJ$4,#REF!))=FALSE,IF(ISERR(FIND(CONCATENATE(AJ$4,"+"),#REF!))=FALSE,IF(ISERR(FIND(CONCATENATE(AJ$4,"++"),#REF!))=FALSE,IF(ISERR(FIND(CONCATENATE(AJ$4,"+++"),#REF!))=FALSE,"+++","++"),"+"),"-"),"-")</f>
        <v>-</v>
      </c>
      <c r="AK37" s="124" t="str">
        <f>IF(ISERR(FIND(AK$4,#REF!))=FALSE,IF(ISERR(FIND(CONCATENATE(AK$4,"+"),#REF!))=FALSE,IF(ISERR(FIND(CONCATENATE(AK$4,"++"),#REF!))=FALSE,IF(ISERR(FIND(CONCATENATE(AK$4,"+++"),#REF!))=FALSE,"+++","++"),"+"),"-"),"-")</f>
        <v>-</v>
      </c>
      <c r="AL37" s="124" t="str">
        <f>IF(ISERR(FIND(AL$4,#REF!))=FALSE,IF(ISERR(FIND(CONCATENATE(AL$4,"+"),#REF!))=FALSE,IF(ISERR(FIND(CONCATENATE(AL$4,"++"),#REF!))=FALSE,IF(ISERR(FIND(CONCATENATE(AL$4,"+++"),#REF!))=FALSE,"+++","++"),"+"),"-"),"-")</f>
        <v>-</v>
      </c>
      <c r="AM37" s="124" t="str">
        <f>IF(ISERR(FIND(AM$4,#REF!))=FALSE,IF(ISERR(FIND(CONCATENATE(AM$4,"+"),#REF!))=FALSE,IF(ISERR(FIND(CONCATENATE(AM$4,"++"),#REF!))=FALSE,IF(ISERR(FIND(CONCATENATE(AM$4,"+++"),#REF!))=FALSE,"+++","++"),"+"),"-"),"-")</f>
        <v>-</v>
      </c>
      <c r="AN37" s="124" t="str">
        <f>IF(ISERR(FIND(AN$4,#REF!))=FALSE,IF(ISERR(FIND(CONCATENATE(AN$4,"+"),#REF!))=FALSE,IF(ISERR(FIND(CONCATENATE(AN$4,"++"),#REF!))=FALSE,IF(ISERR(FIND(CONCATENATE(AN$4,"+++"),#REF!))=FALSE,"+++","++"),"+"),"-"),"-")</f>
        <v>-</v>
      </c>
      <c r="AO37" s="124" t="str">
        <f>IF(ISERR(FIND(AO$4,#REF!))=FALSE,IF(ISERR(FIND(CONCATENATE(AO$4,"+"),#REF!))=FALSE,IF(ISERR(FIND(CONCATENATE(AO$4,"++"),#REF!))=FALSE,IF(ISERR(FIND(CONCATENATE(AO$4,"+++"),#REF!))=FALSE,"+++","++"),"+"),"-"),"-")</f>
        <v>-</v>
      </c>
      <c r="AP37" s="124" t="str">
        <f>IF(ISERR(FIND(AP$4,#REF!))=FALSE,IF(ISERR(FIND(CONCATENATE(AP$4,"+"),#REF!))=FALSE,IF(ISERR(FIND(CONCATENATE(AP$4,"++"),#REF!))=FALSE,IF(ISERR(FIND(CONCATENATE(AP$4,"+++"),#REF!))=FALSE,"+++","++"),"+"),"-"),"-")</f>
        <v>-</v>
      </c>
      <c r="AQ37" s="124" t="str">
        <f>IF(ISERR(FIND(AQ$4,#REF!))=FALSE,IF(ISERR(FIND(CONCATENATE(AQ$4,"+"),#REF!))=FALSE,IF(ISERR(FIND(CONCATENATE(AQ$4,"++"),#REF!))=FALSE,IF(ISERR(FIND(CONCATENATE(AQ$4,"+++"),#REF!))=FALSE,"+++","++"),"+"),"-"),"-")</f>
        <v>-</v>
      </c>
      <c r="AR37" s="124"/>
      <c r="AS37" s="124"/>
      <c r="AT37" s="124"/>
      <c r="AU37" s="124"/>
      <c r="AV37" s="125" t="e">
        <f>#REF!</f>
        <v>#REF!</v>
      </c>
      <c r="AW37" s="124" t="str">
        <f>IF(ISERR(FIND(AW$4,#REF!))=FALSE,IF(ISERR(FIND(CONCATENATE(AW$4,"+"),#REF!))=FALSE,IF(ISERR(FIND(CONCATENATE(AW$4,"++"),#REF!))=FALSE,IF(ISERR(FIND(CONCATENATE(AW$4,"+++"),#REF!))=FALSE,"+++","++"),"+"),"-"),"-")</f>
        <v>-</v>
      </c>
      <c r="AX37" s="124" t="str">
        <f>IF(ISERR(FIND(AX$4,#REF!))=FALSE,IF(ISERR(FIND(CONCATENATE(AX$4,"+"),#REF!))=FALSE,IF(ISERR(FIND(CONCATENATE(AX$4,"++"),#REF!))=FALSE,IF(ISERR(FIND(CONCATENATE(AX$4,"+++"),#REF!))=FALSE,"+++","++"),"+"),"-"),"-")</f>
        <v>-</v>
      </c>
      <c r="AY37" s="124" t="str">
        <f>IF(ISERR(FIND(AY$4,#REF!))=FALSE,IF(ISERR(FIND(CONCATENATE(AY$4,"+"),#REF!))=FALSE,IF(ISERR(FIND(CONCATENATE(AY$4,"++"),#REF!))=FALSE,IF(ISERR(FIND(CONCATENATE(AY$4,"+++"),#REF!))=FALSE,"+++","++"),"+"),"-"),"-")</f>
        <v>-</v>
      </c>
      <c r="AZ37" s="124" t="str">
        <f>IF(ISERR(FIND(AZ$4,#REF!))=FALSE,IF(ISERR(FIND(CONCATENATE(AZ$4,"+"),#REF!))=FALSE,IF(ISERR(FIND(CONCATENATE(AZ$4,"++"),#REF!))=FALSE,IF(ISERR(FIND(CONCATENATE(AZ$4,"+++"),#REF!))=FALSE,"+++","++"),"+"),"-"),"-")</f>
        <v>-</v>
      </c>
      <c r="BA37" s="124" t="str">
        <f>IF(ISERR(FIND(BA$4,#REF!))=FALSE,IF(ISERR(FIND(CONCATENATE(BA$4,"+"),#REF!))=FALSE,IF(ISERR(FIND(CONCATENATE(BA$4,"++"),#REF!))=FALSE,IF(ISERR(FIND(CONCATENATE(BA$4,"+++"),#REF!))=FALSE,"+++","++"),"+"),"-"),"-")</f>
        <v>-</v>
      </c>
      <c r="BB37" s="124" t="str">
        <f>IF(ISERR(FIND(BB$4,#REF!))=FALSE,IF(ISERR(FIND(CONCATENATE(BB$4,"+"),#REF!))=FALSE,IF(ISERR(FIND(CONCATENATE(BB$4,"++"),#REF!))=FALSE,IF(ISERR(FIND(CONCATENATE(BB$4,"+++"),#REF!))=FALSE,"+++","++"),"+"),"-"),"-")</f>
        <v>-</v>
      </c>
      <c r="BC37" s="124" t="str">
        <f>IF(ISERR(FIND(BC$4,#REF!))=0,IF(ISERR(FIND(CONCATENATE(BC$4,"+"),#REF!))=0,IF(ISERR(FIND(CONCATENATE(BC$4,"++"),#REF!))=0,IF(ISERR(FIND(CONCATENATE(BC$4,"+++"),#REF!))=0,"+++","++"),"+"),"-"),"-")</f>
        <v>-</v>
      </c>
      <c r="BD37" s="124"/>
      <c r="BE37" s="124"/>
    </row>
    <row r="38" spans="1:57">
      <c r="A38" s="123" t="str">
        <f>Stac!C42</f>
        <v>Autonomiczne roboty latające</v>
      </c>
      <c r="B38" s="124" t="str">
        <f>IF(ISERR(FIND(B$4,Stac!$R42))=FALSE,IF(ISERR(FIND(CONCATENATE(B$4,"+"),Stac!$R42))=FALSE,IF(ISERR(FIND(CONCATENATE(B$4,"++"),Stac!$R42))=FALSE,IF(ISERR(FIND(CONCATENATE(B$4,"+++"),Stac!$R43))=FALSE,"+++","++"),"+")," ")," ")</f>
        <v xml:space="preserve"> </v>
      </c>
      <c r="C38" s="124" t="str">
        <f>IF(ISERR(FIND(C$4,Stac!$R42))=FALSE,IF(ISERR(FIND(CONCATENATE(C$4,"+"),Stac!$R42))=FALSE,IF(ISERR(FIND(CONCATENATE(C$4,"++"),Stac!$R42))=FALSE,IF(ISERR(FIND(CONCATENATE(C$4,"+++"),Stac!$R43))=FALSE,"+++","++"),"+")," ")," ")</f>
        <v xml:space="preserve"> </v>
      </c>
      <c r="D38" s="124" t="str">
        <f>IF(ISERR(FIND(D$4,Stac!$R42))=FALSE,IF(ISERR(FIND(CONCATENATE(D$4,"+"),Stac!$R42))=FALSE,IF(ISERR(FIND(CONCATENATE(D$4,"++"),Stac!$R42))=FALSE,IF(ISERR(FIND(CONCATENATE(D$4,"+++"),Stac!$R43))=FALSE,"+++","++"),"+")," ")," ")</f>
        <v xml:space="preserve"> </v>
      </c>
      <c r="E38" s="124" t="str">
        <f>IF(ISERR(FIND(E$4,Stac!$R42))=FALSE,IF(ISERR(FIND(CONCATENATE(E$4,"+"),Stac!$R42))=FALSE,IF(ISERR(FIND(CONCATENATE(E$4,"++"),Stac!$R42))=FALSE,IF(ISERR(FIND(CONCATENATE(E$4,"+++"),Stac!$R43))=FALSE,"+++","++"),"+")," ")," ")</f>
        <v xml:space="preserve"> </v>
      </c>
      <c r="F38" s="124" t="str">
        <f>IF(ISERR(FIND(F$4,Stac!$R42))=FALSE,IF(ISERR(FIND(CONCATENATE(F$4,"+"),Stac!$R42))=FALSE,IF(ISERR(FIND(CONCATENATE(F$4,"++"),Stac!$R42))=FALSE,IF(ISERR(FIND(CONCATENATE(F$4,"+++"),Stac!$R43))=FALSE,"+++","++"),"+")," ")," ")</f>
        <v>+</v>
      </c>
      <c r="G38" s="124" t="str">
        <f>IF(ISERR(FIND(G$4,Stac!$R42))=FALSE,IF(ISERR(FIND(CONCATENATE(G$4,"+"),Stac!$R42))=FALSE,IF(ISERR(FIND(CONCATENATE(G$4,"++"),Stac!$R42))=FALSE,IF(ISERR(FIND(CONCATENATE(G$4,"+++"),Stac!$R43))=FALSE,"+++","++"),"+")," ")," ")</f>
        <v xml:space="preserve"> </v>
      </c>
      <c r="H38" s="124" t="str">
        <f>IF(ISERR(FIND(H$4,Stac!$R42))=FALSE,IF(ISERR(FIND(CONCATENATE(H$4,"+"),Stac!$R42))=FALSE,IF(ISERR(FIND(CONCATENATE(H$4,"++"),Stac!$R42))=FALSE,IF(ISERR(FIND(CONCATENATE(H$4,"+++"),Stac!$R43))=FALSE,"+++","++"),"+")," ")," ")</f>
        <v xml:space="preserve"> </v>
      </c>
      <c r="I38" s="124" t="str">
        <f>IF(ISERR(FIND(I$4,Stac!$R42))=FALSE,IF(ISERR(FIND(CONCATENATE(I$4,"+"),Stac!$R42))=FALSE,IF(ISERR(FIND(CONCATENATE(I$4,"++"),Stac!$R42))=FALSE,IF(ISERR(FIND(CONCATENATE(I$4,"+++"),Stac!$R43))=FALSE,"+++","++"),"+")," ")," ")</f>
        <v xml:space="preserve"> </v>
      </c>
      <c r="J38" s="124" t="str">
        <f>IF(ISERR(FIND(J$4,Stac!$R42))=FALSE,IF(ISERR(FIND(CONCATENATE(J$4,"+"),Stac!$R42))=FALSE,IF(ISERR(FIND(CONCATENATE(J$4,"++"),Stac!$R42))=FALSE,IF(ISERR(FIND(CONCATENATE(J$4,"+++"),Stac!$R43))=FALSE,"+++","++"),"+")," ")," ")</f>
        <v xml:space="preserve"> </v>
      </c>
      <c r="K38" s="124" t="str">
        <f>IF(ISERR(FIND(K$4,Stac!$R42))=FALSE,IF(ISERR(FIND(CONCATENATE(K$4,"+"),Stac!$R42))=FALSE,IF(ISERR(FIND(CONCATENATE(K$4,"++"),Stac!$R42))=FALSE,IF(ISERR(FIND(CONCATENATE(K$4,"+++"),Stac!$R43))=FALSE,"+++","++"),"+")," ")," ")</f>
        <v>+</v>
      </c>
      <c r="L38" s="124" t="str">
        <f>IF(ISERR(FIND(L$4,Stac!$R42))=FALSE,IF(ISERR(FIND(CONCATENATE(L$4,"+"),Stac!$R42))=FALSE,IF(ISERR(FIND(CONCATENATE(L$4,"++"),Stac!$R42))=FALSE,IF(ISERR(FIND(CONCATENATE(L$4,"+++"),Stac!$R43))=FALSE,"+++","++"),"+")," ")," ")</f>
        <v xml:space="preserve"> </v>
      </c>
      <c r="M38" s="124" t="str">
        <f>IF(ISERR(FIND(M$4,Stac!$R42))=FALSE,IF(ISERR(FIND(CONCATENATE(M$4,"+"),Stac!$R42))=FALSE,IF(ISERR(FIND(CONCATENATE(M$4,"++"),Stac!$R42))=FALSE,IF(ISERR(FIND(CONCATENATE(M$4,"+++"),Stac!$R43))=FALSE,"+++","++"),"+")," ")," ")</f>
        <v xml:space="preserve"> </v>
      </c>
      <c r="N38" s="124" t="str">
        <f>IF(ISERR(FIND(N$4,Stac!$R42))=FALSE,IF(ISERR(FIND(CONCATENATE(N$4,"+"),Stac!$R42))=FALSE,IF(ISERR(FIND(CONCATENATE(N$4,"++"),Stac!$R42))=FALSE,IF(ISERR(FIND(CONCATENATE(N$4,"+++"),Stac!$R43))=FALSE,"+++","++"),"+")," ")," ")</f>
        <v xml:space="preserve"> </v>
      </c>
      <c r="O38" s="124" t="str">
        <f>IF(ISERR(FIND(O$4,Stac!$R42))=FALSE,IF(ISERR(FIND(CONCATENATE(O$4,"+"),Stac!$R42))=FALSE,IF(ISERR(FIND(CONCATENATE(O$4,"++"),Stac!$R42))=FALSE,IF(ISERR(FIND(CONCATENATE(O$4,"+++"),Stac!$R43))=FALSE,"+++","++"),"+")," ")," ")</f>
        <v xml:space="preserve"> </v>
      </c>
      <c r="P38" s="124" t="str">
        <f>IF(ISERR(FIND(P$4,Stac!$R42))=FALSE,IF(ISERR(FIND(CONCATENATE(P$4,"+"),Stac!$R42))=FALSE,IF(ISERR(FIND(CONCATENATE(P$4,"++"),Stac!$R42))=FALSE,IF(ISERR(FIND(CONCATENATE(P$4,"+++"),Stac!$R43))=FALSE,"+++","++"),"+")," ")," ")</f>
        <v xml:space="preserve"> </v>
      </c>
      <c r="Q38" s="124" t="str">
        <f>IF(ISERR(FIND(Q$4,Stac!$R42))=FALSE,IF(ISERR(FIND(CONCATENATE(Q$4,"+"),Stac!$R42))=FALSE,IF(ISERR(FIND(CONCATENATE(Q$4,"++"),Stac!$R42))=FALSE,IF(ISERR(FIND(CONCATENATE(Q$4,"+++"),Stac!$R43))=FALSE,"+++","++"),"+")," ")," ")</f>
        <v xml:space="preserve"> </v>
      </c>
      <c r="R38" s="124" t="str">
        <f>IF(ISERR(FIND(R$4,Stac!$R42))=FALSE,IF(ISERR(FIND(CONCATENATE(R$4,"+"),Stac!$R42))=FALSE,IF(ISERR(FIND(CONCATENATE(R$4,"++"),Stac!$R42))=FALSE,IF(ISERR(FIND(CONCATENATE(R$4,"+++"),Stac!$R43))=FALSE,"+++","++"),"+")," ")," ")</f>
        <v xml:space="preserve"> </v>
      </c>
      <c r="S38" s="124" t="str">
        <f>IF(ISERR(FIND(S$4,Stac!$R42))=FALSE,IF(ISERR(FIND(CONCATENATE(S$4,"+"),Stac!$R42))=FALSE,IF(ISERR(FIND(CONCATENATE(S$4,"++"),Stac!$R42))=FALSE,IF(ISERR(FIND(CONCATENATE(S$4,"+++"),Stac!$R43))=FALSE,"+++","++"),"+")," ")," ")</f>
        <v xml:space="preserve"> </v>
      </c>
      <c r="T38" s="125" t="str">
        <f>Stac!C42</f>
        <v>Autonomiczne roboty latające</v>
      </c>
      <c r="U38" s="124" t="str">
        <f>IF(ISERR(FIND(U$4,Stac!$S42))=FALSE,IF(ISERR(FIND(CONCATENATE(U$4,"+"),Stac!$S42))=FALSE,IF(ISERR(FIND(CONCATENATE(U$4,"++"),Stac!$S42))=FALSE,IF(ISERR(FIND(CONCATENATE(U$4,"+++"),Stac!$S42))=FALSE,"+++","++"),"+")," ")," ")</f>
        <v xml:space="preserve"> </v>
      </c>
      <c r="V38" s="124" t="str">
        <f>IF(ISERR(FIND(V$4,Stac!$S42))=FALSE,IF(ISERR(FIND(CONCATENATE(V$4,"+"),Stac!$S42))=FALSE,IF(ISERR(FIND(CONCATENATE(V$4,"++"),Stac!$S42))=FALSE,IF(ISERR(FIND(CONCATENATE(V$4,"+++"),Stac!$S42))=FALSE,"+++","++"),"+")," ")," ")</f>
        <v xml:space="preserve"> </v>
      </c>
      <c r="W38" s="124" t="str">
        <f>IF(ISERR(FIND(W$4,Stac!$S42))=FALSE,IF(ISERR(FIND(CONCATENATE(W$4,"+"),Stac!$S42))=FALSE,IF(ISERR(FIND(CONCATENATE(W$4,"++"),Stac!$S42))=FALSE,IF(ISERR(FIND(CONCATENATE(W$4,"+++"),Stac!$S42))=FALSE,"+++","++"),"+")," ")," ")</f>
        <v xml:space="preserve"> </v>
      </c>
      <c r="X38" s="124" t="str">
        <f>IF(ISERR(FIND(X$4,Stac!$S42))=FALSE,IF(ISERR(FIND(CONCATENATE(X$4,"+"),Stac!$S42))=FALSE,IF(ISERR(FIND(CONCATENATE(X$4,"++"),Stac!$S42))=FALSE,IF(ISERR(FIND(CONCATENATE(X$4,"+++"),Stac!$S42))=FALSE,"+++","++"),"+")," ")," ")</f>
        <v xml:space="preserve"> </v>
      </c>
      <c r="Y38" s="124" t="str">
        <f>IF(ISERR(FIND(Y$4,Stac!$S42))=FALSE,IF(ISERR(FIND(CONCATENATE(Y$4,"+"),Stac!$S42))=FALSE,IF(ISERR(FIND(CONCATENATE(Y$4,"++"),Stac!$S42))=FALSE,IF(ISERR(FIND(CONCATENATE(Y$4,"+++"),Stac!$S42))=FALSE,"+++","++"),"+")," ")," ")</f>
        <v xml:space="preserve"> </v>
      </c>
      <c r="Z38" s="124" t="str">
        <f>IF(ISERR(FIND(Z$4,Stac!$S42))=FALSE,IF(ISERR(FIND(CONCATENATE(Z$4,"+"),Stac!$S42))=FALSE,IF(ISERR(FIND(CONCATENATE(Z$4,"++"),Stac!$S42))=FALSE,IF(ISERR(FIND(CONCATENATE(Z$4,"+++"),Stac!$S42))=FALSE,"+++","++"),"+")," ")," ")</f>
        <v xml:space="preserve"> </v>
      </c>
      <c r="AA38" s="124" t="str">
        <f>IF(ISERR(FIND(AA$4,Stac!$S42))=FALSE,IF(ISERR(FIND(CONCATENATE(AA$4,"+"),Stac!$S42))=FALSE,IF(ISERR(FIND(CONCATENATE(AA$4,"++"),Stac!$S42))=FALSE,IF(ISERR(FIND(CONCATENATE(AA$4,"+++"),Stac!$S42))=FALSE,"+++","++"),"+")," ")," ")</f>
        <v xml:space="preserve"> </v>
      </c>
      <c r="AB38" s="124" t="str">
        <f>IF(ISERR(FIND(AB$4,Stac!$S42))=FALSE,IF(ISERR(FIND(CONCATENATE(AB$4,"+"),Stac!$S42))=FALSE,IF(ISERR(FIND(CONCATENATE(AB$4,"++"),Stac!$S42))=FALSE,IF(ISERR(FIND(CONCATENATE(AB$4,"+++"),Stac!$S42))=FALSE,"+++","++"),"+")," ")," ")</f>
        <v xml:space="preserve"> </v>
      </c>
      <c r="AC38" s="124" t="str">
        <f>IF(ISERR(FIND(AC$4,Stac!$S42))=FALSE,IF(ISERR(FIND(CONCATENATE(AC$4,"+"),Stac!$S42))=FALSE,IF(ISERR(FIND(CONCATENATE(AC$4,"++"),Stac!$S42))=FALSE,IF(ISERR(FIND(CONCATENATE(AC$4,"+++"),Stac!$S42))=FALSE,"+++","++"),"+")," ")," ")</f>
        <v xml:space="preserve"> </v>
      </c>
      <c r="AD38" s="124" t="str">
        <f>IF(ISERR(FIND(AD$4,Stac!$S42))=FALSE,IF(ISERR(FIND(CONCATENATE(AD$4,"+"),Stac!$S42))=FALSE,IF(ISERR(FIND(CONCATENATE(AD$4,"++"),Stac!$S42))=FALSE,IF(ISERR(FIND(CONCATENATE(AD$4,"+++"),Stac!$S42))=FALSE,"+++","++"),"+")," ")," ")</f>
        <v>+</v>
      </c>
      <c r="AE38" s="124" t="str">
        <f>IF(ISERR(FIND(AE$4,Stac!$S42))=FALSE,IF(ISERR(FIND(CONCATENATE(AE$4,"+"),Stac!$S42))=FALSE,IF(ISERR(FIND(CONCATENATE(AE$4,"++"),Stac!$S42))=FALSE,IF(ISERR(FIND(CONCATENATE(AE$4,"+++"),Stac!$S42))=FALSE,"+++","++"),"+")," ")," ")</f>
        <v xml:space="preserve"> </v>
      </c>
      <c r="AF38" s="124" t="str">
        <f>IF(ISERR(FIND(AF$4,Stac!$S42))=FALSE,IF(ISERR(FIND(CONCATENATE(AF$4,"+"),Stac!$S42))=FALSE,IF(ISERR(FIND(CONCATENATE(AF$4,"++"),Stac!$S42))=FALSE,IF(ISERR(FIND(CONCATENATE(AF$4,"+++"),Stac!$S42))=FALSE,"+++","++"),"+")," ")," ")</f>
        <v xml:space="preserve"> </v>
      </c>
      <c r="AG38" s="124" t="str">
        <f>IF(ISERR(FIND(AG$4,Stac!$S42))=FALSE,IF(ISERR(FIND(CONCATENATE(AG$4,"+"),Stac!$S42))=FALSE,IF(ISERR(FIND(CONCATENATE(AG$4,"++"),Stac!$S42))=FALSE,IF(ISERR(FIND(CONCATENATE(AG$4,"+++"),Stac!$S42))=FALSE,"+++","++"),"+")," ")," ")</f>
        <v xml:space="preserve"> </v>
      </c>
      <c r="AH38" s="124" t="str">
        <f>IF(ISERR(FIND(AH$4,Stac!$S42))=FALSE,IF(ISERR(FIND(CONCATENATE(AH$4,"+"),Stac!$S42))=FALSE,IF(ISERR(FIND(CONCATENATE(AH$4,"++"),Stac!$S42))=FALSE,IF(ISERR(FIND(CONCATENATE(AH$4,"+++"),Stac!$S42))=FALSE,"+++","++"),"+")," ")," ")</f>
        <v xml:space="preserve"> </v>
      </c>
      <c r="AI38" s="124" t="str">
        <f>IF(ISERR(FIND(AI$4,Stac!$S42))=FALSE,IF(ISERR(FIND(CONCATENATE(AI$4,"+"),Stac!$S42))=FALSE,IF(ISERR(FIND(CONCATENATE(AI$4,"++"),Stac!$S42))=FALSE,IF(ISERR(FIND(CONCATENATE(AI$4,"+++"),Stac!$S42))=FALSE,"+++","++"),"+")," ")," ")</f>
        <v xml:space="preserve"> </v>
      </c>
      <c r="AJ38" s="124" t="str">
        <f>IF(ISERR(FIND(AJ$4,Stac!$S42))=FALSE,IF(ISERR(FIND(CONCATENATE(AJ$4,"+"),Stac!$S42))=FALSE,IF(ISERR(FIND(CONCATENATE(AJ$4,"++"),Stac!$S42))=FALSE,IF(ISERR(FIND(CONCATENATE(AJ$4,"+++"),Stac!$S42))=FALSE,"+++","++"),"+")," ")," ")</f>
        <v xml:space="preserve"> </v>
      </c>
      <c r="AK38" s="124" t="str">
        <f>IF(ISERR(FIND(AK$4,Stac!$S42))=FALSE,IF(ISERR(FIND(CONCATENATE(AK$4,"+"),Stac!$S42))=FALSE,IF(ISERR(FIND(CONCATENATE(AK$4,"++"),Stac!$S42))=FALSE,IF(ISERR(FIND(CONCATENATE(AK$4,"+++"),Stac!$S42))=FALSE,"+++","++"),"+")," ")," ")</f>
        <v xml:space="preserve"> </v>
      </c>
      <c r="AL38" s="124" t="str">
        <f>IF(ISERR(FIND(AL$4,Stac!$S42))=FALSE,IF(ISERR(FIND(CONCATENATE(AL$4,"+"),Stac!$S42))=FALSE,IF(ISERR(FIND(CONCATENATE(AL$4,"++"),Stac!$S42))=FALSE,IF(ISERR(FIND(CONCATENATE(AL$4,"+++"),Stac!$S42))=FALSE,"+++","++"),"+")," ")," ")</f>
        <v xml:space="preserve"> </v>
      </c>
      <c r="AM38" s="124" t="str">
        <f>IF(ISERR(FIND(AM$4,Stac!$S42))=FALSE,IF(ISERR(FIND(CONCATENATE(AM$4,"+"),Stac!$S42))=FALSE,IF(ISERR(FIND(CONCATENATE(AM$4,"++"),Stac!$S42))=FALSE,IF(ISERR(FIND(CONCATENATE(AM$4,"+++"),Stac!$S42))=FALSE,"+++","++"),"+")," ")," ")</f>
        <v xml:space="preserve"> </v>
      </c>
      <c r="AN38" s="124" t="str">
        <f>IF(ISERR(FIND(AN$4,Stac!$S42))=FALSE,IF(ISERR(FIND(CONCATENATE(AN$4,"+"),Stac!$S42))=FALSE,IF(ISERR(FIND(CONCATENATE(AN$4,"++"),Stac!$S42))=FALSE,IF(ISERR(FIND(CONCATENATE(AN$4,"+++"),Stac!$S42))=FALSE,"+++","++"),"+")," ")," ")</f>
        <v xml:space="preserve"> </v>
      </c>
      <c r="AO38" s="124" t="str">
        <f>IF(ISERR(FIND(AO$4,Stac!$S42))=FALSE,IF(ISERR(FIND(CONCATENATE(AO$4,"+"),Stac!$S42))=FALSE,IF(ISERR(FIND(CONCATENATE(AO$4,"++"),Stac!$S42))=FALSE,IF(ISERR(FIND(CONCATENATE(AO$4,"+++"),Stac!$S42))=FALSE,"+++","++"),"+")," ")," ")</f>
        <v xml:space="preserve"> </v>
      </c>
      <c r="AP38" s="124" t="str">
        <f>IF(ISERR(FIND(AP$4,Stac!$S42))=FALSE,IF(ISERR(FIND(CONCATENATE(AP$4,"+"),Stac!$S42))=FALSE,IF(ISERR(FIND(CONCATENATE(AP$4,"++"),Stac!$S42))=FALSE,IF(ISERR(FIND(CONCATENATE(AP$4,"+++"),Stac!$S42))=FALSE,"+++","++"),"+")," ")," ")</f>
        <v xml:space="preserve"> </v>
      </c>
      <c r="AQ38" s="124" t="str">
        <f>IF(ISERR(FIND(AQ$4,Stac!$S42))=FALSE,IF(ISERR(FIND(CONCATENATE(AQ$4,"+"),Stac!$S42))=FALSE,IF(ISERR(FIND(CONCATENATE(AQ$4,"++"),Stac!$S42))=FALSE,IF(ISERR(FIND(CONCATENATE(AQ$4,"+++"),Stac!$S42))=FALSE,"+++","++"),"+")," ")," ")</f>
        <v xml:space="preserve"> </v>
      </c>
      <c r="AR38" s="124" t="str">
        <f>IF(ISERR(FIND(AR$4,Stac!$S42))=FALSE,IF(ISERR(FIND(CONCATENATE(AR$4,"+"),Stac!$S42))=FALSE,IF(ISERR(FIND(CONCATENATE(AR$4,"++"),Stac!$S42))=FALSE,IF(ISERR(FIND(CONCATENATE(AR$4,"+++"),Stac!$S42))=FALSE,"+++","++"),"+")," ")," ")</f>
        <v xml:space="preserve"> </v>
      </c>
      <c r="AS38" s="124" t="str">
        <f>IF(ISERR(FIND(AS$4,Stac!$S42))=FALSE,IF(ISERR(FIND(CONCATENATE(AS$4,"+"),Stac!$S42))=FALSE,IF(ISERR(FIND(CONCATENATE(AS$4,"++"),Stac!$S42))=FALSE,IF(ISERR(FIND(CONCATENATE(AS$4,"+++"),Stac!$S42))=FALSE,"+++","++"),"+")," ")," ")</f>
        <v xml:space="preserve"> </v>
      </c>
      <c r="AT38" s="124" t="str">
        <f>IF(ISERR(FIND(AT$4,Stac!$S42))=FALSE,IF(ISERR(FIND(CONCATENATE(AT$4,"+"),Stac!$S42))=FALSE,IF(ISERR(FIND(CONCATENATE(AT$4,"++"),Stac!$S42))=FALSE,IF(ISERR(FIND(CONCATENATE(AT$4,"+++"),Stac!$S42))=FALSE,"+++","++"),"+")," ")," ")</f>
        <v xml:space="preserve"> </v>
      </c>
      <c r="AU38" s="124" t="str">
        <f>IF(ISERR(FIND(AU$4,Stac!$S42))=FALSE,IF(ISERR(FIND(CONCATENATE(AU$4,"+"),Stac!$S42))=FALSE,IF(ISERR(FIND(CONCATENATE(AU$4,"++"),Stac!$S42))=FALSE,IF(ISERR(FIND(CONCATENATE(AU$4,"+++"),Stac!$S42))=FALSE,"+++","++"),"+")," ")," ")</f>
        <v>+</v>
      </c>
      <c r="AV38" s="125" t="str">
        <f>Stac!C42</f>
        <v>Autonomiczne roboty latające</v>
      </c>
      <c r="AW38" s="124" t="str">
        <f>IF(ISERR(FIND(AW$4,Stac!$T42))=FALSE,IF(ISERR(FIND(CONCATENATE(AW$4,"+"),Stac!$T42))=FALSE,IF(ISERR(FIND(CONCATENATE(AW$4,"++"),Stac!$T42))=FALSE,IF(ISERR(FIND(CONCATENATE(AW$4,"+++"),Stac!$T42))=FALSE,"+++","++"),"+")," ")," ")</f>
        <v xml:space="preserve"> </v>
      </c>
      <c r="AX38" s="124" t="str">
        <f>IF(ISERR(FIND(AX$4,Stac!$T42))=FALSE,IF(ISERR(FIND(CONCATENATE(AX$4,"+"),Stac!$T42))=FALSE,IF(ISERR(FIND(CONCATENATE(AX$4,"++"),Stac!$T42))=FALSE,IF(ISERR(FIND(CONCATENATE(AX$4,"+++"),Stac!$T42))=FALSE,"+++","++"),"+")," ")," ")</f>
        <v xml:space="preserve"> </v>
      </c>
      <c r="AY38" s="124" t="str">
        <f>IF(ISERR(FIND(AY$4,Stac!$T42))=FALSE,IF(ISERR(FIND(CONCATENATE(AY$4,"+"),Stac!$T42))=FALSE,IF(ISERR(FIND(CONCATENATE(AY$4,"++"),Stac!$T42))=FALSE,IF(ISERR(FIND(CONCATENATE(AY$4,"+++"),Stac!$T42))=FALSE,"+++","++"),"+")," ")," ")</f>
        <v xml:space="preserve"> </v>
      </c>
      <c r="AZ38" s="124" t="str">
        <f>IF(ISERR(FIND(AZ$4,Stac!$T42))=FALSE,IF(ISERR(FIND(CONCATENATE(AZ$4,"+"),Stac!$T42))=FALSE,IF(ISERR(FIND(CONCATENATE(AZ$4,"++"),Stac!$T42))=FALSE,IF(ISERR(FIND(CONCATENATE(AZ$4,"+++"),Stac!$T42))=FALSE,"+++","++"),"+")," ")," ")</f>
        <v>+</v>
      </c>
      <c r="BA38" s="124" t="str">
        <f>IF(ISERR(FIND(BA$4,Stac!$T42))=FALSE,IF(ISERR(FIND(CONCATENATE(BA$4,"+"),Stac!$T42))=FALSE,IF(ISERR(FIND(CONCATENATE(BA$4,"++"),Stac!$T42))=FALSE,IF(ISERR(FIND(CONCATENATE(BA$4,"+++"),Stac!$T42))=FALSE,"+++","++"),"+")," ")," ")</f>
        <v xml:space="preserve"> </v>
      </c>
      <c r="BB38" s="124" t="str">
        <f>IF(ISERR(FIND(BB$4,Stac!$T42))=FALSE,IF(ISERR(FIND(CONCATENATE(BB$4,"+"),Stac!$T42))=FALSE,IF(ISERR(FIND(CONCATENATE(BB$4,"++"),Stac!$T42))=FALSE,IF(ISERR(FIND(CONCATENATE(BB$4,"+++"),Stac!$T42))=FALSE,"+++","++"),"+")," ")," ")</f>
        <v xml:space="preserve"> </v>
      </c>
      <c r="BC38" s="124" t="str">
        <f>IF(ISERR(FIND(BC$4,Stac!$T42))=FALSE,IF(ISERR(FIND(CONCATENATE(BC$4,"+"),Stac!$T42))=FALSE,IF(ISERR(FIND(CONCATENATE(BC$4,"++"),Stac!$T42))=FALSE,IF(ISERR(FIND(CONCATENATE(BC$4,"+++"),Stac!$T42))=FALSE,"+++","++"),"+")," ")," ")</f>
        <v xml:space="preserve"> </v>
      </c>
      <c r="BD38" s="124" t="str">
        <f>IF(ISERR(FIND(BD$4,Stac!$T42))=FALSE,IF(ISERR(FIND(CONCATENATE(BD$4,"+"),Stac!$T42))=FALSE,IF(ISERR(FIND(CONCATENATE(BD$4,"++"),Stac!$T42))=FALSE,IF(ISERR(FIND(CONCATENATE(BD$4,"+++"),Stac!$T42))=FALSE,"+++","++"),"+")," ")," ")</f>
        <v>+</v>
      </c>
      <c r="BE38" s="124" t="str">
        <f>IF(ISERR(FIND(BE$4,Stac!$T42))=FALSE,IF(ISERR(FIND(CONCATENATE(BE$4,"+"),Stac!$T42))=FALSE,IF(ISERR(FIND(CONCATENATE(BE$4,"++"),Stac!$T42))=FALSE,IF(ISERR(FIND(CONCATENATE(BE$4,"+++"),Stac!$T42))=FALSE,"+++","++"),"+")," ")," ")</f>
        <v>+</v>
      </c>
    </row>
    <row r="39" spans="1:57">
      <c r="A39" s="123" t="str">
        <f>Stac!C43</f>
        <v>Autonomiczne samochody</v>
      </c>
      <c r="B39" s="124" t="str">
        <f>IF(ISERR(FIND(B$4,Stac!$R43))=FALSE,IF(ISERR(FIND(CONCATENATE(B$4,"+"),Stac!$R43))=FALSE,IF(ISERR(FIND(CONCATENATE(B$4,"++"),Stac!$R43))=FALSE,IF(ISERR(FIND(CONCATENATE(B$4,"+++"),Stac!$R44))=FALSE,"+++","++"),"+")," ")," ")</f>
        <v xml:space="preserve"> </v>
      </c>
      <c r="C39" s="124" t="str">
        <f>IF(ISERR(FIND(C$4,Stac!$R43))=FALSE,IF(ISERR(FIND(CONCATENATE(C$4,"+"),Stac!$R43))=FALSE,IF(ISERR(FIND(CONCATENATE(C$4,"++"),Stac!$R43))=FALSE,IF(ISERR(FIND(CONCATENATE(C$4,"+++"),Stac!$R44))=FALSE,"+++","++"),"+")," ")," ")</f>
        <v xml:space="preserve"> </v>
      </c>
      <c r="D39" s="124" t="str">
        <f>IF(ISERR(FIND(D$4,Stac!$R43))=FALSE,IF(ISERR(FIND(CONCATENATE(D$4,"+"),Stac!$R43))=FALSE,IF(ISERR(FIND(CONCATENATE(D$4,"++"),Stac!$R43))=FALSE,IF(ISERR(FIND(CONCATENATE(D$4,"+++"),Stac!$R44))=FALSE,"+++","++"),"+")," ")," ")</f>
        <v xml:space="preserve"> </v>
      </c>
      <c r="E39" s="124" t="str">
        <f>IF(ISERR(FIND(E$4,Stac!$R43))=FALSE,IF(ISERR(FIND(CONCATENATE(E$4,"+"),Stac!$R43))=FALSE,IF(ISERR(FIND(CONCATENATE(E$4,"++"),Stac!$R43))=FALSE,IF(ISERR(FIND(CONCATENATE(E$4,"+++"),Stac!$R44))=FALSE,"+++","++"),"+")," ")," ")</f>
        <v xml:space="preserve"> </v>
      </c>
      <c r="F39" s="124" t="str">
        <f>IF(ISERR(FIND(F$4,Stac!$R43))=FALSE,IF(ISERR(FIND(CONCATENATE(F$4,"+"),Stac!$R43))=FALSE,IF(ISERR(FIND(CONCATENATE(F$4,"++"),Stac!$R43))=FALSE,IF(ISERR(FIND(CONCATENATE(F$4,"+++"),Stac!$R44))=FALSE,"+++","++"),"+")," ")," ")</f>
        <v xml:space="preserve"> </v>
      </c>
      <c r="G39" s="124" t="str">
        <f>IF(ISERR(FIND(G$4,Stac!$R43))=FALSE,IF(ISERR(FIND(CONCATENATE(G$4,"+"),Stac!$R43))=FALSE,IF(ISERR(FIND(CONCATENATE(G$4,"++"),Stac!$R43))=FALSE,IF(ISERR(FIND(CONCATENATE(G$4,"+++"),Stac!$R44))=FALSE,"+++","++"),"+")," ")," ")</f>
        <v xml:space="preserve"> </v>
      </c>
      <c r="H39" s="124" t="str">
        <f>IF(ISERR(FIND(H$4,Stac!$R43))=FALSE,IF(ISERR(FIND(CONCATENATE(H$4,"+"),Stac!$R43))=FALSE,IF(ISERR(FIND(CONCATENATE(H$4,"++"),Stac!$R43))=FALSE,IF(ISERR(FIND(CONCATENATE(H$4,"+++"),Stac!$R44))=FALSE,"+++","++"),"+")," ")," ")</f>
        <v xml:space="preserve"> </v>
      </c>
      <c r="I39" s="124" t="str">
        <f>IF(ISERR(FIND(I$4,Stac!$R43))=FALSE,IF(ISERR(FIND(CONCATENATE(I$4,"+"),Stac!$R43))=FALSE,IF(ISERR(FIND(CONCATENATE(I$4,"++"),Stac!$R43))=FALSE,IF(ISERR(FIND(CONCATENATE(I$4,"+++"),Stac!$R44))=FALSE,"+++","++"),"+")," ")," ")</f>
        <v xml:space="preserve"> </v>
      </c>
      <c r="J39" s="124" t="str">
        <f>IF(ISERR(FIND(J$4,Stac!$R43))=FALSE,IF(ISERR(FIND(CONCATENATE(J$4,"+"),Stac!$R43))=FALSE,IF(ISERR(FIND(CONCATENATE(J$4,"++"),Stac!$R43))=FALSE,IF(ISERR(FIND(CONCATENATE(J$4,"+++"),Stac!$R44))=FALSE,"+++","++"),"+")," ")," ")</f>
        <v>+</v>
      </c>
      <c r="K39" s="124" t="str">
        <f>IF(ISERR(FIND(K$4,Stac!$R43))=FALSE,IF(ISERR(FIND(CONCATENATE(K$4,"+"),Stac!$R43))=FALSE,IF(ISERR(FIND(CONCATENATE(K$4,"++"),Stac!$R43))=FALSE,IF(ISERR(FIND(CONCATENATE(K$4,"+++"),Stac!$R44))=FALSE,"+++","++"),"+")," ")," ")</f>
        <v>+</v>
      </c>
      <c r="L39" s="124" t="str">
        <f>IF(ISERR(FIND(L$4,Stac!$R43))=FALSE,IF(ISERR(FIND(CONCATENATE(L$4,"+"),Stac!$R43))=FALSE,IF(ISERR(FIND(CONCATENATE(L$4,"++"),Stac!$R43))=FALSE,IF(ISERR(FIND(CONCATENATE(L$4,"+++"),Stac!$R44))=FALSE,"+++","++"),"+")," ")," ")</f>
        <v xml:space="preserve"> </v>
      </c>
      <c r="M39" s="124" t="str">
        <f>IF(ISERR(FIND(M$4,Stac!$R43))=FALSE,IF(ISERR(FIND(CONCATENATE(M$4,"+"),Stac!$R43))=FALSE,IF(ISERR(FIND(CONCATENATE(M$4,"++"),Stac!$R43))=FALSE,IF(ISERR(FIND(CONCATENATE(M$4,"+++"),Stac!$R44))=FALSE,"+++","++"),"+")," ")," ")</f>
        <v xml:space="preserve"> </v>
      </c>
      <c r="N39" s="124" t="str">
        <f>IF(ISERR(FIND(N$4,Stac!$R43))=FALSE,IF(ISERR(FIND(CONCATENATE(N$4,"+"),Stac!$R43))=FALSE,IF(ISERR(FIND(CONCATENATE(N$4,"++"),Stac!$R43))=FALSE,IF(ISERR(FIND(CONCATENATE(N$4,"+++"),Stac!$R44))=FALSE,"+++","++"),"+")," ")," ")</f>
        <v xml:space="preserve"> </v>
      </c>
      <c r="O39" s="124" t="str">
        <f>IF(ISERR(FIND(O$4,Stac!$R43))=FALSE,IF(ISERR(FIND(CONCATENATE(O$4,"+"),Stac!$R43))=FALSE,IF(ISERR(FIND(CONCATENATE(O$4,"++"),Stac!$R43))=FALSE,IF(ISERR(FIND(CONCATENATE(O$4,"+++"),Stac!$R44))=FALSE,"+++","++"),"+")," ")," ")</f>
        <v xml:space="preserve"> </v>
      </c>
      <c r="P39" s="124" t="str">
        <f>IF(ISERR(FIND(P$4,Stac!$R43))=FALSE,IF(ISERR(FIND(CONCATENATE(P$4,"+"),Stac!$R43))=FALSE,IF(ISERR(FIND(CONCATENATE(P$4,"++"),Stac!$R43))=FALSE,IF(ISERR(FIND(CONCATENATE(P$4,"+++"),Stac!$R44))=FALSE,"+++","++"),"+")," ")," ")</f>
        <v xml:space="preserve"> </v>
      </c>
      <c r="Q39" s="124" t="str">
        <f>IF(ISERR(FIND(Q$4,Stac!$R43))=FALSE,IF(ISERR(FIND(CONCATENATE(Q$4,"+"),Stac!$R43))=FALSE,IF(ISERR(FIND(CONCATENATE(Q$4,"++"),Stac!$R43))=FALSE,IF(ISERR(FIND(CONCATENATE(Q$4,"+++"),Stac!$R44))=FALSE,"+++","++"),"+")," ")," ")</f>
        <v xml:space="preserve"> </v>
      </c>
      <c r="R39" s="124" t="str">
        <f>IF(ISERR(FIND(R$4,Stac!$R43))=FALSE,IF(ISERR(FIND(CONCATENATE(R$4,"+"),Stac!$R43))=FALSE,IF(ISERR(FIND(CONCATENATE(R$4,"++"),Stac!$R43))=FALSE,IF(ISERR(FIND(CONCATENATE(R$4,"+++"),Stac!$R44))=FALSE,"+++","++"),"+")," ")," ")</f>
        <v xml:space="preserve"> </v>
      </c>
      <c r="S39" s="124" t="str">
        <f>IF(ISERR(FIND(S$4,Stac!$R43))=FALSE,IF(ISERR(FIND(CONCATENATE(S$4,"+"),Stac!$R43))=FALSE,IF(ISERR(FIND(CONCATENATE(S$4,"++"),Stac!$R43))=FALSE,IF(ISERR(FIND(CONCATENATE(S$4,"+++"),Stac!$R44))=FALSE,"+++","++"),"+")," ")," ")</f>
        <v xml:space="preserve"> </v>
      </c>
      <c r="T39" s="125" t="str">
        <f>Stac!C43</f>
        <v>Autonomiczne samochody</v>
      </c>
      <c r="U39" s="124" t="str">
        <f>IF(ISERR(FIND(U$4,Stac!$S43))=FALSE,IF(ISERR(FIND(CONCATENATE(U$4,"+"),Stac!$S43))=FALSE,IF(ISERR(FIND(CONCATENATE(U$4,"++"),Stac!$S43))=FALSE,IF(ISERR(FIND(CONCATENATE(U$4,"+++"),Stac!$S43))=FALSE,"+++","++"),"+")," ")," ")</f>
        <v xml:space="preserve"> </v>
      </c>
      <c r="V39" s="124" t="str">
        <f>IF(ISERR(FIND(V$4,Stac!$S43))=FALSE,IF(ISERR(FIND(CONCATENATE(V$4,"+"),Stac!$S43))=FALSE,IF(ISERR(FIND(CONCATENATE(V$4,"++"),Stac!$S43))=FALSE,IF(ISERR(FIND(CONCATENATE(V$4,"+++"),Stac!$S43))=FALSE,"+++","++"),"+")," ")," ")</f>
        <v xml:space="preserve"> </v>
      </c>
      <c r="W39" s="124" t="str">
        <f>IF(ISERR(FIND(W$4,Stac!$S43))=FALSE,IF(ISERR(FIND(CONCATENATE(W$4,"+"),Stac!$S43))=FALSE,IF(ISERR(FIND(CONCATENATE(W$4,"++"),Stac!$S43))=FALSE,IF(ISERR(FIND(CONCATENATE(W$4,"+++"),Stac!$S43))=FALSE,"+++","++"),"+")," ")," ")</f>
        <v xml:space="preserve"> </v>
      </c>
      <c r="X39" s="124" t="str">
        <f>IF(ISERR(FIND(X$4,Stac!$S43))=FALSE,IF(ISERR(FIND(CONCATENATE(X$4,"+"),Stac!$S43))=FALSE,IF(ISERR(FIND(CONCATENATE(X$4,"++"),Stac!$S43))=FALSE,IF(ISERR(FIND(CONCATENATE(X$4,"+++"),Stac!$S43))=FALSE,"+++","++"),"+")," ")," ")</f>
        <v xml:space="preserve"> </v>
      </c>
      <c r="Y39" s="124" t="str">
        <f>IF(ISERR(FIND(Y$4,Stac!$S43))=FALSE,IF(ISERR(FIND(CONCATENATE(Y$4,"+"),Stac!$S43))=FALSE,IF(ISERR(FIND(CONCATENATE(Y$4,"++"),Stac!$S43))=FALSE,IF(ISERR(FIND(CONCATENATE(Y$4,"+++"),Stac!$S43))=FALSE,"+++","++"),"+")," ")," ")</f>
        <v xml:space="preserve"> </v>
      </c>
      <c r="Z39" s="124" t="str">
        <f>IF(ISERR(FIND(Z$4,Stac!$S43))=FALSE,IF(ISERR(FIND(CONCATENATE(Z$4,"+"),Stac!$S43))=FALSE,IF(ISERR(FIND(CONCATENATE(Z$4,"++"),Stac!$S43))=FALSE,IF(ISERR(FIND(CONCATENATE(Z$4,"+++"),Stac!$S43))=FALSE,"+++","++"),"+")," ")," ")</f>
        <v xml:space="preserve"> </v>
      </c>
      <c r="AA39" s="124" t="str">
        <f>IF(ISERR(FIND(AA$4,Stac!$S43))=FALSE,IF(ISERR(FIND(CONCATENATE(AA$4,"+"),Stac!$S43))=FALSE,IF(ISERR(FIND(CONCATENATE(AA$4,"++"),Stac!$S43))=FALSE,IF(ISERR(FIND(CONCATENATE(AA$4,"+++"),Stac!$S43))=FALSE,"+++","++"),"+")," ")," ")</f>
        <v xml:space="preserve"> </v>
      </c>
      <c r="AB39" s="124" t="str">
        <f>IF(ISERR(FIND(AB$4,Stac!$S43))=FALSE,IF(ISERR(FIND(CONCATENATE(AB$4,"+"),Stac!$S43))=FALSE,IF(ISERR(FIND(CONCATENATE(AB$4,"++"),Stac!$S43))=FALSE,IF(ISERR(FIND(CONCATENATE(AB$4,"+++"),Stac!$S43))=FALSE,"+++","++"),"+")," ")," ")</f>
        <v xml:space="preserve"> </v>
      </c>
      <c r="AC39" s="124" t="str">
        <f>IF(ISERR(FIND(AC$4,Stac!$S43))=FALSE,IF(ISERR(FIND(CONCATENATE(AC$4,"+"),Stac!$S43))=FALSE,IF(ISERR(FIND(CONCATENATE(AC$4,"++"),Stac!$S43))=FALSE,IF(ISERR(FIND(CONCATENATE(AC$4,"+++"),Stac!$S43))=FALSE,"+++","++"),"+")," ")," ")</f>
        <v xml:space="preserve"> </v>
      </c>
      <c r="AD39" s="124" t="str">
        <f>IF(ISERR(FIND(AD$4,Stac!$S43))=FALSE,IF(ISERR(FIND(CONCATENATE(AD$4,"+"),Stac!$S43))=FALSE,IF(ISERR(FIND(CONCATENATE(AD$4,"++"),Stac!$S43))=FALSE,IF(ISERR(FIND(CONCATENATE(AD$4,"+++"),Stac!$S43))=FALSE,"+++","++"),"+")," ")," ")</f>
        <v xml:space="preserve"> </v>
      </c>
      <c r="AE39" s="124" t="str">
        <f>IF(ISERR(FIND(AE$4,Stac!$S43))=FALSE,IF(ISERR(FIND(CONCATENATE(AE$4,"+"),Stac!$S43))=FALSE,IF(ISERR(FIND(CONCATENATE(AE$4,"++"),Stac!$S43))=FALSE,IF(ISERR(FIND(CONCATENATE(AE$4,"+++"),Stac!$S43))=FALSE,"+++","++"),"+")," ")," ")</f>
        <v xml:space="preserve"> </v>
      </c>
      <c r="AF39" s="124" t="str">
        <f>IF(ISERR(FIND(AF$4,Stac!$S43))=FALSE,IF(ISERR(FIND(CONCATENATE(AF$4,"+"),Stac!$S43))=FALSE,IF(ISERR(FIND(CONCATENATE(AF$4,"++"),Stac!$S43))=FALSE,IF(ISERR(FIND(CONCATENATE(AF$4,"+++"),Stac!$S43))=FALSE,"+++","++"),"+")," ")," ")</f>
        <v xml:space="preserve"> </v>
      </c>
      <c r="AG39" s="124" t="str">
        <f>IF(ISERR(FIND(AG$4,Stac!$S43))=FALSE,IF(ISERR(FIND(CONCATENATE(AG$4,"+"),Stac!$S43))=FALSE,IF(ISERR(FIND(CONCATENATE(AG$4,"++"),Stac!$S43))=FALSE,IF(ISERR(FIND(CONCATENATE(AG$4,"+++"),Stac!$S43))=FALSE,"+++","++"),"+")," ")," ")</f>
        <v xml:space="preserve"> </v>
      </c>
      <c r="AH39" s="124" t="str">
        <f>IF(ISERR(FIND(AH$4,Stac!$S43))=FALSE,IF(ISERR(FIND(CONCATENATE(AH$4,"+"),Stac!$S43))=FALSE,IF(ISERR(FIND(CONCATENATE(AH$4,"++"),Stac!$S43))=FALSE,IF(ISERR(FIND(CONCATENATE(AH$4,"+++"),Stac!$S43))=FALSE,"+++","++"),"+")," ")," ")</f>
        <v xml:space="preserve"> </v>
      </c>
      <c r="AI39" s="124" t="str">
        <f>IF(ISERR(FIND(AI$4,Stac!$S43))=FALSE,IF(ISERR(FIND(CONCATENATE(AI$4,"+"),Stac!$S43))=FALSE,IF(ISERR(FIND(CONCATENATE(AI$4,"++"),Stac!$S43))=FALSE,IF(ISERR(FIND(CONCATENATE(AI$4,"+++"),Stac!$S43))=FALSE,"+++","++"),"+")," ")," ")</f>
        <v>+</v>
      </c>
      <c r="AJ39" s="124" t="str">
        <f>IF(ISERR(FIND(AJ$4,Stac!$S43))=FALSE,IF(ISERR(FIND(CONCATENATE(AJ$4,"+"),Stac!$S43))=FALSE,IF(ISERR(FIND(CONCATENATE(AJ$4,"++"),Stac!$S43))=FALSE,IF(ISERR(FIND(CONCATENATE(AJ$4,"+++"),Stac!$S43))=FALSE,"+++","++"),"+")," ")," ")</f>
        <v xml:space="preserve"> </v>
      </c>
      <c r="AK39" s="124" t="str">
        <f>IF(ISERR(FIND(AK$4,Stac!$S43))=FALSE,IF(ISERR(FIND(CONCATENATE(AK$4,"+"),Stac!$S43))=FALSE,IF(ISERR(FIND(CONCATENATE(AK$4,"++"),Stac!$S43))=FALSE,IF(ISERR(FIND(CONCATENATE(AK$4,"+++"),Stac!$S43))=FALSE,"+++","++"),"+")," ")," ")</f>
        <v xml:space="preserve"> </v>
      </c>
      <c r="AL39" s="124" t="str">
        <f>IF(ISERR(FIND(AL$4,Stac!$S43))=FALSE,IF(ISERR(FIND(CONCATENATE(AL$4,"+"),Stac!$S43))=FALSE,IF(ISERR(FIND(CONCATENATE(AL$4,"++"),Stac!$S43))=FALSE,IF(ISERR(FIND(CONCATENATE(AL$4,"+++"),Stac!$S43))=FALSE,"+++","++"),"+")," ")," ")</f>
        <v xml:space="preserve"> </v>
      </c>
      <c r="AM39" s="124" t="str">
        <f>IF(ISERR(FIND(AM$4,Stac!$S43))=FALSE,IF(ISERR(FIND(CONCATENATE(AM$4,"+"),Stac!$S43))=FALSE,IF(ISERR(FIND(CONCATENATE(AM$4,"++"),Stac!$S43))=FALSE,IF(ISERR(FIND(CONCATENATE(AM$4,"+++"),Stac!$S43))=FALSE,"+++","++"),"+")," ")," ")</f>
        <v xml:space="preserve"> </v>
      </c>
      <c r="AN39" s="124" t="str">
        <f>IF(ISERR(FIND(AN$4,Stac!$S43))=FALSE,IF(ISERR(FIND(CONCATENATE(AN$4,"+"),Stac!$S43))=FALSE,IF(ISERR(FIND(CONCATENATE(AN$4,"++"),Stac!$S43))=FALSE,IF(ISERR(FIND(CONCATENATE(AN$4,"+++"),Stac!$S43))=FALSE,"+++","++"),"+")," ")," ")</f>
        <v xml:space="preserve"> </v>
      </c>
      <c r="AO39" s="124" t="str">
        <f>IF(ISERR(FIND(AO$4,Stac!$S43))=FALSE,IF(ISERR(FIND(CONCATENATE(AO$4,"+"),Stac!$S43))=FALSE,IF(ISERR(FIND(CONCATENATE(AO$4,"++"),Stac!$S43))=FALSE,IF(ISERR(FIND(CONCATENATE(AO$4,"+++"),Stac!$S43))=FALSE,"+++","++"),"+")," ")," ")</f>
        <v xml:space="preserve"> </v>
      </c>
      <c r="AP39" s="124" t="str">
        <f>IF(ISERR(FIND(AP$4,Stac!$S43))=FALSE,IF(ISERR(FIND(CONCATENATE(AP$4,"+"),Stac!$S43))=FALSE,IF(ISERR(FIND(CONCATENATE(AP$4,"++"),Stac!$S43))=FALSE,IF(ISERR(FIND(CONCATENATE(AP$4,"+++"),Stac!$S43))=FALSE,"+++","++"),"+")," ")," ")</f>
        <v xml:space="preserve"> </v>
      </c>
      <c r="AQ39" s="124" t="str">
        <f>IF(ISERR(FIND(AQ$4,Stac!$S43))=FALSE,IF(ISERR(FIND(CONCATENATE(AQ$4,"+"),Stac!$S43))=FALSE,IF(ISERR(FIND(CONCATENATE(AQ$4,"++"),Stac!$S43))=FALSE,IF(ISERR(FIND(CONCATENATE(AQ$4,"+++"),Stac!$S43))=FALSE,"+++","++"),"+")," ")," ")</f>
        <v xml:space="preserve"> </v>
      </c>
      <c r="AR39" s="124" t="str">
        <f>IF(ISERR(FIND(AR$4,Stac!$S43))=FALSE,IF(ISERR(FIND(CONCATENATE(AR$4,"+"),Stac!$S43))=FALSE,IF(ISERR(FIND(CONCATENATE(AR$4,"++"),Stac!$S43))=FALSE,IF(ISERR(FIND(CONCATENATE(AR$4,"+++"),Stac!$S43))=FALSE,"+++","++"),"+")," ")," ")</f>
        <v xml:space="preserve"> </v>
      </c>
      <c r="AS39" s="124" t="str">
        <f>IF(ISERR(FIND(AS$4,Stac!$S43))=FALSE,IF(ISERR(FIND(CONCATENATE(AS$4,"+"),Stac!$S43))=FALSE,IF(ISERR(FIND(CONCATENATE(AS$4,"++"),Stac!$S43))=FALSE,IF(ISERR(FIND(CONCATENATE(AS$4,"+++"),Stac!$S43))=FALSE,"+++","++"),"+")," ")," ")</f>
        <v xml:space="preserve"> </v>
      </c>
      <c r="AT39" s="124" t="str">
        <f>IF(ISERR(FIND(AT$4,Stac!$S43))=FALSE,IF(ISERR(FIND(CONCATENATE(AT$4,"+"),Stac!$S43))=FALSE,IF(ISERR(FIND(CONCATENATE(AT$4,"++"),Stac!$S43))=FALSE,IF(ISERR(FIND(CONCATENATE(AT$4,"+++"),Stac!$S43))=FALSE,"+++","++"),"+")," ")," ")</f>
        <v xml:space="preserve"> </v>
      </c>
      <c r="AU39" s="124" t="str">
        <f>IF(ISERR(FIND(AU$4,Stac!$S43))=FALSE,IF(ISERR(FIND(CONCATENATE(AU$4,"+"),Stac!$S43))=FALSE,IF(ISERR(FIND(CONCATENATE(AU$4,"++"),Stac!$S43))=FALSE,IF(ISERR(FIND(CONCATENATE(AU$4,"+++"),Stac!$S43))=FALSE,"+++","++"),"+")," ")," ")</f>
        <v>+</v>
      </c>
      <c r="AV39" s="125" t="str">
        <f>Stac!C43</f>
        <v>Autonomiczne samochody</v>
      </c>
      <c r="AW39" s="124" t="str">
        <f>IF(ISERR(FIND(AW$4,Stac!$T43))=FALSE,IF(ISERR(FIND(CONCATENATE(AW$4,"+"),Stac!$T43))=FALSE,IF(ISERR(FIND(CONCATENATE(AW$4,"++"),Stac!$T43))=FALSE,IF(ISERR(FIND(CONCATENATE(AW$4,"+++"),Stac!$T43))=FALSE,"+++","++"),"+")," ")," ")</f>
        <v xml:space="preserve"> </v>
      </c>
      <c r="AX39" s="124" t="str">
        <f>IF(ISERR(FIND(AX$4,Stac!$T43))=FALSE,IF(ISERR(FIND(CONCATENATE(AX$4,"+"),Stac!$T43))=FALSE,IF(ISERR(FIND(CONCATENATE(AX$4,"++"),Stac!$T43))=FALSE,IF(ISERR(FIND(CONCATENATE(AX$4,"+++"),Stac!$T43))=FALSE,"+++","++"),"+")," ")," ")</f>
        <v xml:space="preserve"> </v>
      </c>
      <c r="AY39" s="124" t="str">
        <f>IF(ISERR(FIND(AY$4,Stac!$T43))=FALSE,IF(ISERR(FIND(CONCATENATE(AY$4,"+"),Stac!$T43))=FALSE,IF(ISERR(FIND(CONCATENATE(AY$4,"++"),Stac!$T43))=FALSE,IF(ISERR(FIND(CONCATENATE(AY$4,"+++"),Stac!$T43))=FALSE,"+++","++"),"+")," ")," ")</f>
        <v xml:space="preserve"> </v>
      </c>
      <c r="AZ39" s="124" t="str">
        <f>IF(ISERR(FIND(AZ$4,Stac!$T43))=FALSE,IF(ISERR(FIND(CONCATENATE(AZ$4,"+"),Stac!$T43))=FALSE,IF(ISERR(FIND(CONCATENATE(AZ$4,"++"),Stac!$T43))=FALSE,IF(ISERR(FIND(CONCATENATE(AZ$4,"+++"),Stac!$T43))=FALSE,"+++","++"),"+")," ")," ")</f>
        <v>+</v>
      </c>
      <c r="BA39" s="124" t="str">
        <f>IF(ISERR(FIND(BA$4,Stac!$T43))=FALSE,IF(ISERR(FIND(CONCATENATE(BA$4,"+"),Stac!$T43))=FALSE,IF(ISERR(FIND(CONCATENATE(BA$4,"++"),Stac!$T43))=FALSE,IF(ISERR(FIND(CONCATENATE(BA$4,"+++"),Stac!$T43))=FALSE,"+++","++"),"+")," ")," ")</f>
        <v xml:space="preserve"> </v>
      </c>
      <c r="BB39" s="124" t="str">
        <f>IF(ISERR(FIND(BB$4,Stac!$T43))=FALSE,IF(ISERR(FIND(CONCATENATE(BB$4,"+"),Stac!$T43))=FALSE,IF(ISERR(FIND(CONCATENATE(BB$4,"++"),Stac!$T43))=FALSE,IF(ISERR(FIND(CONCATENATE(BB$4,"+++"),Stac!$T43))=FALSE,"+++","++"),"+")," ")," ")</f>
        <v xml:space="preserve"> </v>
      </c>
      <c r="BC39" s="124"/>
      <c r="BD39" s="124"/>
      <c r="BE39" s="124"/>
    </row>
    <row r="40" spans="1:57" ht="51">
      <c r="A40" s="123" t="str">
        <f>Stac!C44</f>
        <v xml:space="preserve">Obieralny 3:  Interfejs człowiek-maszyna i sygnały biologiczne w robotyce / Wybrane zagadnienia inżynierii biomedycznej i biometrii   </v>
      </c>
      <c r="B40" s="124" t="str">
        <f>IF(ISERR(FIND(B$4,Stac!$R44))=FALSE,IF(ISERR(FIND(CONCATENATE(B$4,"+"),Stac!$R44))=FALSE,IF(ISERR(FIND(CONCATENATE(B$4,"++"),Stac!$R44))=FALSE,IF(ISERR(FIND(CONCATENATE(B$4,"+++"),Stac!$R45))=FALSE,"+++","++"),"+")," ")," ")</f>
        <v>+</v>
      </c>
      <c r="C40" s="124" t="str">
        <f>IF(ISERR(FIND(C$4,Stac!$R44))=FALSE,IF(ISERR(FIND(CONCATENATE(C$4,"+"),Stac!$R44))=FALSE,IF(ISERR(FIND(CONCATENATE(C$4,"++"),Stac!$R44))=FALSE,IF(ISERR(FIND(CONCATENATE(C$4,"+++"),Stac!$R45))=FALSE,"+++","++"),"+")," ")," ")</f>
        <v xml:space="preserve"> </v>
      </c>
      <c r="D40" s="124" t="str">
        <f>IF(ISERR(FIND(D$4,Stac!$R44))=FALSE,IF(ISERR(FIND(CONCATENATE(D$4,"+"),Stac!$R44))=FALSE,IF(ISERR(FIND(CONCATENATE(D$4,"++"),Stac!$R44))=FALSE,IF(ISERR(FIND(CONCATENATE(D$4,"+++"),Stac!$R45))=FALSE,"+++","++"),"+")," ")," ")</f>
        <v>+</v>
      </c>
      <c r="E40" s="124" t="str">
        <f>IF(ISERR(FIND(E$4,Stac!$R44))=FALSE,IF(ISERR(FIND(CONCATENATE(E$4,"+"),Stac!$R44))=FALSE,IF(ISERR(FIND(CONCATENATE(E$4,"++"),Stac!$R44))=FALSE,IF(ISERR(FIND(CONCATENATE(E$4,"+++"),Stac!$R45))=FALSE,"+++","++"),"+")," ")," ")</f>
        <v xml:space="preserve"> </v>
      </c>
      <c r="F40" s="124" t="str">
        <f>IF(ISERR(FIND(F$4,Stac!$R44))=FALSE,IF(ISERR(FIND(CONCATENATE(F$4,"+"),Stac!$R44))=FALSE,IF(ISERR(FIND(CONCATENATE(F$4,"++"),Stac!$R44))=FALSE,IF(ISERR(FIND(CONCATENATE(F$4,"+++"),Stac!$R45))=FALSE,"+++","++"),"+")," ")," ")</f>
        <v xml:space="preserve"> </v>
      </c>
      <c r="G40" s="124" t="str">
        <f>IF(ISERR(FIND(G$4,Stac!$R44))=FALSE,IF(ISERR(FIND(CONCATENATE(G$4,"+"),Stac!$R44))=FALSE,IF(ISERR(FIND(CONCATENATE(G$4,"++"),Stac!$R44))=FALSE,IF(ISERR(FIND(CONCATENATE(G$4,"+++"),Stac!$R45))=FALSE,"+++","++"),"+")," ")," ")</f>
        <v xml:space="preserve"> </v>
      </c>
      <c r="H40" s="124" t="str">
        <f>IF(ISERR(FIND(H$4,Stac!$R44))=FALSE,IF(ISERR(FIND(CONCATENATE(H$4,"+"),Stac!$R44))=FALSE,IF(ISERR(FIND(CONCATENATE(H$4,"++"),Stac!$R44))=FALSE,IF(ISERR(FIND(CONCATENATE(H$4,"+++"),Stac!$R45))=FALSE,"+++","++"),"+")," ")," ")</f>
        <v xml:space="preserve"> </v>
      </c>
      <c r="I40" s="124" t="str">
        <f>IF(ISERR(FIND(I$4,Stac!$R44))=FALSE,IF(ISERR(FIND(CONCATENATE(I$4,"+"),Stac!$R44))=FALSE,IF(ISERR(FIND(CONCATENATE(I$4,"++"),Stac!$R44))=FALSE,IF(ISERR(FIND(CONCATENATE(I$4,"+++"),Stac!$R45))=FALSE,"+++","++"),"+")," ")," ")</f>
        <v xml:space="preserve"> </v>
      </c>
      <c r="J40" s="124" t="str">
        <f>IF(ISERR(FIND(J$4,Stac!$R44))=FALSE,IF(ISERR(FIND(CONCATENATE(J$4,"+"),Stac!$R44))=FALSE,IF(ISERR(FIND(CONCATENATE(J$4,"++"),Stac!$R44))=FALSE,IF(ISERR(FIND(CONCATENATE(J$4,"+++"),Stac!$R45))=FALSE,"+++","++"),"+")," ")," ")</f>
        <v xml:space="preserve"> </v>
      </c>
      <c r="K40" s="124" t="str">
        <f>IF(ISERR(FIND(K$4,Stac!$R44))=FALSE,IF(ISERR(FIND(CONCATENATE(K$4,"+"),Stac!$R44))=FALSE,IF(ISERR(FIND(CONCATENATE(K$4,"++"),Stac!$R44))=FALSE,IF(ISERR(FIND(CONCATENATE(K$4,"+++"),Stac!$R45))=FALSE,"+++","++"),"+")," ")," ")</f>
        <v xml:space="preserve"> </v>
      </c>
      <c r="L40" s="124" t="str">
        <f>IF(ISERR(FIND(L$4,Stac!$R44))=FALSE,IF(ISERR(FIND(CONCATENATE(L$4,"+"),Stac!$R44))=FALSE,IF(ISERR(FIND(CONCATENATE(L$4,"++"),Stac!$R44))=FALSE,IF(ISERR(FIND(CONCATENATE(L$4,"+++"),Stac!$R45))=FALSE,"+++","++"),"+")," ")," ")</f>
        <v xml:space="preserve"> </v>
      </c>
      <c r="M40" s="124" t="str">
        <f>IF(ISERR(FIND(M$4,Stac!$R44))=FALSE,IF(ISERR(FIND(CONCATENATE(M$4,"+"),Stac!$R44))=FALSE,IF(ISERR(FIND(CONCATENATE(M$4,"++"),Stac!$R44))=FALSE,IF(ISERR(FIND(CONCATENATE(M$4,"+++"),Stac!$R45))=FALSE,"+++","++"),"+")," ")," ")</f>
        <v xml:space="preserve"> </v>
      </c>
      <c r="N40" s="124" t="str">
        <f>IF(ISERR(FIND(N$4,Stac!$R44))=FALSE,IF(ISERR(FIND(CONCATENATE(N$4,"+"),Stac!$R44))=FALSE,IF(ISERR(FIND(CONCATENATE(N$4,"++"),Stac!$R44))=FALSE,IF(ISERR(FIND(CONCATENATE(N$4,"+++"),Stac!$R45))=FALSE,"+++","++"),"+")," ")," ")</f>
        <v xml:space="preserve"> </v>
      </c>
      <c r="O40" s="124" t="str">
        <f>IF(ISERR(FIND(O$4,Stac!$R44))=FALSE,IF(ISERR(FIND(CONCATENATE(O$4,"+"),Stac!$R44))=FALSE,IF(ISERR(FIND(CONCATENATE(O$4,"++"),Stac!$R44))=FALSE,IF(ISERR(FIND(CONCATENATE(O$4,"+++"),Stac!$R45))=FALSE,"+++","++"),"+")," ")," ")</f>
        <v xml:space="preserve"> </v>
      </c>
      <c r="P40" s="124" t="str">
        <f>IF(ISERR(FIND(P$4,Stac!$R44))=FALSE,IF(ISERR(FIND(CONCATENATE(P$4,"+"),Stac!$R44))=FALSE,IF(ISERR(FIND(CONCATENATE(P$4,"++"),Stac!$R44))=FALSE,IF(ISERR(FIND(CONCATENATE(P$4,"+++"),Stac!$R45))=FALSE,"+++","++"),"+")," ")," ")</f>
        <v xml:space="preserve"> </v>
      </c>
      <c r="Q40" s="124" t="str">
        <f>IF(ISERR(FIND(Q$4,Stac!$R44))=FALSE,IF(ISERR(FIND(CONCATENATE(Q$4,"+"),Stac!$R44))=FALSE,IF(ISERR(FIND(CONCATENATE(Q$4,"++"),Stac!$R44))=FALSE,IF(ISERR(FIND(CONCATENATE(Q$4,"+++"),Stac!$R45))=FALSE,"+++","++"),"+")," ")," ")</f>
        <v xml:space="preserve"> </v>
      </c>
      <c r="R40" s="124" t="str">
        <f>IF(ISERR(FIND(R$4,Stac!$R44))=FALSE,IF(ISERR(FIND(CONCATENATE(R$4,"+"),Stac!$R44))=FALSE,IF(ISERR(FIND(CONCATENATE(R$4,"++"),Stac!$R44))=FALSE,IF(ISERR(FIND(CONCATENATE(R$4,"+++"),Stac!$R45))=FALSE,"+++","++"),"+")," ")," ")</f>
        <v xml:space="preserve"> </v>
      </c>
      <c r="S40" s="124" t="str">
        <f>IF(ISERR(FIND(S$4,Stac!$R44))=FALSE,IF(ISERR(FIND(CONCATENATE(S$4,"+"),Stac!$R44))=FALSE,IF(ISERR(FIND(CONCATENATE(S$4,"++"),Stac!$R44))=FALSE,IF(ISERR(FIND(CONCATENATE(S$4,"+++"),Stac!$R45))=FALSE,"+++","++"),"+")," ")," ")</f>
        <v>+</v>
      </c>
      <c r="T40" s="125" t="str">
        <f>Stac!C44</f>
        <v xml:space="preserve">Obieralny 3:  Interfejs człowiek-maszyna i sygnały biologiczne w robotyce / Wybrane zagadnienia inżynierii biomedycznej i biometrii   </v>
      </c>
      <c r="U40" s="124" t="str">
        <f>IF(ISERR(FIND(U$4,Stac!$S44))=FALSE,IF(ISERR(FIND(CONCATENATE(U$4,"+"),Stac!$S44))=FALSE,IF(ISERR(FIND(CONCATENATE(U$4,"++"),Stac!$S44))=FALSE,IF(ISERR(FIND(CONCATENATE(U$4,"+++"),Stac!$S44))=FALSE,"+++","++"),"+")," ")," ")</f>
        <v xml:space="preserve"> </v>
      </c>
      <c r="V40" s="124" t="str">
        <f>IF(ISERR(FIND(V$4,Stac!$S44))=FALSE,IF(ISERR(FIND(CONCATENATE(V$4,"+"),Stac!$S44))=FALSE,IF(ISERR(FIND(CONCATENATE(V$4,"++"),Stac!$S44))=FALSE,IF(ISERR(FIND(CONCATENATE(V$4,"+++"),Stac!$S44))=FALSE,"+++","++"),"+")," ")," ")</f>
        <v xml:space="preserve"> </v>
      </c>
      <c r="W40" s="124" t="str">
        <f>IF(ISERR(FIND(W$4,Stac!$S44))=FALSE,IF(ISERR(FIND(CONCATENATE(W$4,"+"),Stac!$S44))=FALSE,IF(ISERR(FIND(CONCATENATE(W$4,"++"),Stac!$S44))=FALSE,IF(ISERR(FIND(CONCATENATE(W$4,"+++"),Stac!$S44))=FALSE,"+++","++"),"+")," ")," ")</f>
        <v xml:space="preserve"> </v>
      </c>
      <c r="X40" s="124" t="str">
        <f>IF(ISERR(FIND(X$4,Stac!$S44))=FALSE,IF(ISERR(FIND(CONCATENATE(X$4,"+"),Stac!$S44))=FALSE,IF(ISERR(FIND(CONCATENATE(X$4,"++"),Stac!$S44))=FALSE,IF(ISERR(FIND(CONCATENATE(X$4,"+++"),Stac!$S44))=FALSE,"+++","++"),"+")," ")," ")</f>
        <v xml:space="preserve"> </v>
      </c>
      <c r="Y40" s="124" t="str">
        <f>IF(ISERR(FIND(Y$4,Stac!$S44))=FALSE,IF(ISERR(FIND(CONCATENATE(Y$4,"+"),Stac!$S44))=FALSE,IF(ISERR(FIND(CONCATENATE(Y$4,"++"),Stac!$S44))=FALSE,IF(ISERR(FIND(CONCATENATE(Y$4,"+++"),Stac!$S44))=FALSE,"+++","++"),"+")," ")," ")</f>
        <v xml:space="preserve"> </v>
      </c>
      <c r="Z40" s="124" t="str">
        <f>IF(ISERR(FIND(Z$4,Stac!$S44))=FALSE,IF(ISERR(FIND(CONCATENATE(Z$4,"+"),Stac!$S44))=FALSE,IF(ISERR(FIND(CONCATENATE(Z$4,"++"),Stac!$S44))=FALSE,IF(ISERR(FIND(CONCATENATE(Z$4,"+++"),Stac!$S44))=FALSE,"+++","++"),"+")," ")," ")</f>
        <v xml:space="preserve"> </v>
      </c>
      <c r="AA40" s="124" t="str">
        <f>IF(ISERR(FIND(AA$4,Stac!$S44))=FALSE,IF(ISERR(FIND(CONCATENATE(AA$4,"+"),Stac!$S44))=FALSE,IF(ISERR(FIND(CONCATENATE(AA$4,"++"),Stac!$S44))=FALSE,IF(ISERR(FIND(CONCATENATE(AA$4,"+++"),Stac!$S44))=FALSE,"+++","++"),"+")," ")," ")</f>
        <v xml:space="preserve"> </v>
      </c>
      <c r="AB40" s="124" t="str">
        <f>IF(ISERR(FIND(AB$4,Stac!$S44))=FALSE,IF(ISERR(FIND(CONCATENATE(AB$4,"+"),Stac!$S44))=FALSE,IF(ISERR(FIND(CONCATENATE(AB$4,"++"),Stac!$S44))=FALSE,IF(ISERR(FIND(CONCATENATE(AB$4,"+++"),Stac!$S44))=FALSE,"+++","++"),"+")," ")," ")</f>
        <v xml:space="preserve"> </v>
      </c>
      <c r="AC40" s="124" t="str">
        <f>IF(ISERR(FIND(AC$4,Stac!$S44))=FALSE,IF(ISERR(FIND(CONCATENATE(AC$4,"+"),Stac!$S44))=FALSE,IF(ISERR(FIND(CONCATENATE(AC$4,"++"),Stac!$S44))=FALSE,IF(ISERR(FIND(CONCATENATE(AC$4,"+++"),Stac!$S44))=FALSE,"+++","++"),"+")," ")," ")</f>
        <v xml:space="preserve"> </v>
      </c>
      <c r="AD40" s="124" t="str">
        <f>IF(ISERR(FIND(AD$4,Stac!$S44))=FALSE,IF(ISERR(FIND(CONCATENATE(AD$4,"+"),Stac!$S44))=FALSE,IF(ISERR(FIND(CONCATENATE(AD$4,"++"),Stac!$S44))=FALSE,IF(ISERR(FIND(CONCATENATE(AD$4,"+++"),Stac!$S44))=FALSE,"+++","++"),"+")," ")," ")</f>
        <v xml:space="preserve"> </v>
      </c>
      <c r="AE40" s="124" t="str">
        <f>IF(ISERR(FIND(AE$4,Stac!$S44))=FALSE,IF(ISERR(FIND(CONCATENATE(AE$4,"+"),Stac!$S44))=FALSE,IF(ISERR(FIND(CONCATENATE(AE$4,"++"),Stac!$S44))=FALSE,IF(ISERR(FIND(CONCATENATE(AE$4,"+++"),Stac!$S44))=FALSE,"+++","++"),"+")," ")," ")</f>
        <v xml:space="preserve"> </v>
      </c>
      <c r="AF40" s="124" t="str">
        <f>IF(ISERR(FIND(AF$4,Stac!$S44))=FALSE,IF(ISERR(FIND(CONCATENATE(AF$4,"+"),Stac!$S44))=FALSE,IF(ISERR(FIND(CONCATENATE(AF$4,"++"),Stac!$S44))=FALSE,IF(ISERR(FIND(CONCATENATE(AF$4,"+++"),Stac!$S44))=FALSE,"+++","++"),"+")," ")," ")</f>
        <v xml:space="preserve"> </v>
      </c>
      <c r="AG40" s="124" t="str">
        <f>IF(ISERR(FIND(AG$4,Stac!$S44))=FALSE,IF(ISERR(FIND(CONCATENATE(AG$4,"+"),Stac!$S44))=FALSE,IF(ISERR(FIND(CONCATENATE(AG$4,"++"),Stac!$S44))=FALSE,IF(ISERR(FIND(CONCATENATE(AG$4,"+++"),Stac!$S44))=FALSE,"+++","++"),"+")," ")," ")</f>
        <v>+</v>
      </c>
      <c r="AH40" s="124" t="str">
        <f>IF(ISERR(FIND(AH$4,Stac!$S44))=FALSE,IF(ISERR(FIND(CONCATENATE(AH$4,"+"),Stac!$S44))=FALSE,IF(ISERR(FIND(CONCATENATE(AH$4,"++"),Stac!$S44))=FALSE,IF(ISERR(FIND(CONCATENATE(AH$4,"+++"),Stac!$S44))=FALSE,"+++","++"),"+")," ")," ")</f>
        <v xml:space="preserve"> </v>
      </c>
      <c r="AI40" s="124" t="str">
        <f>IF(ISERR(FIND(AI$4,Stac!$S44))=FALSE,IF(ISERR(FIND(CONCATENATE(AI$4,"+"),Stac!$S44))=FALSE,IF(ISERR(FIND(CONCATENATE(AI$4,"++"),Stac!$S44))=FALSE,IF(ISERR(FIND(CONCATENATE(AI$4,"+++"),Stac!$S44))=FALSE,"+++","++"),"+")," ")," ")</f>
        <v>+</v>
      </c>
      <c r="AJ40" s="124" t="str">
        <f>IF(ISERR(FIND(AJ$4,Stac!$S44))=FALSE,IF(ISERR(FIND(CONCATENATE(AJ$4,"+"),Stac!$S44))=FALSE,IF(ISERR(FIND(CONCATENATE(AJ$4,"++"),Stac!$S44))=FALSE,IF(ISERR(FIND(CONCATENATE(AJ$4,"+++"),Stac!$S44))=FALSE,"+++","++"),"+")," ")," ")</f>
        <v xml:space="preserve"> </v>
      </c>
      <c r="AK40" s="124" t="str">
        <f>IF(ISERR(FIND(AK$4,Stac!$S44))=FALSE,IF(ISERR(FIND(CONCATENATE(AK$4,"+"),Stac!$S44))=FALSE,IF(ISERR(FIND(CONCATENATE(AK$4,"++"),Stac!$S44))=FALSE,IF(ISERR(FIND(CONCATENATE(AK$4,"+++"),Stac!$S44))=FALSE,"+++","++"),"+")," ")," ")</f>
        <v xml:space="preserve"> </v>
      </c>
      <c r="AL40" s="124" t="str">
        <f>IF(ISERR(FIND(AL$4,Stac!$S44))=FALSE,IF(ISERR(FIND(CONCATENATE(AL$4,"+"),Stac!$S44))=FALSE,IF(ISERR(FIND(CONCATENATE(AL$4,"++"),Stac!$S44))=FALSE,IF(ISERR(FIND(CONCATENATE(AL$4,"+++"),Stac!$S44))=FALSE,"+++","++"),"+")," ")," ")</f>
        <v xml:space="preserve"> </v>
      </c>
      <c r="AM40" s="124" t="str">
        <f>IF(ISERR(FIND(AM$4,Stac!$S44))=FALSE,IF(ISERR(FIND(CONCATENATE(AM$4,"+"),Stac!$S44))=FALSE,IF(ISERR(FIND(CONCATENATE(AM$4,"++"),Stac!$S44))=FALSE,IF(ISERR(FIND(CONCATENATE(AM$4,"+++"),Stac!$S44))=FALSE,"+++","++"),"+")," ")," ")</f>
        <v xml:space="preserve"> </v>
      </c>
      <c r="AN40" s="124" t="str">
        <f>IF(ISERR(FIND(AN$4,Stac!$S44))=FALSE,IF(ISERR(FIND(CONCATENATE(AN$4,"+"),Stac!$S44))=FALSE,IF(ISERR(FIND(CONCATENATE(AN$4,"++"),Stac!$S44))=FALSE,IF(ISERR(FIND(CONCATENATE(AN$4,"+++"),Stac!$S44))=FALSE,"+++","++"),"+")," ")," ")</f>
        <v xml:space="preserve"> </v>
      </c>
      <c r="AO40" s="124" t="str">
        <f>IF(ISERR(FIND(AO$4,Stac!$S44))=FALSE,IF(ISERR(FIND(CONCATENATE(AO$4,"+"),Stac!$S44))=FALSE,IF(ISERR(FIND(CONCATENATE(AO$4,"++"),Stac!$S44))=FALSE,IF(ISERR(FIND(CONCATENATE(AO$4,"+++"),Stac!$S44))=FALSE,"+++","++"),"+")," ")," ")</f>
        <v xml:space="preserve"> </v>
      </c>
      <c r="AP40" s="124" t="str">
        <f>IF(ISERR(FIND(AP$4,Stac!$S44))=FALSE,IF(ISERR(FIND(CONCATENATE(AP$4,"+"),Stac!$S44))=FALSE,IF(ISERR(FIND(CONCATENATE(AP$4,"++"),Stac!$S44))=FALSE,IF(ISERR(FIND(CONCATENATE(AP$4,"+++"),Stac!$S44))=FALSE,"+++","++"),"+")," ")," ")</f>
        <v xml:space="preserve"> </v>
      </c>
      <c r="AQ40" s="124" t="str">
        <f>IF(ISERR(FIND(AQ$4,Stac!$S44))=FALSE,IF(ISERR(FIND(CONCATENATE(AQ$4,"+"),Stac!$S44))=FALSE,IF(ISERR(FIND(CONCATENATE(AQ$4,"++"),Stac!$S44))=FALSE,IF(ISERR(FIND(CONCATENATE(AQ$4,"+++"),Stac!$S44))=FALSE,"+++","++"),"+")," ")," ")</f>
        <v xml:space="preserve"> </v>
      </c>
      <c r="AR40" s="124" t="str">
        <f>IF(ISERR(FIND(AR$4,Stac!$S44))=FALSE,IF(ISERR(FIND(CONCATENATE(AR$4,"+"),Stac!$S44))=FALSE,IF(ISERR(FIND(CONCATENATE(AR$4,"++"),Stac!$S44))=FALSE,IF(ISERR(FIND(CONCATENATE(AR$4,"+++"),Stac!$S44))=FALSE,"+++","++"),"+")," ")," ")</f>
        <v xml:space="preserve"> </v>
      </c>
      <c r="AS40" s="124" t="str">
        <f>IF(ISERR(FIND(AS$4,Stac!$S44))=FALSE,IF(ISERR(FIND(CONCATENATE(AS$4,"+"),Stac!$S44))=FALSE,IF(ISERR(FIND(CONCATENATE(AS$4,"++"),Stac!$S44))=FALSE,IF(ISERR(FIND(CONCATENATE(AS$4,"+++"),Stac!$S44))=FALSE,"+++","++"),"+")," ")," ")</f>
        <v xml:space="preserve"> </v>
      </c>
      <c r="AT40" s="124" t="str">
        <f>IF(ISERR(FIND(AT$4,Stac!$S44))=FALSE,IF(ISERR(FIND(CONCATENATE(AT$4,"+"),Stac!$S44))=FALSE,IF(ISERR(FIND(CONCATENATE(AT$4,"++"),Stac!$S44))=FALSE,IF(ISERR(FIND(CONCATENATE(AT$4,"+++"),Stac!$S44))=FALSE,"+++","++"),"+")," ")," ")</f>
        <v xml:space="preserve"> </v>
      </c>
      <c r="AU40" s="124" t="str">
        <f>IF(ISERR(FIND(AU$4,Stac!$S44))=FALSE,IF(ISERR(FIND(CONCATENATE(AU$4,"+"),Stac!$S44))=FALSE,IF(ISERR(FIND(CONCATENATE(AU$4,"++"),Stac!$S44))=FALSE,IF(ISERR(FIND(CONCATENATE(AU$4,"+++"),Stac!$S44))=FALSE,"+++","++"),"+")," ")," ")</f>
        <v xml:space="preserve"> </v>
      </c>
      <c r="AV40" s="125" t="str">
        <f>Stac!C44</f>
        <v xml:space="preserve">Obieralny 3:  Interfejs człowiek-maszyna i sygnały biologiczne w robotyce / Wybrane zagadnienia inżynierii biomedycznej i biometrii   </v>
      </c>
      <c r="AW40" s="124" t="str">
        <f>IF(ISERR(FIND(AW$4,Stac!$T44))=FALSE,IF(ISERR(FIND(CONCATENATE(AW$4,"+"),Stac!$T44))=FALSE,IF(ISERR(FIND(CONCATENATE(AW$4,"++"),Stac!$T44))=FALSE,IF(ISERR(FIND(CONCATENATE(AW$4,"+++"),Stac!$T44))=FALSE,"+++","++"),"+")," ")," ")</f>
        <v xml:space="preserve"> </v>
      </c>
      <c r="AX40" s="124" t="str">
        <f>IF(ISERR(FIND(AX$4,Stac!$T44))=FALSE,IF(ISERR(FIND(CONCATENATE(AX$4,"+"),Stac!$T44))=FALSE,IF(ISERR(FIND(CONCATENATE(AX$4,"++"),Stac!$T44))=FALSE,IF(ISERR(FIND(CONCATENATE(AX$4,"+++"),Stac!$T44))=FALSE,"+++","++"),"+")," ")," ")</f>
        <v xml:space="preserve"> </v>
      </c>
      <c r="AY40" s="124" t="str">
        <f>IF(ISERR(FIND(AY$4,Stac!$T44))=FALSE,IF(ISERR(FIND(CONCATENATE(AY$4,"+"),Stac!$T44))=FALSE,IF(ISERR(FIND(CONCATENATE(AY$4,"++"),Stac!$T44))=FALSE,IF(ISERR(FIND(CONCATENATE(AY$4,"+++"),Stac!$T44))=FALSE,"+++","++"),"+")," ")," ")</f>
        <v xml:space="preserve"> </v>
      </c>
      <c r="AZ40" s="124" t="str">
        <f>IF(ISERR(FIND(AZ$4,Stac!$T44))=FALSE,IF(ISERR(FIND(CONCATENATE(AZ$4,"+"),Stac!$T44))=FALSE,IF(ISERR(FIND(CONCATENATE(AZ$4,"++"),Stac!$T44))=FALSE,IF(ISERR(FIND(CONCATENATE(AZ$4,"+++"),Stac!$T44))=FALSE,"+++","++"),"+")," ")," ")</f>
        <v>+</v>
      </c>
      <c r="BA40" s="124" t="str">
        <f>IF(ISERR(FIND(BA$4,Stac!$T44))=FALSE,IF(ISERR(FIND(CONCATENATE(BA$4,"+"),Stac!$T44))=FALSE,IF(ISERR(FIND(CONCATENATE(BA$4,"++"),Stac!$T44))=FALSE,IF(ISERR(FIND(CONCATENATE(BA$4,"+++"),Stac!$T44))=FALSE,"+++","++"),"+")," ")," ")</f>
        <v xml:space="preserve"> </v>
      </c>
      <c r="BB40" s="124" t="str">
        <f>IF(ISERR(FIND(BB$4,Stac!$T44))=FALSE,IF(ISERR(FIND(CONCATENATE(BB$4,"+"),Stac!$T44))=FALSE,IF(ISERR(FIND(CONCATENATE(BB$4,"++"),Stac!$T44))=FALSE,IF(ISERR(FIND(CONCATENATE(BB$4,"+++"),Stac!$T44))=FALSE,"+++","++"),"+")," ")," ")</f>
        <v xml:space="preserve"> </v>
      </c>
      <c r="BC40" s="124" t="str">
        <f>IF(ISERR(FIND(BC$4,#REF!))=0,IF(ISERR(FIND(CONCATENATE(BC$4,"+"),#REF!))=0,IF(ISERR(FIND(CONCATENATE(BC$4,"++"),#REF!))=0,IF(ISERR(FIND(CONCATENATE(BC$4,"+++"),#REF!))=0,"+++","++"),"+"),"-"),"-")</f>
        <v>-</v>
      </c>
      <c r="BD40" s="124" t="str">
        <f>IF(ISERR(FIND(BD$4,#REF!))=0,IF(ISERR(FIND(CONCATENATE(BD$4,"+"),#REF!))=0,IF(ISERR(FIND(CONCATENATE(BD$4,"++"),#REF!))=0,IF(ISERR(FIND(CONCATENATE(BD$4,"+++"),#REF!))=0,"+++","++"),"+"),"-"),"-")</f>
        <v>-</v>
      </c>
      <c r="BE40" s="124" t="str">
        <f>IF(ISERR(FIND(BE$4,#REF!))=0,IF(ISERR(FIND(CONCATENATE(BE$4,"+"),#REF!))=0,IF(ISERR(FIND(CONCATENATE(BE$4,"++"),#REF!))=0,IF(ISERR(FIND(CONCATENATE(BE$4,"+++"),#REF!))=0,"+++","++"),"+"),"-"),"-")</f>
        <v>-</v>
      </c>
    </row>
    <row r="41" spans="1:57">
      <c r="A41" s="123" t="str">
        <f>Stac!C45</f>
        <v>Przygotowanie pracy magisterskiej</v>
      </c>
      <c r="B41" s="124" t="str">
        <f>IF(ISERR(FIND(B$4,Stac!$R45))=FALSE,IF(ISERR(FIND(CONCATENATE(B$4,"+"),Stac!$R45))=FALSE,IF(ISERR(FIND(CONCATENATE(B$4,"++"),Stac!$R45))=FALSE,IF(ISERR(FIND(CONCATENATE(B$4,"+++"),Stac!$R46))=FALSE,"+++","++"),"+")," ")," ")</f>
        <v xml:space="preserve"> </v>
      </c>
      <c r="C41" s="124" t="str">
        <f>IF(ISERR(FIND(C$4,Stac!$R45))=FALSE,IF(ISERR(FIND(CONCATENATE(C$4,"+"),Stac!$R45))=FALSE,IF(ISERR(FIND(CONCATENATE(C$4,"++"),Stac!$R45))=FALSE,IF(ISERR(FIND(CONCATENATE(C$4,"+++"),Stac!$R46))=FALSE,"+++","++"),"+")," ")," ")</f>
        <v xml:space="preserve"> </v>
      </c>
      <c r="D41" s="124" t="str">
        <f>IF(ISERR(FIND(D$4,Stac!$R45))=FALSE,IF(ISERR(FIND(CONCATENATE(D$4,"+"),Stac!$R45))=FALSE,IF(ISERR(FIND(CONCATENATE(D$4,"++"),Stac!$R45))=FALSE,IF(ISERR(FIND(CONCATENATE(D$4,"+++"),Stac!$R46))=FALSE,"+++","++"),"+")," ")," ")</f>
        <v xml:space="preserve"> </v>
      </c>
      <c r="E41" s="124" t="str">
        <f>IF(ISERR(FIND(E$4,Stac!$R45))=FALSE,IF(ISERR(FIND(CONCATENATE(E$4,"+"),Stac!$R45))=FALSE,IF(ISERR(FIND(CONCATENATE(E$4,"++"),Stac!$R45))=FALSE,IF(ISERR(FIND(CONCATENATE(E$4,"+++"),Stac!$R46))=FALSE,"+++","++"),"+")," ")," ")</f>
        <v xml:space="preserve"> </v>
      </c>
      <c r="F41" s="124" t="str">
        <f>IF(ISERR(FIND(F$4,Stac!$R45))=FALSE,IF(ISERR(FIND(CONCATENATE(F$4,"+"),Stac!$R45))=FALSE,IF(ISERR(FIND(CONCATENATE(F$4,"++"),Stac!$R45))=FALSE,IF(ISERR(FIND(CONCATENATE(F$4,"+++"),Stac!$R46))=FALSE,"+++","++"),"+")," ")," ")</f>
        <v xml:space="preserve"> </v>
      </c>
      <c r="G41" s="124" t="str">
        <f>IF(ISERR(FIND(G$4,Stac!$R45))=FALSE,IF(ISERR(FIND(CONCATENATE(G$4,"+"),Stac!$R45))=FALSE,IF(ISERR(FIND(CONCATENATE(G$4,"++"),Stac!$R45))=FALSE,IF(ISERR(FIND(CONCATENATE(G$4,"+++"),Stac!$R46))=FALSE,"+++","++"),"+")," ")," ")</f>
        <v xml:space="preserve"> </v>
      </c>
      <c r="H41" s="124" t="str">
        <f>IF(ISERR(FIND(H$4,Stac!$R45))=FALSE,IF(ISERR(FIND(CONCATENATE(H$4,"+"),Stac!$R45))=FALSE,IF(ISERR(FIND(CONCATENATE(H$4,"++"),Stac!$R45))=FALSE,IF(ISERR(FIND(CONCATENATE(H$4,"+++"),Stac!$R46))=FALSE,"+++","++"),"+")," ")," ")</f>
        <v xml:space="preserve"> </v>
      </c>
      <c r="I41" s="124" t="str">
        <f>IF(ISERR(FIND(I$4,Stac!$R45))=FALSE,IF(ISERR(FIND(CONCATENATE(I$4,"+"),Stac!$R45))=FALSE,IF(ISERR(FIND(CONCATENATE(I$4,"++"),Stac!$R45))=FALSE,IF(ISERR(FIND(CONCATENATE(I$4,"+++"),Stac!$R46))=FALSE,"+++","++"),"+")," ")," ")</f>
        <v xml:space="preserve"> </v>
      </c>
      <c r="J41" s="124" t="str">
        <f>IF(ISERR(FIND(J$4,Stac!$R45))=FALSE,IF(ISERR(FIND(CONCATENATE(J$4,"+"),Stac!$R45))=FALSE,IF(ISERR(FIND(CONCATENATE(J$4,"++"),Stac!$R45))=FALSE,IF(ISERR(FIND(CONCATENATE(J$4,"+++"),Stac!$R46))=FALSE,"+++","++"),"+")," ")," ")</f>
        <v xml:space="preserve"> </v>
      </c>
      <c r="K41" s="124" t="str">
        <f>IF(ISERR(FIND(K$4,Stac!$R45))=FALSE,IF(ISERR(FIND(CONCATENATE(K$4,"+"),Stac!$R45))=FALSE,IF(ISERR(FIND(CONCATENATE(K$4,"++"),Stac!$R45))=FALSE,IF(ISERR(FIND(CONCATENATE(K$4,"+++"),Stac!$R46))=FALSE,"+++","++"),"+")," ")," ")</f>
        <v xml:space="preserve"> </v>
      </c>
      <c r="L41" s="124" t="str">
        <f>IF(ISERR(FIND(L$4,Stac!$R45))=FALSE,IF(ISERR(FIND(CONCATENATE(L$4,"+"),Stac!$R45))=FALSE,IF(ISERR(FIND(CONCATENATE(L$4,"++"),Stac!$R45))=FALSE,IF(ISERR(FIND(CONCATENATE(L$4,"+++"),Stac!$R46))=FALSE,"+++","++"),"+")," ")," ")</f>
        <v xml:space="preserve"> </v>
      </c>
      <c r="M41" s="124" t="str">
        <f>IF(ISERR(FIND(M$4,Stac!$R45))=FALSE,IF(ISERR(FIND(CONCATENATE(M$4,"+"),Stac!$R45))=FALSE,IF(ISERR(FIND(CONCATENATE(M$4,"++"),Stac!$R45))=FALSE,IF(ISERR(FIND(CONCATENATE(M$4,"+++"),Stac!$R46))=FALSE,"+++","++"),"+")," ")," ")</f>
        <v xml:space="preserve"> </v>
      </c>
      <c r="N41" s="124" t="str">
        <f>IF(ISERR(FIND(N$4,Stac!$R45))=FALSE,IF(ISERR(FIND(CONCATENATE(N$4,"+"),Stac!$R45))=FALSE,IF(ISERR(FIND(CONCATENATE(N$4,"++"),Stac!$R45))=FALSE,IF(ISERR(FIND(CONCATENATE(N$4,"+++"),Stac!$R46))=FALSE,"+++","++"),"+")," ")," ")</f>
        <v xml:space="preserve"> </v>
      </c>
      <c r="O41" s="124" t="str">
        <f>IF(ISERR(FIND(O$4,Stac!$R45))=FALSE,IF(ISERR(FIND(CONCATENATE(O$4,"+"),Stac!$R45))=FALSE,IF(ISERR(FIND(CONCATENATE(O$4,"++"),Stac!$R45))=FALSE,IF(ISERR(FIND(CONCATENATE(O$4,"+++"),Stac!$R46))=FALSE,"+++","++"),"+")," ")," ")</f>
        <v xml:space="preserve"> </v>
      </c>
      <c r="P41" s="124" t="str">
        <f>IF(ISERR(FIND(P$4,Stac!$R45))=FALSE,IF(ISERR(FIND(CONCATENATE(P$4,"+"),Stac!$R45))=FALSE,IF(ISERR(FIND(CONCATENATE(P$4,"++"),Stac!$R45))=FALSE,IF(ISERR(FIND(CONCATENATE(P$4,"+++"),Stac!$R46))=FALSE,"+++","++"),"+")," ")," ")</f>
        <v xml:space="preserve"> </v>
      </c>
      <c r="Q41" s="124" t="str">
        <f>IF(ISERR(FIND(Q$4,Stac!$R45))=FALSE,IF(ISERR(FIND(CONCATENATE(Q$4,"+"),Stac!$R45))=FALSE,IF(ISERR(FIND(CONCATENATE(Q$4,"++"),Stac!$R45))=FALSE,IF(ISERR(FIND(CONCATENATE(Q$4,"+++"),Stac!$R46))=FALSE,"+++","++"),"+")," ")," ")</f>
        <v xml:space="preserve"> </v>
      </c>
      <c r="R41" s="124" t="str">
        <f>IF(ISERR(FIND(R$4,Stac!$R45))=FALSE,IF(ISERR(FIND(CONCATENATE(R$4,"+"),Stac!$R45))=FALSE,IF(ISERR(FIND(CONCATENATE(R$4,"++"),Stac!$R45))=FALSE,IF(ISERR(FIND(CONCATENATE(R$4,"+++"),Stac!$R46))=FALSE,"+++","++"),"+")," ")," ")</f>
        <v xml:space="preserve"> </v>
      </c>
      <c r="S41" s="124" t="str">
        <f>IF(ISERR(FIND(S$4,Stac!$R45))=FALSE,IF(ISERR(FIND(CONCATENATE(S$4,"+"),Stac!$R45))=FALSE,IF(ISERR(FIND(CONCATENATE(S$4,"++"),Stac!$R45))=FALSE,IF(ISERR(FIND(CONCATENATE(S$4,"+++"),Stac!$R46))=FALSE,"+++","++"),"+")," ")," ")</f>
        <v xml:space="preserve"> </v>
      </c>
      <c r="T41" s="125" t="str">
        <f>Stac!C45</f>
        <v>Przygotowanie pracy magisterskiej</v>
      </c>
      <c r="U41" s="124" t="str">
        <f>IF(ISERR(FIND(U$4,Stac!$S45))=FALSE,IF(ISERR(FIND(CONCATENATE(U$4,"+"),Stac!$S45))=FALSE,IF(ISERR(FIND(CONCATENATE(U$4,"++"),Stac!$S45))=FALSE,IF(ISERR(FIND(CONCATENATE(U$4,"+++"),Stac!$S45))=FALSE,"+++","++"),"+")," ")," ")</f>
        <v xml:space="preserve"> </v>
      </c>
      <c r="V41" s="124" t="str">
        <f>IF(ISERR(FIND(V$4,Stac!$S45))=FALSE,IF(ISERR(FIND(CONCATENATE(V$4,"+"),Stac!$S45))=FALSE,IF(ISERR(FIND(CONCATENATE(V$4,"++"),Stac!$S45))=FALSE,IF(ISERR(FIND(CONCATENATE(V$4,"+++"),Stac!$S45))=FALSE,"+++","++"),"+")," ")," ")</f>
        <v xml:space="preserve"> </v>
      </c>
      <c r="W41" s="124" t="str">
        <f>IF(ISERR(FIND(W$4,Stac!$S45))=FALSE,IF(ISERR(FIND(CONCATENATE(W$4,"+"),Stac!$S45))=FALSE,IF(ISERR(FIND(CONCATENATE(W$4,"++"),Stac!$S45))=FALSE,IF(ISERR(FIND(CONCATENATE(W$4,"+++"),Stac!$S45))=FALSE,"+++","++"),"+")," ")," ")</f>
        <v xml:space="preserve"> </v>
      </c>
      <c r="X41" s="124" t="str">
        <f>IF(ISERR(FIND(X$4,Stac!$S45))=FALSE,IF(ISERR(FIND(CONCATENATE(X$4,"+"),Stac!$S45))=FALSE,IF(ISERR(FIND(CONCATENATE(X$4,"++"),Stac!$S45))=FALSE,IF(ISERR(FIND(CONCATENATE(X$4,"+++"),Stac!$S45))=FALSE,"+++","++"),"+")," ")," ")</f>
        <v xml:space="preserve"> </v>
      </c>
      <c r="Y41" s="124" t="str">
        <f>IF(ISERR(FIND(Y$4,Stac!$S45))=FALSE,IF(ISERR(FIND(CONCATENATE(Y$4,"+"),Stac!$S45))=FALSE,IF(ISERR(FIND(CONCATENATE(Y$4,"++"),Stac!$S45))=FALSE,IF(ISERR(FIND(CONCATENATE(Y$4,"+++"),Stac!$S45))=FALSE,"+++","++"),"+")," ")," ")</f>
        <v xml:space="preserve"> </v>
      </c>
      <c r="Z41" s="124" t="str">
        <f>IF(ISERR(FIND(Z$4,Stac!$S45))=FALSE,IF(ISERR(FIND(CONCATENATE(Z$4,"+"),Stac!$S45))=FALSE,IF(ISERR(FIND(CONCATENATE(Z$4,"++"),Stac!$S45))=FALSE,IF(ISERR(FIND(CONCATENATE(Z$4,"+++"),Stac!$S45))=FALSE,"+++","++"),"+")," ")," ")</f>
        <v xml:space="preserve"> </v>
      </c>
      <c r="AA41" s="124" t="str">
        <f>IF(ISERR(FIND(AA$4,Stac!$S45))=FALSE,IF(ISERR(FIND(CONCATENATE(AA$4,"+"),Stac!$S45))=FALSE,IF(ISERR(FIND(CONCATENATE(AA$4,"++"),Stac!$S45))=FALSE,IF(ISERR(FIND(CONCATENATE(AA$4,"+++"),Stac!$S45))=FALSE,"+++","++"),"+")," ")," ")</f>
        <v xml:space="preserve"> </v>
      </c>
      <c r="AB41" s="124" t="str">
        <f>IF(ISERR(FIND(AB$4,Stac!$S45))=FALSE,IF(ISERR(FIND(CONCATENATE(AB$4,"+"),Stac!$S45))=FALSE,IF(ISERR(FIND(CONCATENATE(AB$4,"++"),Stac!$S45))=FALSE,IF(ISERR(FIND(CONCATENATE(AB$4,"+++"),Stac!$S45))=FALSE,"+++","++"),"+")," ")," ")</f>
        <v xml:space="preserve"> </v>
      </c>
      <c r="AC41" s="124" t="str">
        <f>IF(ISERR(FIND(AC$4,Stac!$S45))=FALSE,IF(ISERR(FIND(CONCATENATE(AC$4,"+"),Stac!$S45))=FALSE,IF(ISERR(FIND(CONCATENATE(AC$4,"++"),Stac!$S45))=FALSE,IF(ISERR(FIND(CONCATENATE(AC$4,"+++"),Stac!$S45))=FALSE,"+++","++"),"+")," ")," ")</f>
        <v xml:space="preserve"> </v>
      </c>
      <c r="AD41" s="124" t="str">
        <f>IF(ISERR(FIND(AD$4,Stac!$S45))=FALSE,IF(ISERR(FIND(CONCATENATE(AD$4,"+"),Stac!$S45))=FALSE,IF(ISERR(FIND(CONCATENATE(AD$4,"++"),Stac!$S45))=FALSE,IF(ISERR(FIND(CONCATENATE(AD$4,"+++"),Stac!$S45))=FALSE,"+++","++"),"+")," ")," ")</f>
        <v xml:space="preserve"> </v>
      </c>
      <c r="AE41" s="124" t="str">
        <f>IF(ISERR(FIND(AE$4,Stac!$S45))=FALSE,IF(ISERR(FIND(CONCATENATE(AE$4,"+"),Stac!$S45))=FALSE,IF(ISERR(FIND(CONCATENATE(AE$4,"++"),Stac!$S45))=FALSE,IF(ISERR(FIND(CONCATENATE(AE$4,"+++"),Stac!$S45))=FALSE,"+++","++"),"+")," ")," ")</f>
        <v xml:space="preserve"> </v>
      </c>
      <c r="AF41" s="124" t="str">
        <f>IF(ISERR(FIND(AF$4,Stac!$S45))=FALSE,IF(ISERR(FIND(CONCATENATE(AF$4,"+"),Stac!$S45))=FALSE,IF(ISERR(FIND(CONCATENATE(AF$4,"++"),Stac!$S45))=FALSE,IF(ISERR(FIND(CONCATENATE(AF$4,"+++"),Stac!$S45))=FALSE,"+++","++"),"+")," ")," ")</f>
        <v xml:space="preserve"> </v>
      </c>
      <c r="AG41" s="124" t="str">
        <f>IF(ISERR(FIND(AG$4,Stac!$S45))=FALSE,IF(ISERR(FIND(CONCATENATE(AG$4,"+"),Stac!$S45))=FALSE,IF(ISERR(FIND(CONCATENATE(AG$4,"++"),Stac!$S45))=FALSE,IF(ISERR(FIND(CONCATENATE(AG$4,"+++"),Stac!$S45))=FALSE,"+++","++"),"+")," ")," ")</f>
        <v xml:space="preserve"> </v>
      </c>
      <c r="AH41" s="124" t="str">
        <f>IF(ISERR(FIND(AH$4,Stac!$S45))=FALSE,IF(ISERR(FIND(CONCATENATE(AH$4,"+"),Stac!$S45))=FALSE,IF(ISERR(FIND(CONCATENATE(AH$4,"++"),Stac!$S45))=FALSE,IF(ISERR(FIND(CONCATENATE(AH$4,"+++"),Stac!$S45))=FALSE,"+++","++"),"+")," ")," ")</f>
        <v xml:space="preserve"> </v>
      </c>
      <c r="AI41" s="124" t="str">
        <f>IF(ISERR(FIND(AI$4,Stac!$S45))=FALSE,IF(ISERR(FIND(CONCATENATE(AI$4,"+"),Stac!$S45))=FALSE,IF(ISERR(FIND(CONCATENATE(AI$4,"++"),Stac!$S45))=FALSE,IF(ISERR(FIND(CONCATENATE(AI$4,"+++"),Stac!$S45))=FALSE,"+++","++"),"+")," ")," ")</f>
        <v xml:space="preserve"> </v>
      </c>
      <c r="AJ41" s="124" t="str">
        <f>IF(ISERR(FIND(AJ$4,Stac!$S45))=FALSE,IF(ISERR(FIND(CONCATENATE(AJ$4,"+"),Stac!$S45))=FALSE,IF(ISERR(FIND(CONCATENATE(AJ$4,"++"),Stac!$S45))=FALSE,IF(ISERR(FIND(CONCATENATE(AJ$4,"+++"),Stac!$S45))=FALSE,"+++","++"),"+")," ")," ")</f>
        <v xml:space="preserve"> </v>
      </c>
      <c r="AK41" s="124" t="str">
        <f>IF(ISERR(FIND(AK$4,Stac!$S45))=FALSE,IF(ISERR(FIND(CONCATENATE(AK$4,"+"),Stac!$S45))=FALSE,IF(ISERR(FIND(CONCATENATE(AK$4,"++"),Stac!$S45))=FALSE,IF(ISERR(FIND(CONCATENATE(AK$4,"+++"),Stac!$S45))=FALSE,"+++","++"),"+")," ")," ")</f>
        <v xml:space="preserve"> </v>
      </c>
      <c r="AL41" s="124" t="str">
        <f>IF(ISERR(FIND(AL$4,Stac!$S45))=FALSE,IF(ISERR(FIND(CONCATENATE(AL$4,"+"),Stac!$S45))=FALSE,IF(ISERR(FIND(CONCATENATE(AL$4,"++"),Stac!$S45))=FALSE,IF(ISERR(FIND(CONCATENATE(AL$4,"+++"),Stac!$S45))=FALSE,"+++","++"),"+")," ")," ")</f>
        <v xml:space="preserve"> </v>
      </c>
      <c r="AM41" s="124" t="str">
        <f>IF(ISERR(FIND(AM$4,Stac!$S45))=FALSE,IF(ISERR(FIND(CONCATENATE(AM$4,"+"),Stac!$S45))=FALSE,IF(ISERR(FIND(CONCATENATE(AM$4,"++"),Stac!$S45))=FALSE,IF(ISERR(FIND(CONCATENATE(AM$4,"+++"),Stac!$S45))=FALSE,"+++","++"),"+")," ")," ")</f>
        <v xml:space="preserve"> </v>
      </c>
      <c r="AN41" s="124" t="str">
        <f>IF(ISERR(FIND(AN$4,Stac!$S45))=FALSE,IF(ISERR(FIND(CONCATENATE(AN$4,"+"),Stac!$S45))=FALSE,IF(ISERR(FIND(CONCATENATE(AN$4,"++"),Stac!$S45))=FALSE,IF(ISERR(FIND(CONCATENATE(AN$4,"+++"),Stac!$S45))=FALSE,"+++","++"),"+")," ")," ")</f>
        <v xml:space="preserve"> </v>
      </c>
      <c r="AO41" s="124" t="str">
        <f>IF(ISERR(FIND(AO$4,Stac!$S45))=FALSE,IF(ISERR(FIND(CONCATENATE(AO$4,"+"),Stac!$S45))=FALSE,IF(ISERR(FIND(CONCATENATE(AO$4,"++"),Stac!$S45))=FALSE,IF(ISERR(FIND(CONCATENATE(AO$4,"+++"),Stac!$S45))=FALSE,"+++","++"),"+")," ")," ")</f>
        <v xml:space="preserve"> </v>
      </c>
      <c r="AP41" s="124" t="str">
        <f>IF(ISERR(FIND(AP$4,Stac!$S45))=FALSE,IF(ISERR(FIND(CONCATENATE(AP$4,"+"),Stac!$S45))=FALSE,IF(ISERR(FIND(CONCATENATE(AP$4,"++"),Stac!$S45))=FALSE,IF(ISERR(FIND(CONCATENATE(AP$4,"+++"),Stac!$S45))=FALSE,"+++","++"),"+")," ")," ")</f>
        <v xml:space="preserve"> </v>
      </c>
      <c r="AQ41" s="124" t="str">
        <f>IF(ISERR(FIND(AQ$4,Stac!$S45))=FALSE,IF(ISERR(FIND(CONCATENATE(AQ$4,"+"),Stac!$S45))=FALSE,IF(ISERR(FIND(CONCATENATE(AQ$4,"++"),Stac!$S45))=FALSE,IF(ISERR(FIND(CONCATENATE(AQ$4,"+++"),Stac!$S45))=FALSE,"+++","++"),"+")," ")," ")</f>
        <v xml:space="preserve"> </v>
      </c>
      <c r="AR41" s="124" t="str">
        <f>IF(ISERR(FIND(AR$4,Stac!$S45))=FALSE,IF(ISERR(FIND(CONCATENATE(AR$4,"+"),Stac!$S45))=FALSE,IF(ISERR(FIND(CONCATENATE(AR$4,"++"),Stac!$S45))=FALSE,IF(ISERR(FIND(CONCATENATE(AR$4,"+++"),Stac!$S45))=FALSE,"+++","++"),"+")," ")," ")</f>
        <v xml:space="preserve"> </v>
      </c>
      <c r="AS41" s="124" t="str">
        <f>IF(ISERR(FIND(AS$4,Stac!$S45))=FALSE,IF(ISERR(FIND(CONCATENATE(AS$4,"+"),Stac!$S45))=FALSE,IF(ISERR(FIND(CONCATENATE(AS$4,"++"),Stac!$S45))=FALSE,IF(ISERR(FIND(CONCATENATE(AS$4,"+++"),Stac!$S45))=FALSE,"+++","++"),"+")," ")," ")</f>
        <v>+</v>
      </c>
      <c r="AT41" s="124" t="str">
        <f>IF(ISERR(FIND(AT$4,Stac!$S45))=FALSE,IF(ISERR(FIND(CONCATENATE(AT$4,"+"),Stac!$S45))=FALSE,IF(ISERR(FIND(CONCATENATE(AT$4,"++"),Stac!$S45))=FALSE,IF(ISERR(FIND(CONCATENATE(AT$4,"+++"),Stac!$S45))=FALSE,"+++","++"),"+")," ")," ")</f>
        <v xml:space="preserve"> </v>
      </c>
      <c r="AU41" s="124" t="str">
        <f>IF(ISERR(FIND(AU$4,Stac!$S45))=FALSE,IF(ISERR(FIND(CONCATENATE(AU$4,"+"),Stac!$S45))=FALSE,IF(ISERR(FIND(CONCATENATE(AU$4,"++"),Stac!$S45))=FALSE,IF(ISERR(FIND(CONCATENATE(AU$4,"+++"),Stac!$S45))=FALSE,"+++","++"),"+")," ")," ")</f>
        <v xml:space="preserve"> </v>
      </c>
      <c r="AV41" s="125" t="str">
        <f>Stac!C45</f>
        <v>Przygotowanie pracy magisterskiej</v>
      </c>
      <c r="AW41" s="124" t="str">
        <f>IF(ISERR(FIND(AW$4,Stac!$T45))=FALSE,IF(ISERR(FIND(CONCATENATE(AW$4,"+"),Stac!$T45))=FALSE,IF(ISERR(FIND(CONCATENATE(AW$4,"++"),Stac!$T45))=FALSE,IF(ISERR(FIND(CONCATENATE(AW$4,"+++"),Stac!$T45))=FALSE,"+++","++"),"+")," ")," ")</f>
        <v>+</v>
      </c>
      <c r="AX41" s="124" t="str">
        <f>IF(ISERR(FIND(AX$4,Stac!$T45))=FALSE,IF(ISERR(FIND(CONCATENATE(AX$4,"+"),Stac!$T45))=FALSE,IF(ISERR(FIND(CONCATENATE(AX$4,"++"),Stac!$T45))=FALSE,IF(ISERR(FIND(CONCATENATE(AX$4,"+++"),Stac!$T45))=FALSE,"+++","++"),"+")," ")," ")</f>
        <v xml:space="preserve"> </v>
      </c>
      <c r="AY41" s="124" t="str">
        <f>IF(ISERR(FIND(AY$4,Stac!$T45))=FALSE,IF(ISERR(FIND(CONCATENATE(AY$4,"+"),Stac!$T45))=FALSE,IF(ISERR(FIND(CONCATENATE(AY$4,"++"),Stac!$T45))=FALSE,IF(ISERR(FIND(CONCATENATE(AY$4,"+++"),Stac!$T45))=FALSE,"+++","++"),"+")," ")," ")</f>
        <v>+</v>
      </c>
      <c r="AZ41" s="124" t="str">
        <f>IF(ISERR(FIND(AZ$4,Stac!$T45))=FALSE,IF(ISERR(FIND(CONCATENATE(AZ$4,"+"),Stac!$T45))=FALSE,IF(ISERR(FIND(CONCATENATE(AZ$4,"++"),Stac!$T45))=FALSE,IF(ISERR(FIND(CONCATENATE(AZ$4,"+++"),Stac!$T45))=FALSE,"+++","++"),"+")," ")," ")</f>
        <v xml:space="preserve"> </v>
      </c>
      <c r="BA41" s="124" t="str">
        <f>IF(ISERR(FIND(BA$4,Stac!$T45))=FALSE,IF(ISERR(FIND(CONCATENATE(BA$4,"+"),Stac!$T45))=FALSE,IF(ISERR(FIND(CONCATENATE(BA$4,"++"),Stac!$T45))=FALSE,IF(ISERR(FIND(CONCATENATE(BA$4,"+++"),Stac!$T45))=FALSE,"+++","++"),"+")," ")," ")</f>
        <v xml:space="preserve"> </v>
      </c>
      <c r="BB41" s="124" t="str">
        <f>IF(ISERR(FIND(BB$4,Stac!$T45))=FALSE,IF(ISERR(FIND(CONCATENATE(BB$4,"+"),Stac!$T45))=FALSE,IF(ISERR(FIND(CONCATENATE(BB$4,"++"),Stac!$T45))=FALSE,IF(ISERR(FIND(CONCATENATE(BB$4,"+++"),Stac!$T45))=FALSE,"+++","++"),"+")," ")," ")</f>
        <v>+</v>
      </c>
      <c r="BC41" s="124" t="str">
        <f>IF(ISERR(FIND(BC$4,#REF!))=0,IF(ISERR(FIND(CONCATENATE(BC$4,"+"),#REF!))=0,IF(ISERR(FIND(CONCATENATE(BC$4,"++"),#REF!))=0,IF(ISERR(FIND(CONCATENATE(BC$4,"+++"),#REF!))=0,"+++","++"),"+"),"-"),"-")</f>
        <v>-</v>
      </c>
      <c r="BD41" s="124" t="str">
        <f>IF(ISERR(FIND(BD$4,#REF!))=0,IF(ISERR(FIND(CONCATENATE(BD$4,"+"),#REF!))=0,IF(ISERR(FIND(CONCATENATE(BD$4,"++"),#REF!))=0,IF(ISERR(FIND(CONCATENATE(BD$4,"+++"),#REF!))=0,"+++","++"),"+"),"-"),"-")</f>
        <v>-</v>
      </c>
      <c r="BE41" s="124" t="str">
        <f>IF(ISERR(FIND(BE$4,#REF!))=0,IF(ISERR(FIND(CONCATENATE(BE$4,"+"),#REF!))=0,IF(ISERR(FIND(CONCATENATE(BE$4,"++"),#REF!))=0,IF(ISERR(FIND(CONCATENATE(BE$4,"+++"),#REF!))=0,"+++","++"),"+"),"-"),"-")</f>
        <v>-</v>
      </c>
    </row>
    <row r="42" spans="1:57">
      <c r="A42" s="123" t="str">
        <f>Stac!C46</f>
        <v>Seminarium dyplomowe</v>
      </c>
      <c r="B42" s="124" t="str">
        <f>IF(ISERR(FIND(B$4,Stac!$R46))=FALSE,IF(ISERR(FIND(CONCATENATE(B$4,"+"),Stac!$R46))=FALSE,IF(ISERR(FIND(CONCATENATE(B$4,"++"),Stac!$R46))=FALSE,IF(ISERR(FIND(CONCATENATE(B$4,"+++"),Stac!$R47))=FALSE,"+++","++"),"+")," ")," ")</f>
        <v xml:space="preserve"> </v>
      </c>
      <c r="C42" s="124" t="str">
        <f>IF(ISERR(FIND(C$4,Stac!$R46))=FALSE,IF(ISERR(FIND(CONCATENATE(C$4,"+"),Stac!$R46))=FALSE,IF(ISERR(FIND(CONCATENATE(C$4,"++"),Stac!$R46))=FALSE,IF(ISERR(FIND(CONCATENATE(C$4,"+++"),Stac!$R47))=FALSE,"+++","++"),"+")," ")," ")</f>
        <v xml:space="preserve"> </v>
      </c>
      <c r="D42" s="124" t="str">
        <f>IF(ISERR(FIND(D$4,Stac!$R46))=FALSE,IF(ISERR(FIND(CONCATENATE(D$4,"+"),Stac!$R46))=FALSE,IF(ISERR(FIND(CONCATENATE(D$4,"++"),Stac!$R46))=FALSE,IF(ISERR(FIND(CONCATENATE(D$4,"+++"),Stac!$R47))=FALSE,"+++","++"),"+")," ")," ")</f>
        <v xml:space="preserve"> </v>
      </c>
      <c r="E42" s="124" t="str">
        <f>IF(ISERR(FIND(E$4,Stac!$R46))=FALSE,IF(ISERR(FIND(CONCATENATE(E$4,"+"),Stac!$R46))=FALSE,IF(ISERR(FIND(CONCATENATE(E$4,"++"),Stac!$R46))=FALSE,IF(ISERR(FIND(CONCATENATE(E$4,"+++"),Stac!$R47))=FALSE,"+++","++"),"+")," ")," ")</f>
        <v xml:space="preserve"> </v>
      </c>
      <c r="F42" s="124" t="str">
        <f>IF(ISERR(FIND(F$4,Stac!$R46))=FALSE,IF(ISERR(FIND(CONCATENATE(F$4,"+"),Stac!$R46))=FALSE,IF(ISERR(FIND(CONCATENATE(F$4,"++"),Stac!$R46))=FALSE,IF(ISERR(FIND(CONCATENATE(F$4,"+++"),Stac!$R47))=FALSE,"+++","++"),"+")," ")," ")</f>
        <v xml:space="preserve"> </v>
      </c>
      <c r="G42" s="124" t="str">
        <f>IF(ISERR(FIND(G$4,Stac!$R46))=FALSE,IF(ISERR(FIND(CONCATENATE(G$4,"+"),Stac!$R46))=FALSE,IF(ISERR(FIND(CONCATENATE(G$4,"++"),Stac!$R46))=FALSE,IF(ISERR(FIND(CONCATENATE(G$4,"+++"),Stac!$R47))=FALSE,"+++","++"),"+")," ")," ")</f>
        <v xml:space="preserve"> </v>
      </c>
      <c r="H42" s="124" t="str">
        <f>IF(ISERR(FIND(H$4,Stac!$R46))=FALSE,IF(ISERR(FIND(CONCATENATE(H$4,"+"),Stac!$R46))=FALSE,IF(ISERR(FIND(CONCATENATE(H$4,"++"),Stac!$R46))=FALSE,IF(ISERR(FIND(CONCATENATE(H$4,"+++"),Stac!$R47))=FALSE,"+++","++"),"+")," ")," ")</f>
        <v xml:space="preserve"> </v>
      </c>
      <c r="I42" s="124" t="str">
        <f>IF(ISERR(FIND(I$4,Stac!$R46))=FALSE,IF(ISERR(FIND(CONCATENATE(I$4,"+"),Stac!$R46))=FALSE,IF(ISERR(FIND(CONCATENATE(I$4,"++"),Stac!$R46))=FALSE,IF(ISERR(FIND(CONCATENATE(I$4,"+++"),Stac!$R47))=FALSE,"+++","++"),"+")," ")," ")</f>
        <v xml:space="preserve"> </v>
      </c>
      <c r="J42" s="124" t="str">
        <f>IF(ISERR(FIND(J$4,Stac!$R46))=FALSE,IF(ISERR(FIND(CONCATENATE(J$4,"+"),Stac!$R46))=FALSE,IF(ISERR(FIND(CONCATENATE(J$4,"++"),Stac!$R46))=FALSE,IF(ISERR(FIND(CONCATENATE(J$4,"+++"),Stac!$R47))=FALSE,"+++","++"),"+")," ")," ")</f>
        <v xml:space="preserve"> </v>
      </c>
      <c r="K42" s="124" t="str">
        <f>IF(ISERR(FIND(K$4,Stac!$R46))=FALSE,IF(ISERR(FIND(CONCATENATE(K$4,"+"),Stac!$R46))=FALSE,IF(ISERR(FIND(CONCATENATE(K$4,"++"),Stac!$R46))=FALSE,IF(ISERR(FIND(CONCATENATE(K$4,"+++"),Stac!$R47))=FALSE,"+++","++"),"+")," ")," ")</f>
        <v xml:space="preserve"> </v>
      </c>
      <c r="L42" s="124" t="str">
        <f>IF(ISERR(FIND(L$4,Stac!$R46))=FALSE,IF(ISERR(FIND(CONCATENATE(L$4,"+"),Stac!$R46))=FALSE,IF(ISERR(FIND(CONCATENATE(L$4,"++"),Stac!$R46))=FALSE,IF(ISERR(FIND(CONCATENATE(L$4,"+++"),Stac!$R47))=FALSE,"+++","++"),"+")," ")," ")</f>
        <v xml:space="preserve"> </v>
      </c>
      <c r="M42" s="124" t="str">
        <f>IF(ISERR(FIND(M$4,Stac!$R46))=FALSE,IF(ISERR(FIND(CONCATENATE(M$4,"+"),Stac!$R46))=FALSE,IF(ISERR(FIND(CONCATENATE(M$4,"++"),Stac!$R46))=FALSE,IF(ISERR(FIND(CONCATENATE(M$4,"+++"),Stac!$R47))=FALSE,"+++","++"),"+")," ")," ")</f>
        <v xml:space="preserve"> </v>
      </c>
      <c r="N42" s="124" t="str">
        <f>IF(ISERR(FIND(N$4,Stac!$R46))=FALSE,IF(ISERR(FIND(CONCATENATE(N$4,"+"),Stac!$R46))=FALSE,IF(ISERR(FIND(CONCATENATE(N$4,"++"),Stac!$R46))=FALSE,IF(ISERR(FIND(CONCATENATE(N$4,"+++"),Stac!$R47))=FALSE,"+++","++"),"+")," ")," ")</f>
        <v xml:space="preserve"> </v>
      </c>
      <c r="O42" s="124" t="str">
        <f>IF(ISERR(FIND(O$4,Stac!$R46))=FALSE,IF(ISERR(FIND(CONCATENATE(O$4,"+"),Stac!$R46))=FALSE,IF(ISERR(FIND(CONCATENATE(O$4,"++"),Stac!$R46))=FALSE,IF(ISERR(FIND(CONCATENATE(O$4,"+++"),Stac!$R47))=FALSE,"+++","++"),"+")," ")," ")</f>
        <v xml:space="preserve"> </v>
      </c>
      <c r="P42" s="124" t="str">
        <f>IF(ISERR(FIND(P$4,Stac!$R46))=FALSE,IF(ISERR(FIND(CONCATENATE(P$4,"+"),Stac!$R46))=FALSE,IF(ISERR(FIND(CONCATENATE(P$4,"++"),Stac!$R46))=FALSE,IF(ISERR(FIND(CONCATENATE(P$4,"+++"),Stac!$R47))=FALSE,"+++","++"),"+")," ")," ")</f>
        <v xml:space="preserve"> </v>
      </c>
      <c r="Q42" s="124" t="str">
        <f>IF(ISERR(FIND(Q$4,Stac!$R46))=FALSE,IF(ISERR(FIND(CONCATENATE(Q$4,"+"),Stac!$R46))=FALSE,IF(ISERR(FIND(CONCATENATE(Q$4,"++"),Stac!$R46))=FALSE,IF(ISERR(FIND(CONCATENATE(Q$4,"+++"),Stac!$R47))=FALSE,"+++","++"),"+")," ")," ")</f>
        <v xml:space="preserve"> </v>
      </c>
      <c r="R42" s="124" t="str">
        <f>IF(ISERR(FIND(R$4,Stac!$R46))=FALSE,IF(ISERR(FIND(CONCATENATE(R$4,"+"),Stac!$R46))=FALSE,IF(ISERR(FIND(CONCATENATE(R$4,"++"),Stac!$R46))=FALSE,IF(ISERR(FIND(CONCATENATE(R$4,"+++"),Stac!$R47))=FALSE,"+++","++"),"+")," ")," ")</f>
        <v xml:space="preserve"> </v>
      </c>
      <c r="S42" s="124" t="str">
        <f>IF(ISERR(FIND(S$4,Stac!$R46))=FALSE,IF(ISERR(FIND(CONCATENATE(S$4,"+"),Stac!$R46))=FALSE,IF(ISERR(FIND(CONCATENATE(S$4,"++"),Stac!$R46))=FALSE,IF(ISERR(FIND(CONCATENATE(S$4,"+++"),Stac!$R47))=FALSE,"+++","++"),"+")," ")," ")</f>
        <v xml:space="preserve"> </v>
      </c>
      <c r="T42" s="125" t="str">
        <f>Stac!C46</f>
        <v>Seminarium dyplomowe</v>
      </c>
      <c r="U42" s="124" t="str">
        <f>IF(ISERR(FIND(U$4,Stac!$S46))=FALSE,IF(ISERR(FIND(CONCATENATE(U$4,"+"),Stac!$S46))=FALSE,IF(ISERR(FIND(CONCATENATE(U$4,"++"),Stac!$S46))=FALSE,IF(ISERR(FIND(CONCATENATE(U$4,"+++"),Stac!$S46))=FALSE,"+++","++"),"+")," ")," ")</f>
        <v xml:space="preserve"> </v>
      </c>
      <c r="V42" s="124" t="str">
        <f>IF(ISERR(FIND(V$4,Stac!$S46))=FALSE,IF(ISERR(FIND(CONCATENATE(V$4,"+"),Stac!$S46))=FALSE,IF(ISERR(FIND(CONCATENATE(V$4,"++"),Stac!$S46))=FALSE,IF(ISERR(FIND(CONCATENATE(V$4,"+++"),Stac!$S46))=FALSE,"+++","++"),"+")," ")," ")</f>
        <v xml:space="preserve"> </v>
      </c>
      <c r="W42" s="124" t="str">
        <f>IF(ISERR(FIND(W$4,Stac!$S46))=FALSE,IF(ISERR(FIND(CONCATENATE(W$4,"+"),Stac!$S46))=FALSE,IF(ISERR(FIND(CONCATENATE(W$4,"++"),Stac!$S46))=FALSE,IF(ISERR(FIND(CONCATENATE(W$4,"+++"),Stac!$S46))=FALSE,"+++","++"),"+")," ")," ")</f>
        <v xml:space="preserve"> </v>
      </c>
      <c r="X42" s="124" t="str">
        <f>IF(ISERR(FIND(X$4,Stac!$S46))=FALSE,IF(ISERR(FIND(CONCATENATE(X$4,"+"),Stac!$S46))=FALSE,IF(ISERR(FIND(CONCATENATE(X$4,"++"),Stac!$S46))=FALSE,IF(ISERR(FIND(CONCATENATE(X$4,"+++"),Stac!$S46))=FALSE,"+++","++"),"+")," ")," ")</f>
        <v xml:space="preserve"> </v>
      </c>
      <c r="Y42" s="124" t="str">
        <f>IF(ISERR(FIND(Y$4,Stac!$S46))=FALSE,IF(ISERR(FIND(CONCATENATE(Y$4,"+"),Stac!$S46))=FALSE,IF(ISERR(FIND(CONCATENATE(Y$4,"++"),Stac!$S46))=FALSE,IF(ISERR(FIND(CONCATENATE(Y$4,"+++"),Stac!$S46))=FALSE,"+++","++"),"+")," ")," ")</f>
        <v xml:space="preserve"> </v>
      </c>
      <c r="Z42" s="124" t="str">
        <f>IF(ISERR(FIND(Z$4,Stac!$S46))=FALSE,IF(ISERR(FIND(CONCATENATE(Z$4,"+"),Stac!$S46))=FALSE,IF(ISERR(FIND(CONCATENATE(Z$4,"++"),Stac!$S46))=FALSE,IF(ISERR(FIND(CONCATENATE(Z$4,"+++"),Stac!$S46))=FALSE,"+++","++"),"+")," ")," ")</f>
        <v xml:space="preserve"> </v>
      </c>
      <c r="AA42" s="124" t="str">
        <f>IF(ISERR(FIND(AA$4,Stac!$S46))=FALSE,IF(ISERR(FIND(CONCATENATE(AA$4,"+"),Stac!$S46))=FALSE,IF(ISERR(FIND(CONCATENATE(AA$4,"++"),Stac!$S46))=FALSE,IF(ISERR(FIND(CONCATENATE(AA$4,"+++"),Stac!$S46))=FALSE,"+++","++"),"+")," ")," ")</f>
        <v>+</v>
      </c>
      <c r="AB42" s="124" t="str">
        <f>IF(ISERR(FIND(AB$4,Stac!$S46))=FALSE,IF(ISERR(FIND(CONCATENATE(AB$4,"+"),Stac!$S46))=FALSE,IF(ISERR(FIND(CONCATENATE(AB$4,"++"),Stac!$S46))=FALSE,IF(ISERR(FIND(CONCATENATE(AB$4,"+++"),Stac!$S46))=FALSE,"+++","++"),"+")," ")," ")</f>
        <v xml:space="preserve"> </v>
      </c>
      <c r="AC42" s="124" t="str">
        <f>IF(ISERR(FIND(AC$4,Stac!$S46))=FALSE,IF(ISERR(FIND(CONCATENATE(AC$4,"+"),Stac!$S46))=FALSE,IF(ISERR(FIND(CONCATENATE(AC$4,"++"),Stac!$S46))=FALSE,IF(ISERR(FIND(CONCATENATE(AC$4,"+++"),Stac!$S46))=FALSE,"+++","++"),"+")," ")," ")</f>
        <v xml:space="preserve"> </v>
      </c>
      <c r="AD42" s="124" t="str">
        <f>IF(ISERR(FIND(AD$4,Stac!$S46))=FALSE,IF(ISERR(FIND(CONCATENATE(AD$4,"+"),Stac!$S46))=FALSE,IF(ISERR(FIND(CONCATENATE(AD$4,"++"),Stac!$S46))=FALSE,IF(ISERR(FIND(CONCATENATE(AD$4,"+++"),Stac!$S46))=FALSE,"+++","++"),"+")," ")," ")</f>
        <v xml:space="preserve"> </v>
      </c>
      <c r="AE42" s="124" t="str">
        <f>IF(ISERR(FIND(AE$4,Stac!$S46))=FALSE,IF(ISERR(FIND(CONCATENATE(AE$4,"+"),Stac!$S46))=FALSE,IF(ISERR(FIND(CONCATENATE(AE$4,"++"),Stac!$S46))=FALSE,IF(ISERR(FIND(CONCATENATE(AE$4,"+++"),Stac!$S46))=FALSE,"+++","++"),"+")," ")," ")</f>
        <v xml:space="preserve"> </v>
      </c>
      <c r="AF42" s="124" t="str">
        <f>IF(ISERR(FIND(AF$4,Stac!$S46))=FALSE,IF(ISERR(FIND(CONCATENATE(AF$4,"+"),Stac!$S46))=FALSE,IF(ISERR(FIND(CONCATENATE(AF$4,"++"),Stac!$S46))=FALSE,IF(ISERR(FIND(CONCATENATE(AF$4,"+++"),Stac!$S46))=FALSE,"+++","++"),"+")," ")," ")</f>
        <v xml:space="preserve"> </v>
      </c>
      <c r="AG42" s="124" t="str">
        <f>IF(ISERR(FIND(AG$4,Stac!$S46))=FALSE,IF(ISERR(FIND(CONCATENATE(AG$4,"+"),Stac!$S46))=FALSE,IF(ISERR(FIND(CONCATENATE(AG$4,"++"),Stac!$S46))=FALSE,IF(ISERR(FIND(CONCATENATE(AG$4,"+++"),Stac!$S46))=FALSE,"+++","++"),"+")," ")," ")</f>
        <v xml:space="preserve"> </v>
      </c>
      <c r="AH42" s="124" t="str">
        <f>IF(ISERR(FIND(AH$4,Stac!$S46))=FALSE,IF(ISERR(FIND(CONCATENATE(AH$4,"+"),Stac!$S46))=FALSE,IF(ISERR(FIND(CONCATENATE(AH$4,"++"),Stac!$S46))=FALSE,IF(ISERR(FIND(CONCATENATE(AH$4,"+++"),Stac!$S46))=FALSE,"+++","++"),"+")," ")," ")</f>
        <v>+</v>
      </c>
      <c r="AI42" s="124" t="str">
        <f>IF(ISERR(FIND(AI$4,Stac!$S46))=FALSE,IF(ISERR(FIND(CONCATENATE(AI$4,"+"),Stac!$S46))=FALSE,IF(ISERR(FIND(CONCATENATE(AI$4,"++"),Stac!$S46))=FALSE,IF(ISERR(FIND(CONCATENATE(AI$4,"+++"),Stac!$S46))=FALSE,"+++","++"),"+")," ")," ")</f>
        <v xml:space="preserve"> </v>
      </c>
      <c r="AJ42" s="124" t="str">
        <f>IF(ISERR(FIND(AJ$4,Stac!$S46))=FALSE,IF(ISERR(FIND(CONCATENATE(AJ$4,"+"),Stac!$S46))=FALSE,IF(ISERR(FIND(CONCATENATE(AJ$4,"++"),Stac!$S46))=FALSE,IF(ISERR(FIND(CONCATENATE(AJ$4,"+++"),Stac!$S46))=FALSE,"+++","++"),"+")," ")," ")</f>
        <v xml:space="preserve"> </v>
      </c>
      <c r="AK42" s="124" t="str">
        <f>IF(ISERR(FIND(AK$4,Stac!$S46))=FALSE,IF(ISERR(FIND(CONCATENATE(AK$4,"+"),Stac!$S46))=FALSE,IF(ISERR(FIND(CONCATENATE(AK$4,"++"),Stac!$S46))=FALSE,IF(ISERR(FIND(CONCATENATE(AK$4,"+++"),Stac!$S46))=FALSE,"+++","++"),"+")," ")," ")</f>
        <v xml:space="preserve"> </v>
      </c>
      <c r="AL42" s="124" t="str">
        <f>IF(ISERR(FIND(AL$4,Stac!$S46))=FALSE,IF(ISERR(FIND(CONCATENATE(AL$4,"+"),Stac!$S46))=FALSE,IF(ISERR(FIND(CONCATENATE(AL$4,"++"),Stac!$S46))=FALSE,IF(ISERR(FIND(CONCATENATE(AL$4,"+++"),Stac!$S46))=FALSE,"+++","++"),"+")," ")," ")</f>
        <v xml:space="preserve"> </v>
      </c>
      <c r="AM42" s="124" t="str">
        <f>IF(ISERR(FIND(AM$4,Stac!$S46))=FALSE,IF(ISERR(FIND(CONCATENATE(AM$4,"+"),Stac!$S46))=FALSE,IF(ISERR(FIND(CONCATENATE(AM$4,"++"),Stac!$S46))=FALSE,IF(ISERR(FIND(CONCATENATE(AM$4,"+++"),Stac!$S46))=FALSE,"+++","++"),"+")," ")," ")</f>
        <v xml:space="preserve"> </v>
      </c>
      <c r="AN42" s="124" t="str">
        <f>IF(ISERR(FIND(AN$4,Stac!$S46))=FALSE,IF(ISERR(FIND(CONCATENATE(AN$4,"+"),Stac!$S46))=FALSE,IF(ISERR(FIND(CONCATENATE(AN$4,"++"),Stac!$S46))=FALSE,IF(ISERR(FIND(CONCATENATE(AN$4,"+++"),Stac!$S46))=FALSE,"+++","++"),"+")," ")," ")</f>
        <v xml:space="preserve"> </v>
      </c>
      <c r="AO42" s="124" t="str">
        <f>IF(ISERR(FIND(AO$4,Stac!$S46))=FALSE,IF(ISERR(FIND(CONCATENATE(AO$4,"+"),Stac!$S46))=FALSE,IF(ISERR(FIND(CONCATENATE(AO$4,"++"),Stac!$S46))=FALSE,IF(ISERR(FIND(CONCATENATE(AO$4,"+++"),Stac!$S46))=FALSE,"+++","++"),"+")," ")," ")</f>
        <v xml:space="preserve"> </v>
      </c>
      <c r="AP42" s="124" t="str">
        <f>IF(ISERR(FIND(AP$4,Stac!$S46))=FALSE,IF(ISERR(FIND(CONCATENATE(AP$4,"+"),Stac!$S46))=FALSE,IF(ISERR(FIND(CONCATENATE(AP$4,"++"),Stac!$S46))=FALSE,IF(ISERR(FIND(CONCATENATE(AP$4,"+++"),Stac!$S46))=FALSE,"+++","++"),"+")," ")," ")</f>
        <v xml:space="preserve"> </v>
      </c>
      <c r="AQ42" s="124" t="str">
        <f>IF(ISERR(FIND(AQ$4,Stac!$S46))=FALSE,IF(ISERR(FIND(CONCATENATE(AQ$4,"+"),Stac!$S46))=FALSE,IF(ISERR(FIND(CONCATENATE(AQ$4,"++"),Stac!$S46))=FALSE,IF(ISERR(FIND(CONCATENATE(AQ$4,"+++"),Stac!$S46))=FALSE,"+++","++"),"+")," ")," ")</f>
        <v xml:space="preserve"> </v>
      </c>
      <c r="AR42" s="124" t="str">
        <f>IF(ISERR(FIND(AR$4,Stac!$S46))=FALSE,IF(ISERR(FIND(CONCATENATE(AR$4,"+"),Stac!$S46))=FALSE,IF(ISERR(FIND(CONCATENATE(AR$4,"++"),Stac!$S46))=FALSE,IF(ISERR(FIND(CONCATENATE(AR$4,"+++"),Stac!$S46))=FALSE,"+++","++"),"+")," ")," ")</f>
        <v xml:space="preserve"> </v>
      </c>
      <c r="AS42" s="124" t="str">
        <f>IF(ISERR(FIND(AS$4,Stac!$S46))=FALSE,IF(ISERR(FIND(CONCATENATE(AS$4,"+"),Stac!$S46))=FALSE,IF(ISERR(FIND(CONCATENATE(AS$4,"++"),Stac!$S46))=FALSE,IF(ISERR(FIND(CONCATENATE(AS$4,"+++"),Stac!$S46))=FALSE,"+++","++"),"+")," ")," ")</f>
        <v xml:space="preserve"> </v>
      </c>
      <c r="AT42" s="124" t="str">
        <f>IF(ISERR(FIND(AT$4,Stac!$S46))=FALSE,IF(ISERR(FIND(CONCATENATE(AT$4,"+"),Stac!$S46))=FALSE,IF(ISERR(FIND(CONCATENATE(AT$4,"++"),Stac!$S46))=FALSE,IF(ISERR(FIND(CONCATENATE(AT$4,"+++"),Stac!$S46))=FALSE,"+++","++"),"+")," ")," ")</f>
        <v xml:space="preserve"> </v>
      </c>
      <c r="AU42" s="124" t="str">
        <f>IF(ISERR(FIND(AU$4,Stac!$S46))=FALSE,IF(ISERR(FIND(CONCATENATE(AU$4,"+"),Stac!$S46))=FALSE,IF(ISERR(FIND(CONCATENATE(AU$4,"++"),Stac!$S46))=FALSE,IF(ISERR(FIND(CONCATENATE(AU$4,"+++"),Stac!$S46))=FALSE,"+++","++"),"+")," ")," ")</f>
        <v xml:space="preserve"> </v>
      </c>
      <c r="AV42" s="125" t="str">
        <f>Stac!C46</f>
        <v>Seminarium dyplomowe</v>
      </c>
      <c r="AW42" s="124" t="str">
        <f>IF(ISERR(FIND(AW$4,Stac!$T46))=FALSE,IF(ISERR(FIND(CONCATENATE(AW$4,"+"),Stac!$T46))=FALSE,IF(ISERR(FIND(CONCATENATE(AW$4,"++"),Stac!$T46))=FALSE,IF(ISERR(FIND(CONCATENATE(AW$4,"+++"),Stac!$T46))=FALSE,"+++","++"),"+")," ")," ")</f>
        <v>+</v>
      </c>
      <c r="AX42" s="124" t="str">
        <f>IF(ISERR(FIND(AX$4,Stac!$T46))=FALSE,IF(ISERR(FIND(CONCATENATE(AX$4,"+"),Stac!$T46))=FALSE,IF(ISERR(FIND(CONCATENATE(AX$4,"++"),Stac!$T46))=FALSE,IF(ISERR(FIND(CONCATENATE(AX$4,"+++"),Stac!$T46))=FALSE,"+++","++"),"+")," ")," ")</f>
        <v xml:space="preserve"> </v>
      </c>
      <c r="AY42" s="124" t="str">
        <f>IF(ISERR(FIND(AY$4,Stac!$T46))=FALSE,IF(ISERR(FIND(CONCATENATE(AY$4,"+"),Stac!$T46))=FALSE,IF(ISERR(FIND(CONCATENATE(AY$4,"++"),Stac!$T46))=FALSE,IF(ISERR(FIND(CONCATENATE(AY$4,"+++"),Stac!$T46))=FALSE,"+++","++"),"+")," ")," ")</f>
        <v xml:space="preserve"> </v>
      </c>
      <c r="AZ42" s="124" t="str">
        <f>IF(ISERR(FIND(AZ$4,Stac!$T46))=FALSE,IF(ISERR(FIND(CONCATENATE(AZ$4,"+"),Stac!$T46))=FALSE,IF(ISERR(FIND(CONCATENATE(AZ$4,"++"),Stac!$T46))=FALSE,IF(ISERR(FIND(CONCATENATE(AZ$4,"+++"),Stac!$T46))=FALSE,"+++","++"),"+")," ")," ")</f>
        <v xml:space="preserve"> </v>
      </c>
      <c r="BA42" s="124" t="str">
        <f>IF(ISERR(FIND(BA$4,Stac!$T46))=FALSE,IF(ISERR(FIND(CONCATENATE(BA$4,"+"),Stac!$T46))=FALSE,IF(ISERR(FIND(CONCATENATE(BA$4,"++"),Stac!$T46))=FALSE,IF(ISERR(FIND(CONCATENATE(BA$4,"+++"),Stac!$T46))=FALSE,"+++","++"),"+")," ")," ")</f>
        <v xml:space="preserve"> </v>
      </c>
      <c r="BB42" s="124" t="str">
        <f>IF(ISERR(FIND(BB$4,Stac!$T46))=FALSE,IF(ISERR(FIND(CONCATENATE(BB$4,"+"),Stac!$T46))=FALSE,IF(ISERR(FIND(CONCATENATE(BB$4,"++"),Stac!$T46))=FALSE,IF(ISERR(FIND(CONCATENATE(BB$4,"+++"),Stac!$T46))=FALSE,"+++","++"),"+")," ")," ")</f>
        <v>+</v>
      </c>
      <c r="BC42" s="124" t="str">
        <f>IF(ISERR(FIND(BC$4,#REF!))=0,IF(ISERR(FIND(CONCATENATE(BC$4,"+"),#REF!))=0,IF(ISERR(FIND(CONCATENATE(BC$4,"++"),#REF!))=0,IF(ISERR(FIND(CONCATENATE(BC$4,"+++"),#REF!))=0,"+++","++"),"+"),"-"),"-")</f>
        <v>-</v>
      </c>
      <c r="BD42" s="124" t="e">
        <f>#N/A</f>
        <v>#N/A</v>
      </c>
      <c r="BE42" s="124" t="e">
        <f>#N/A</f>
        <v>#N/A</v>
      </c>
    </row>
    <row r="43" spans="1:57" hidden="1">
      <c r="A43" s="123" t="e">
        <f>#REF!</f>
        <v>#REF!</v>
      </c>
      <c r="B43" s="124" t="str">
        <f>IF(ISERR(FIND(B$4,#REF!))=FALSE,IF(ISERR(FIND(CONCATENATE(B$4,"+"),#REF!))=FALSE,IF(ISERR(FIND(CONCATENATE(B$4,"++"),#REF!))=FALSE,IF(ISERR(FIND(CONCATENATE(B$4,"+++"),#REF!))=FALSE,"+++","++"),"+"),"-"),"-")</f>
        <v>-</v>
      </c>
      <c r="C43" s="124" t="str">
        <f>IF(ISERR(FIND(C$4,#REF!))=FALSE,IF(ISERR(FIND(CONCATENATE(C$4,"+"),#REF!))=FALSE,IF(ISERR(FIND(CONCATENATE(C$4,"++"),#REF!))=FALSE,IF(ISERR(FIND(CONCATENATE(C$4,"+++"),#REF!))=FALSE,"+++","++"),"+"),"-"),"-")</f>
        <v>-</v>
      </c>
      <c r="D43" s="124" t="str">
        <f>IF(ISERR(FIND(D$4,#REF!))=FALSE,IF(ISERR(FIND(CONCATENATE(D$4,"+"),#REF!))=FALSE,IF(ISERR(FIND(CONCATENATE(D$4,"++"),#REF!))=FALSE,IF(ISERR(FIND(CONCATENATE(D$4,"+++"),#REF!))=FALSE,"+++","++"),"+"),"-"),"-")</f>
        <v>-</v>
      </c>
      <c r="E43" s="124" t="str">
        <f>IF(ISERR(FIND(E$4,#REF!))=FALSE,IF(ISERR(FIND(CONCATENATE(E$4,"+"),#REF!))=FALSE,IF(ISERR(FIND(CONCATENATE(E$4,"++"),#REF!))=FALSE,IF(ISERR(FIND(CONCATENATE(E$4,"+++"),#REF!))=FALSE,"+++","++"),"+"),"-"),"-")</f>
        <v>-</v>
      </c>
      <c r="F43" s="124" t="str">
        <f>IF(ISERR(FIND(F$4,#REF!))=FALSE,IF(ISERR(FIND(CONCATENATE(F$4,"+"),#REF!))=FALSE,IF(ISERR(FIND(CONCATENATE(F$4,"++"),#REF!))=FALSE,IF(ISERR(FIND(CONCATENATE(F$4,"+++"),#REF!))=FALSE,"+++","++"),"+"),"-"),"-")</f>
        <v>-</v>
      </c>
      <c r="G43" s="124" t="str">
        <f>IF(ISERR(FIND(G$4,#REF!))=FALSE,IF(ISERR(FIND(CONCATENATE(G$4,"+"),#REF!))=FALSE,IF(ISERR(FIND(CONCATENATE(G$4,"++"),#REF!))=FALSE,IF(ISERR(FIND(CONCATENATE(G$4,"+++"),#REF!))=FALSE,"+++","++"),"+"),"-"),"-")</f>
        <v>-</v>
      </c>
      <c r="H43" s="124" t="str">
        <f>IF(ISERR(FIND(H$4,#REF!))=FALSE,IF(ISERR(FIND(CONCATENATE(H$4,"+"),#REF!))=FALSE,IF(ISERR(FIND(CONCATENATE(H$4,"++"),#REF!))=FALSE,IF(ISERR(FIND(CONCATENATE(H$4,"+++"),#REF!))=FALSE,"+++","++"),"+"),"-"),"-")</f>
        <v>-</v>
      </c>
      <c r="I43" s="124" t="str">
        <f>IF(ISERR(FIND(I$4,#REF!))=FALSE,IF(ISERR(FIND(CONCATENATE(I$4,"+"),#REF!))=FALSE,IF(ISERR(FIND(CONCATENATE(I$4,"++"),#REF!))=FALSE,IF(ISERR(FIND(CONCATENATE(I$4,"+++"),#REF!))=FALSE,"+++","++"),"+"),"-"),"-")</f>
        <v>-</v>
      </c>
      <c r="J43" s="124" t="str">
        <f>IF(ISERR(FIND(J$4,#REF!))=FALSE,IF(ISERR(FIND(CONCATENATE(J$4,"+"),#REF!))=FALSE,IF(ISERR(FIND(CONCATENATE(J$4,"++"),#REF!))=FALSE,IF(ISERR(FIND(CONCATENATE(J$4,"+++"),#REF!))=FALSE,"+++","++"),"+"),"-"),"-")</f>
        <v>-</v>
      </c>
      <c r="K43" s="124" t="str">
        <f>IF(ISERR(FIND(K$4,#REF!))=FALSE,IF(ISERR(FIND(CONCATENATE(K$4,"+"),#REF!))=FALSE,IF(ISERR(FIND(CONCATENATE(K$4,"++"),#REF!))=FALSE,IF(ISERR(FIND(CONCATENATE(K$4,"+++"),#REF!))=FALSE,"+++","++"),"+"),"-"),"-")</f>
        <v>-</v>
      </c>
      <c r="L43" s="124" t="str">
        <f>IF(ISERR(FIND(L$4,#REF!))=FALSE,IF(ISERR(FIND(CONCATENATE(L$4,"+"),#REF!))=FALSE,IF(ISERR(FIND(CONCATENATE(L$4,"++"),#REF!))=FALSE,IF(ISERR(FIND(CONCATENATE(L$4,"+++"),#REF!))=FALSE,"+++","++"),"+"),"-"),"-")</f>
        <v>-</v>
      </c>
      <c r="M43" s="124" t="str">
        <f>IF(ISERR(FIND(M$4,#REF!))=FALSE,IF(ISERR(FIND(CONCATENATE(M$4,"+"),#REF!))=FALSE,IF(ISERR(FIND(CONCATENATE(M$4,"++"),#REF!))=FALSE,IF(ISERR(FIND(CONCATENATE(M$4,"+++"),#REF!))=FALSE,"+++","++"),"+"),"-"),"-")</f>
        <v>-</v>
      </c>
      <c r="N43" s="124" t="str">
        <f>IF(ISERR(FIND(N$4,#REF!))=FALSE,IF(ISERR(FIND(CONCATENATE(N$4,"+"),#REF!))=FALSE,IF(ISERR(FIND(CONCATENATE(N$4,"++"),#REF!))=FALSE,IF(ISERR(FIND(CONCATENATE(N$4,"+++"),#REF!))=FALSE,"+++","++"),"+"),"-"),"-")</f>
        <v>-</v>
      </c>
      <c r="O43" s="124" t="str">
        <f>IF(ISERR(FIND(O$4,#REF!))=FALSE,IF(ISERR(FIND(CONCATENATE(O$4,"+"),#REF!))=FALSE,IF(ISERR(FIND(CONCATENATE(O$4,"++"),#REF!))=FALSE,IF(ISERR(FIND(CONCATENATE(O$4,"+++"),#REF!))=FALSE,"+++","++"),"+"),"-"),"-")</f>
        <v>-</v>
      </c>
      <c r="P43" s="124" t="str">
        <f>IF(ISERR(FIND(P$4,#REF!))=FALSE,IF(ISERR(FIND(CONCATENATE(P$4,"+"),#REF!))=FALSE,IF(ISERR(FIND(CONCATENATE(P$4,"++"),#REF!))=FALSE,IF(ISERR(FIND(CONCATENATE(P$4,"+++"),#REF!))=FALSE,"+++","++"),"+"),"-"),"-")</f>
        <v>-</v>
      </c>
      <c r="Q43" s="124" t="str">
        <f>IF(ISERR(FIND(Q$4,#REF!))=FALSE,IF(ISERR(FIND(CONCATENATE(Q$4,"+"),#REF!))=FALSE,IF(ISERR(FIND(CONCATENATE(Q$4,"++"),#REF!))=FALSE,IF(ISERR(FIND(CONCATENATE(Q$4,"+++"),#REF!))=FALSE,"+++","++"),"+"),"-"),"-")</f>
        <v>-</v>
      </c>
      <c r="R43" s="124" t="str">
        <f>IF(ISERR(FIND(R$4,#REF!))=FALSE,IF(ISERR(FIND(CONCATENATE(R$4,"+"),#REF!))=FALSE,IF(ISERR(FIND(CONCATENATE(R$4,"++"),#REF!))=FALSE,IF(ISERR(FIND(CONCATENATE(R$4,"+++"),#REF!))=FALSE,"+++","++"),"+"),"-"),"-")</f>
        <v>-</v>
      </c>
      <c r="S43" s="124"/>
      <c r="T43" s="124"/>
      <c r="U43" s="124" t="str">
        <f>IF(ISERR(FIND(U$4,#REF!))=FALSE,IF(ISERR(FIND(CONCATENATE(U$4,"+"),#REF!))=FALSE,IF(ISERR(FIND(CONCATENATE(U$4,"++"),#REF!))=FALSE,IF(ISERR(FIND(CONCATENATE(U$4,"+++"),#REF!))=FALSE,"+++","++"),"+"),"-"),"-")</f>
        <v>-</v>
      </c>
      <c r="V43" s="124" t="str">
        <f>IF(ISERR(FIND(V$4,#REF!))=FALSE,IF(ISERR(FIND(CONCATENATE(V$4,"+"),#REF!))=FALSE,IF(ISERR(FIND(CONCATENATE(V$4,"++"),#REF!))=FALSE,IF(ISERR(FIND(CONCATENATE(V$4,"+++"),#REF!))=FALSE,"+++","++"),"+"),"-"),"-")</f>
        <v>-</v>
      </c>
      <c r="W43" s="124" t="str">
        <f>IF(ISERR(FIND(W$4,#REF!))=FALSE,IF(ISERR(FIND(CONCATENATE(W$4,"+"),#REF!))=FALSE,IF(ISERR(FIND(CONCATENATE(W$4,"++"),#REF!))=FALSE,IF(ISERR(FIND(CONCATENATE(W$4,"+++"),#REF!))=FALSE,"+++","++"),"+"),"-"),"-")</f>
        <v>-</v>
      </c>
      <c r="X43" s="124" t="str">
        <f>IF(ISERR(FIND(X$4,#REF!))=FALSE,IF(ISERR(FIND(CONCATENATE(X$4,"+"),#REF!))=FALSE,IF(ISERR(FIND(CONCATENATE(X$4,"++"),#REF!))=FALSE,IF(ISERR(FIND(CONCATENATE(X$4,"+++"),#REF!))=FALSE,"+++","++"),"+"),"-"),"-")</f>
        <v>-</v>
      </c>
      <c r="Y43" s="124" t="str">
        <f>IF(ISERR(FIND(Y$4,#REF!))=FALSE,IF(ISERR(FIND(CONCATENATE(Y$4,"+"),#REF!))=FALSE,IF(ISERR(FIND(CONCATENATE(Y$4,"++"),#REF!))=FALSE,IF(ISERR(FIND(CONCATENATE(Y$4,"+++"),#REF!))=FALSE,"+++","++"),"+"),"-"),"-")</f>
        <v>-</v>
      </c>
      <c r="Z43" s="124" t="str">
        <f>IF(ISERR(FIND(Z$4,#REF!))=FALSE,IF(ISERR(FIND(CONCATENATE(Z$4,"+"),#REF!))=FALSE,IF(ISERR(FIND(CONCATENATE(Z$4,"++"),#REF!))=FALSE,IF(ISERR(FIND(CONCATENATE(Z$4,"+++"),#REF!))=FALSE,"+++","++"),"+"),"-"),"-")</f>
        <v>-</v>
      </c>
      <c r="AA43" s="124" t="str">
        <f>IF(ISERR(FIND(AA$4,#REF!))=FALSE,IF(ISERR(FIND(CONCATENATE(AA$4,"+"),#REF!))=FALSE,IF(ISERR(FIND(CONCATENATE(AA$4,"++"),#REF!))=FALSE,IF(ISERR(FIND(CONCATENATE(AA$4,"+++"),#REF!))=FALSE,"+++","++"),"+"),"-"),"-")</f>
        <v>-</v>
      </c>
      <c r="AB43" s="124" t="str">
        <f>IF(ISERR(FIND(AB$4,#REF!))=FALSE,IF(ISERR(FIND(CONCATENATE(AB$4,"+"),#REF!))=FALSE,IF(ISERR(FIND(CONCATENATE(AB$4,"++"),#REF!))=FALSE,IF(ISERR(FIND(CONCATENATE(AB$4,"+++"),#REF!))=FALSE,"+++","++"),"+"),"-"),"-")</f>
        <v>-</v>
      </c>
      <c r="AC43" s="124" t="str">
        <f>IF(ISERR(FIND(AC$4,#REF!))=FALSE,IF(ISERR(FIND(CONCATENATE(AC$4,"+"),#REF!))=FALSE,IF(ISERR(FIND(CONCATENATE(AC$4,"++"),#REF!))=FALSE,IF(ISERR(FIND(CONCATENATE(AC$4,"+++"),#REF!))=FALSE,"+++","++"),"+"),"-"),"-")</f>
        <v>-</v>
      </c>
      <c r="AD43" s="124" t="str">
        <f>IF(ISERR(FIND(AD$4,#REF!))=FALSE,IF(ISERR(FIND(CONCATENATE(AD$4,"+"),#REF!))=FALSE,IF(ISERR(FIND(CONCATENATE(AD$4,"++"),#REF!))=FALSE,IF(ISERR(FIND(CONCATENATE(AD$4,"+++"),#REF!))=FALSE,"+++","++"),"+"),"-"),"-")</f>
        <v>-</v>
      </c>
      <c r="AE43" s="124" t="str">
        <f>IF(ISERR(FIND(AE$4,#REF!))=FALSE,IF(ISERR(FIND(CONCATENATE(AE$4,"+"),#REF!))=FALSE,IF(ISERR(FIND(CONCATENATE(AE$4,"++"),#REF!))=FALSE,IF(ISERR(FIND(CONCATENATE(AE$4,"+++"),#REF!))=FALSE,"+++","++"),"+"),"-"),"-")</f>
        <v>-</v>
      </c>
      <c r="AF43" s="124" t="str">
        <f>IF(ISERR(FIND(AF$4,#REF!))=FALSE,IF(ISERR(FIND(CONCATENATE(AF$4,"+"),#REF!))=FALSE,IF(ISERR(FIND(CONCATENATE(AF$4,"++"),#REF!))=FALSE,IF(ISERR(FIND(CONCATENATE(AF$4,"+++"),#REF!))=FALSE,"+++","++"),"+"),"-"),"-")</f>
        <v>-</v>
      </c>
      <c r="AG43" s="124" t="str">
        <f>IF(ISERR(FIND(AG$4,#REF!))=FALSE,IF(ISERR(FIND(CONCATENATE(AG$4,"+"),#REF!))=FALSE,IF(ISERR(FIND(CONCATENATE(AG$4,"++"),#REF!))=FALSE,IF(ISERR(FIND(CONCATENATE(AG$4,"+++"),#REF!))=FALSE,"+++","++"),"+"),"-"),"-")</f>
        <v>-</v>
      </c>
      <c r="AH43" s="124" t="str">
        <f>IF(ISERR(FIND(AH$4,#REF!))=FALSE,IF(ISERR(FIND(CONCATENATE(AH$4,"+"),#REF!))=FALSE,IF(ISERR(FIND(CONCATENATE(AH$4,"++"),#REF!))=FALSE,IF(ISERR(FIND(CONCATENATE(AH$4,"+++"),#REF!))=FALSE,"+++","++"),"+"),"-"),"-")</f>
        <v>-</v>
      </c>
      <c r="AI43" s="124" t="str">
        <f>IF(ISERR(FIND(AI$4,#REF!))=FALSE,IF(ISERR(FIND(CONCATENATE(AI$4,"+"),#REF!))=FALSE,IF(ISERR(FIND(CONCATENATE(AI$4,"++"),#REF!))=FALSE,IF(ISERR(FIND(CONCATENATE(AI$4,"+++"),#REF!))=FALSE,"+++","++"),"+"),"-"),"-")</f>
        <v>-</v>
      </c>
      <c r="AJ43" s="124" t="str">
        <f>IF(ISERR(FIND(AJ$4,#REF!))=FALSE,IF(ISERR(FIND(CONCATENATE(AJ$4,"+"),#REF!))=FALSE,IF(ISERR(FIND(CONCATENATE(AJ$4,"++"),#REF!))=FALSE,IF(ISERR(FIND(CONCATENATE(AJ$4,"+++"),#REF!))=FALSE,"+++","++"),"+"),"-"),"-")</f>
        <v>-</v>
      </c>
      <c r="AK43" s="124" t="str">
        <f>IF(ISERR(FIND(AK$4,#REF!))=FALSE,IF(ISERR(FIND(CONCATENATE(AK$4,"+"),#REF!))=FALSE,IF(ISERR(FIND(CONCATENATE(AK$4,"++"),#REF!))=FALSE,IF(ISERR(FIND(CONCATENATE(AK$4,"+++"),#REF!))=FALSE,"+++","++"),"+"),"-"),"-")</f>
        <v>-</v>
      </c>
      <c r="AL43" s="124" t="str">
        <f>IF(ISERR(FIND(AL$4,#REF!))=FALSE,IF(ISERR(FIND(CONCATENATE(AL$4,"+"),#REF!))=FALSE,IF(ISERR(FIND(CONCATENATE(AL$4,"++"),#REF!))=FALSE,IF(ISERR(FIND(CONCATENATE(AL$4,"+++"),#REF!))=FALSE,"+++","++"),"+"),"-"),"-")</f>
        <v>-</v>
      </c>
      <c r="AM43" s="124" t="str">
        <f>IF(ISERR(FIND(AM$4,#REF!))=FALSE,IF(ISERR(FIND(CONCATENATE(AM$4,"+"),#REF!))=FALSE,IF(ISERR(FIND(CONCATENATE(AM$4,"++"),#REF!))=FALSE,IF(ISERR(FIND(CONCATENATE(AM$4,"+++"),#REF!))=FALSE,"+++","++"),"+"),"-"),"-")</f>
        <v>-</v>
      </c>
      <c r="AN43" s="124" t="str">
        <f>IF(ISERR(FIND(AN$4,#REF!))=FALSE,IF(ISERR(FIND(CONCATENATE(AN$4,"+"),#REF!))=FALSE,IF(ISERR(FIND(CONCATENATE(AN$4,"++"),#REF!))=FALSE,IF(ISERR(FIND(CONCATENATE(AN$4,"+++"),#REF!))=FALSE,"+++","++"),"+"),"-"),"-")</f>
        <v>-</v>
      </c>
      <c r="AO43" s="124" t="str">
        <f>IF(ISERR(FIND(AO$4,#REF!))=FALSE,IF(ISERR(FIND(CONCATENATE(AO$4,"+"),#REF!))=FALSE,IF(ISERR(FIND(CONCATENATE(AO$4,"++"),#REF!))=FALSE,IF(ISERR(FIND(CONCATENATE(AO$4,"+++"),#REF!))=FALSE,"+++","++"),"+"),"-"),"-")</f>
        <v>-</v>
      </c>
      <c r="AP43" s="124" t="str">
        <f>IF(ISERR(FIND(AP$4,#REF!))=FALSE,IF(ISERR(FIND(CONCATENATE(AP$4,"+"),#REF!))=FALSE,IF(ISERR(FIND(CONCATENATE(AP$4,"++"),#REF!))=FALSE,IF(ISERR(FIND(CONCATENATE(AP$4,"+++"),#REF!))=FALSE,"+++","++"),"+"),"-"),"-")</f>
        <v>-</v>
      </c>
      <c r="AQ43" s="124" t="str">
        <f>IF(ISERR(FIND(AQ$4,#REF!))=FALSE,IF(ISERR(FIND(CONCATENATE(AQ$4,"+"),#REF!))=FALSE,IF(ISERR(FIND(CONCATENATE(AQ$4,"++"),#REF!))=FALSE,IF(ISERR(FIND(CONCATENATE(AQ$4,"+++"),#REF!))=FALSE,"+++","++"),"+"),"-"),"-")</f>
        <v>-</v>
      </c>
      <c r="AR43" s="124"/>
      <c r="AS43" s="124"/>
      <c r="AT43" s="124"/>
      <c r="AU43" s="124"/>
      <c r="AV43" s="124"/>
      <c r="AW43" s="124" t="str">
        <f>IF(ISERR(FIND(AW$4,#REF!))=FALSE,IF(ISERR(FIND(CONCATENATE(AW$4,"+"),#REF!))=FALSE,IF(ISERR(FIND(CONCATENATE(AW$4,"++"),#REF!))=FALSE,IF(ISERR(FIND(CONCATENATE(AW$4,"+++"),#REF!))=FALSE,"+++","++"),"+"),"-"),"-")</f>
        <v>-</v>
      </c>
      <c r="AX43" s="124" t="str">
        <f>IF(ISERR(FIND(AX$4,#REF!))=FALSE,IF(ISERR(FIND(CONCATENATE(AX$4,"+"),#REF!))=FALSE,IF(ISERR(FIND(CONCATENATE(AX$4,"++"),#REF!))=FALSE,IF(ISERR(FIND(CONCATENATE(AX$4,"+++"),#REF!))=FALSE,"+++","++"),"+"),"-"),"-")</f>
        <v>-</v>
      </c>
      <c r="AY43" s="124" t="str">
        <f>IF(ISERR(FIND(AY$4,#REF!))=FALSE,IF(ISERR(FIND(CONCATENATE(AY$4,"+"),#REF!))=FALSE,IF(ISERR(FIND(CONCATENATE(AY$4,"++"),#REF!))=FALSE,IF(ISERR(FIND(CONCATENATE(AY$4,"+++"),#REF!))=FALSE,"+++","++"),"+"),"-"),"-")</f>
        <v>-</v>
      </c>
      <c r="AZ43" s="124" t="str">
        <f>IF(ISERR(FIND(AZ$4,#REF!))=FALSE,IF(ISERR(FIND(CONCATENATE(AZ$4,"+"),#REF!))=FALSE,IF(ISERR(FIND(CONCATENATE(AZ$4,"++"),#REF!))=FALSE,IF(ISERR(FIND(CONCATENATE(AZ$4,"+++"),#REF!))=FALSE,"+++","++"),"+"),"-"),"-")</f>
        <v>-</v>
      </c>
      <c r="BA43" s="124" t="str">
        <f>IF(ISERR(FIND(BA$4,#REF!))=FALSE,IF(ISERR(FIND(CONCATENATE(BA$4,"+"),#REF!))=FALSE,IF(ISERR(FIND(CONCATENATE(BA$4,"++"),#REF!))=FALSE,IF(ISERR(FIND(CONCATENATE(BA$4,"+++"),#REF!))=FALSE,"+++","++"),"+"),"-"),"-")</f>
        <v>-</v>
      </c>
      <c r="BB43" s="124" t="str">
        <f>IF(ISERR(FIND(BB$4,#REF!))=FALSE,IF(ISERR(FIND(CONCATENATE(BB$4,"+"),#REF!))=FALSE,IF(ISERR(FIND(CONCATENATE(BB$4,"++"),#REF!))=FALSE,IF(ISERR(FIND(CONCATENATE(BB$4,"+++"),#REF!))=FALSE,"+++","++"),"+"),"-"),"-")</f>
        <v>-</v>
      </c>
      <c r="BC43" s="124" t="str">
        <f>IF(ISERR(FIND(BC$4,#REF!))=0,IF(ISERR(FIND(CONCATENATE(BC$4,"+"),#REF!))=0,IF(ISERR(FIND(CONCATENATE(BC$4,"++"),#REF!))=0,IF(ISERR(FIND(CONCATENATE(BC$4,"+++"),#REF!))=0,"+++","++"),"+"),"-"),"-")</f>
        <v>-</v>
      </c>
      <c r="BD43" s="124" t="str">
        <f>IF(ISERR(FIND(BD$4,#REF!))=0,IF(ISERR(FIND(CONCATENATE(BD$4,"+"),#REF!))=0,IF(ISERR(FIND(CONCATENATE(BD$4,"++"),#REF!))=0,IF(ISERR(FIND(CONCATENATE(BD$4,"+++"),#REF!))=0,"+++","++"),"+"),"-"),"-")</f>
        <v>-</v>
      </c>
      <c r="BE43" s="124" t="str">
        <f>IF(ISERR(FIND(BE$4,#REF!))=0,IF(ISERR(FIND(CONCATENATE(BE$4,"+"),#REF!))=0,IF(ISERR(FIND(CONCATENATE(BE$4,"++"),#REF!))=0,IF(ISERR(FIND(CONCATENATE(BE$4,"+++"),#REF!))=0,"+++","++"),"+"),"-"),"-")</f>
        <v>-</v>
      </c>
    </row>
    <row r="44" spans="1:57" hidden="1">
      <c r="A44" s="123" t="e">
        <f>#REF!</f>
        <v>#REF!</v>
      </c>
      <c r="B44" s="124" t="str">
        <f>IF(ISERR(FIND(B$4,#REF!))=0,IF(ISERR(FIND(CONCATENATE(B$4,"+"),#REF!))=0,IF(ISERR(FIND(CONCATENATE(B$4,"++"),#REF!))=0,IF(ISERR(FIND(CONCATENATE(B$4,"+++"),#REF!))=0,"+++","++"),"+"),"-"),"-")</f>
        <v>-</v>
      </c>
      <c r="C44" s="124" t="str">
        <f>IF(ISERR(FIND(C$4,#REF!))=0,IF(ISERR(FIND(CONCATENATE(C$4,"+"),#REF!))=0,IF(ISERR(FIND(CONCATENATE(C$4,"++"),#REF!))=0,IF(ISERR(FIND(CONCATENATE(C$4,"+++"),#REF!))=0,"+++","++"),"+"),"-"),"-")</f>
        <v>-</v>
      </c>
      <c r="D44" s="124" t="str">
        <f>IF(ISERR(FIND(D$4,#REF!))=0,IF(ISERR(FIND(CONCATENATE(D$4,"+"),#REF!))=0,IF(ISERR(FIND(CONCATENATE(D$4,"++"),#REF!))=0,IF(ISERR(FIND(CONCATENATE(D$4,"+++"),#REF!))=0,"+++","++"),"+"),"-"),"-")</f>
        <v>-</v>
      </c>
      <c r="E44" s="124" t="str">
        <f>IF(ISERR(FIND(E$4,#REF!))=0,IF(ISERR(FIND(CONCATENATE(E$4,"+"),#REF!))=0,IF(ISERR(FIND(CONCATENATE(E$4,"++"),#REF!))=0,IF(ISERR(FIND(CONCATENATE(E$4,"+++"),#REF!))=0,"+++","++"),"+"),"-"),"-")</f>
        <v>-</v>
      </c>
      <c r="F44" s="124" t="str">
        <f>IF(ISERR(FIND(F$4,#REF!))=0,IF(ISERR(FIND(CONCATENATE(F$4,"+"),#REF!))=0,IF(ISERR(FIND(CONCATENATE(F$4,"++"),#REF!))=0,IF(ISERR(FIND(CONCATENATE(F$4,"+++"),#REF!))=0,"+++","++"),"+"),"-"),"-")</f>
        <v>-</v>
      </c>
      <c r="G44" s="124" t="str">
        <f>IF(ISERR(FIND(G$4,#REF!))=0,IF(ISERR(FIND(CONCATENATE(G$4,"+"),#REF!))=0,IF(ISERR(FIND(CONCATENATE(G$4,"++"),#REF!))=0,IF(ISERR(FIND(CONCATENATE(G$4,"+++"),#REF!))=0,"+++","++"),"+"),"-"),"-")</f>
        <v>-</v>
      </c>
      <c r="H44" s="124" t="str">
        <f>IF(ISERR(FIND(H$4,#REF!))=0,IF(ISERR(FIND(CONCATENATE(H$4,"+"),#REF!))=0,IF(ISERR(FIND(CONCATENATE(H$4,"++"),#REF!))=0,IF(ISERR(FIND(CONCATENATE(H$4,"+++"),#REF!))=0,"+++","++"),"+"),"-"),"-")</f>
        <v>-</v>
      </c>
      <c r="I44" s="124" t="str">
        <f>IF(ISERR(FIND(I$4,#REF!))=0,IF(ISERR(FIND(CONCATENATE(I$4,"+"),#REF!))=0,IF(ISERR(FIND(CONCATENATE(I$4,"++"),#REF!))=0,IF(ISERR(FIND(CONCATENATE(I$4,"+++"),#REF!))=0,"+++","++"),"+"),"-"),"-")</f>
        <v>-</v>
      </c>
      <c r="J44" s="124" t="str">
        <f>IF(ISERR(FIND(J$4,#REF!))=0,IF(ISERR(FIND(CONCATENATE(J$4,"+"),#REF!))=0,IF(ISERR(FIND(CONCATENATE(J$4,"++"),#REF!))=0,IF(ISERR(FIND(CONCATENATE(J$4,"+++"),#REF!))=0,"+++","++"),"+"),"-"),"-")</f>
        <v>-</v>
      </c>
      <c r="K44" s="124" t="str">
        <f>IF(ISERR(FIND(K$4,#REF!))=0,IF(ISERR(FIND(CONCATENATE(K$4,"+"),#REF!))=0,IF(ISERR(FIND(CONCATENATE(K$4,"++"),#REF!))=0,IF(ISERR(FIND(CONCATENATE(K$4,"+++"),#REF!))=0,"+++","++"),"+"),"-"),"-")</f>
        <v>-</v>
      </c>
      <c r="L44" s="124" t="str">
        <f>IF(ISERR(FIND(L$4,#REF!))=0,IF(ISERR(FIND(CONCATENATE(L$4,"+"),#REF!))=0,IF(ISERR(FIND(CONCATENATE(L$4,"++"),#REF!))=0,IF(ISERR(FIND(CONCATENATE(L$4,"+++"),#REF!))=0,"+++","++"),"+"),"-"),"-")</f>
        <v>-</v>
      </c>
      <c r="M44" s="124" t="str">
        <f>IF(ISERR(FIND(M$4,#REF!))=0,IF(ISERR(FIND(CONCATENATE(M$4,"+"),#REF!))=0,IF(ISERR(FIND(CONCATENATE(M$4,"++"),#REF!))=0,IF(ISERR(FIND(CONCATENATE(M$4,"+++"),#REF!))=0,"+++","++"),"+"),"-"),"-")</f>
        <v>-</v>
      </c>
      <c r="N44" s="124" t="str">
        <f>IF(ISERR(FIND(N$4,#REF!))=0,IF(ISERR(FIND(CONCATENATE(N$4,"+"),#REF!))=0,IF(ISERR(FIND(CONCATENATE(N$4,"++"),#REF!))=0,IF(ISERR(FIND(CONCATENATE(N$4,"+++"),#REF!))=0,"+++","++"),"+"),"-"),"-")</f>
        <v>-</v>
      </c>
      <c r="O44" s="124" t="str">
        <f>IF(ISERR(FIND(O$4,#REF!))=0,IF(ISERR(FIND(CONCATENATE(O$4,"+"),#REF!))=0,IF(ISERR(FIND(CONCATENATE(O$4,"++"),#REF!))=0,IF(ISERR(FIND(CONCATENATE(O$4,"+++"),#REF!))=0,"+++","++"),"+"),"-"),"-")</f>
        <v>-</v>
      </c>
      <c r="P44" s="124" t="str">
        <f>IF(ISERR(FIND(P$4,#REF!))=0,IF(ISERR(FIND(CONCATENATE(P$4,"+"),#REF!))=0,IF(ISERR(FIND(CONCATENATE(P$4,"++"),#REF!))=0,IF(ISERR(FIND(CONCATENATE(P$4,"+++"),#REF!))=0,"+++","++"),"+"),"-"),"-")</f>
        <v>-</v>
      </c>
      <c r="Q44" s="124" t="str">
        <f>IF(ISERR(FIND(Q$4,#REF!))=0,IF(ISERR(FIND(CONCATENATE(Q$4,"+"),#REF!))=0,IF(ISERR(FIND(CONCATENATE(Q$4,"++"),#REF!))=0,IF(ISERR(FIND(CONCATENATE(Q$4,"+++"),#REF!))=0,"+++","++"),"+"),"-"),"-")</f>
        <v>-</v>
      </c>
      <c r="R44" s="124" t="str">
        <f>IF(ISERR(FIND(R$4,#REF!))=0,IF(ISERR(FIND(CONCATENATE(R$4,"+"),#REF!))=0,IF(ISERR(FIND(CONCATENATE(R$4,"++"),#REF!))=0,IF(ISERR(FIND(CONCATENATE(R$4,"+++"),#REF!))=0,"+++","++"),"+"),"-"),"-")</f>
        <v>-</v>
      </c>
      <c r="S44" s="124"/>
      <c r="T44" s="124"/>
      <c r="U44" s="124" t="str">
        <f>IF(ISERR(FIND(U$4,#REF!))=0,IF(ISERR(FIND(CONCATENATE(U$4,"+"),#REF!))=0,IF(ISERR(FIND(CONCATENATE(U$4,"++"),#REF!))=0,IF(ISERR(FIND(CONCATENATE(U$4,"+++"),#REF!))=0,"+++","++"),"+"),"-"),"-")</f>
        <v>-</v>
      </c>
      <c r="V44" s="124" t="str">
        <f>IF(ISERR(FIND(V$4,#REF!))=0,IF(ISERR(FIND(CONCATENATE(V$4,"+"),#REF!))=0,IF(ISERR(FIND(CONCATENATE(V$4,"++"),#REF!))=0,IF(ISERR(FIND(CONCATENATE(V$4,"+++"),#REF!))=0,"+++","++"),"+"),"-"),"-")</f>
        <v>-</v>
      </c>
      <c r="W44" s="124" t="str">
        <f>IF(ISERR(FIND(W$4,#REF!))=0,IF(ISERR(FIND(CONCATENATE(W$4,"+"),#REF!))=0,IF(ISERR(FIND(CONCATENATE(W$4,"++"),#REF!))=0,IF(ISERR(FIND(CONCATENATE(W$4,"+++"),#REF!))=0,"+++","++"),"+"),"-"),"-")</f>
        <v>-</v>
      </c>
      <c r="X44" s="124" t="str">
        <f>IF(ISERR(FIND(X$4,#REF!))=0,IF(ISERR(FIND(CONCATENATE(X$4,"+"),#REF!))=0,IF(ISERR(FIND(CONCATENATE(X$4,"++"),#REF!))=0,IF(ISERR(FIND(CONCATENATE(X$4,"+++"),#REF!))=0,"+++","++"),"+"),"-"),"-")</f>
        <v>-</v>
      </c>
      <c r="Y44" s="124" t="str">
        <f>IF(ISERR(FIND(Y$4,#REF!))=0,IF(ISERR(FIND(CONCATENATE(Y$4,"+"),#REF!))=0,IF(ISERR(FIND(CONCATENATE(Y$4,"++"),#REF!))=0,IF(ISERR(FIND(CONCATENATE(Y$4,"+++"),#REF!))=0,"+++","++"),"+"),"-"),"-")</f>
        <v>-</v>
      </c>
      <c r="Z44" s="124" t="str">
        <f>IF(ISERR(FIND(Z$4,#REF!))=0,IF(ISERR(FIND(CONCATENATE(Z$4,"+"),#REF!))=0,IF(ISERR(FIND(CONCATENATE(Z$4,"++"),#REF!))=0,IF(ISERR(FIND(CONCATENATE(Z$4,"+++"),#REF!))=0,"+++","++"),"+"),"-"),"-")</f>
        <v>-</v>
      </c>
      <c r="AA44" s="124" t="str">
        <f>IF(ISERR(FIND(AA$4,#REF!))=0,IF(ISERR(FIND(CONCATENATE(AA$4,"+"),#REF!))=0,IF(ISERR(FIND(CONCATENATE(AA$4,"++"),#REF!))=0,IF(ISERR(FIND(CONCATENATE(AA$4,"+++"),#REF!))=0,"+++","++"),"+"),"-"),"-")</f>
        <v>-</v>
      </c>
      <c r="AB44" s="124" t="str">
        <f>IF(ISERR(FIND(AB$4,#REF!))=0,IF(ISERR(FIND(CONCATENATE(AB$4,"+"),#REF!))=0,IF(ISERR(FIND(CONCATENATE(AB$4,"++"),#REF!))=0,IF(ISERR(FIND(CONCATENATE(AB$4,"+++"),#REF!))=0,"+++","++"),"+"),"-"),"-")</f>
        <v>-</v>
      </c>
      <c r="AC44" s="124" t="str">
        <f>IF(ISERR(FIND(AC$4,#REF!))=0,IF(ISERR(FIND(CONCATENATE(AC$4,"+"),#REF!))=0,IF(ISERR(FIND(CONCATENATE(AC$4,"++"),#REF!))=0,IF(ISERR(FIND(CONCATENATE(AC$4,"+++"),#REF!))=0,"+++","++"),"+"),"-"),"-")</f>
        <v>-</v>
      </c>
      <c r="AD44" s="124" t="str">
        <f>IF(ISERR(FIND(AD$4,#REF!))=0,IF(ISERR(FIND(CONCATENATE(AD$4,"+"),#REF!))=0,IF(ISERR(FIND(CONCATENATE(AD$4,"++"),#REF!))=0,IF(ISERR(FIND(CONCATENATE(AD$4,"+++"),#REF!))=0,"+++","++"),"+"),"-"),"-")</f>
        <v>-</v>
      </c>
      <c r="AE44" s="124" t="str">
        <f>IF(ISERR(FIND(AE$4,#REF!))=0,IF(ISERR(FIND(CONCATENATE(AE$4,"+"),#REF!))=0,IF(ISERR(FIND(CONCATENATE(AE$4,"++"),#REF!))=0,IF(ISERR(FIND(CONCATENATE(AE$4,"+++"),#REF!))=0,"+++","++"),"+"),"-"),"-")</f>
        <v>-</v>
      </c>
      <c r="AF44" s="124" t="str">
        <f>IF(ISERR(FIND(AF$4,#REF!))=0,IF(ISERR(FIND(CONCATENATE(AF$4,"+"),#REF!))=0,IF(ISERR(FIND(CONCATENATE(AF$4,"++"),#REF!))=0,IF(ISERR(FIND(CONCATENATE(AF$4,"+++"),#REF!))=0,"+++","++"),"+"),"-"),"-")</f>
        <v>-</v>
      </c>
      <c r="AG44" s="124" t="str">
        <f>IF(ISERR(FIND(AG$4,#REF!))=0,IF(ISERR(FIND(CONCATENATE(AG$4,"+"),#REF!))=0,IF(ISERR(FIND(CONCATENATE(AG$4,"++"),#REF!))=0,IF(ISERR(FIND(CONCATENATE(AG$4,"+++"),#REF!))=0,"+++","++"),"+"),"-"),"-")</f>
        <v>-</v>
      </c>
      <c r="AH44" s="124" t="str">
        <f>IF(ISERR(FIND(AH$4,#REF!))=0,IF(ISERR(FIND(CONCATENATE(AH$4,"+"),#REF!))=0,IF(ISERR(FIND(CONCATENATE(AH$4,"++"),#REF!))=0,IF(ISERR(FIND(CONCATENATE(AH$4,"+++"),#REF!))=0,"+++","++"),"+"),"-"),"-")</f>
        <v>-</v>
      </c>
      <c r="AI44" s="124" t="str">
        <f>IF(ISERR(FIND(AI$4,#REF!))=0,IF(ISERR(FIND(CONCATENATE(AI$4,"+"),#REF!))=0,IF(ISERR(FIND(CONCATENATE(AI$4,"++"),#REF!))=0,IF(ISERR(FIND(CONCATENATE(AI$4,"+++"),#REF!))=0,"+++","++"),"+"),"-"),"-")</f>
        <v>-</v>
      </c>
      <c r="AJ44" s="124" t="str">
        <f>IF(ISERR(FIND(AJ$4,#REF!))=0,IF(ISERR(FIND(CONCATENATE(AJ$4,"+"),#REF!))=0,IF(ISERR(FIND(CONCATENATE(AJ$4,"++"),#REF!))=0,IF(ISERR(FIND(CONCATENATE(AJ$4,"+++"),#REF!))=0,"+++","++"),"+"),"-"),"-")</f>
        <v>-</v>
      </c>
      <c r="AK44" s="124" t="str">
        <f>IF(ISERR(FIND(AK$4,#REF!))=0,IF(ISERR(FIND(CONCATENATE(AK$4,"+"),#REF!))=0,IF(ISERR(FIND(CONCATENATE(AK$4,"++"),#REF!))=0,IF(ISERR(FIND(CONCATENATE(AK$4,"+++"),#REF!))=0,"+++","++"),"+"),"-"),"-")</f>
        <v>-</v>
      </c>
      <c r="AL44" s="124" t="str">
        <f>IF(ISERR(FIND(AL$4,#REF!))=0,IF(ISERR(FIND(CONCATENATE(AL$4,"+"),#REF!))=0,IF(ISERR(FIND(CONCATENATE(AL$4,"++"),#REF!))=0,IF(ISERR(FIND(CONCATENATE(AL$4,"+++"),#REF!))=0,"+++","++"),"+"),"-"),"-")</f>
        <v>-</v>
      </c>
      <c r="AM44" s="124" t="str">
        <f>IF(ISERR(FIND(AM$4,#REF!))=0,IF(ISERR(FIND(CONCATENATE(AM$4,"+"),#REF!))=0,IF(ISERR(FIND(CONCATENATE(AM$4,"++"),#REF!))=0,IF(ISERR(FIND(CONCATENATE(AM$4,"+++"),#REF!))=0,"+++","++"),"+"),"-"),"-")</f>
        <v>-</v>
      </c>
      <c r="AN44" s="124" t="str">
        <f>IF(ISERR(FIND(AN$4,#REF!))=0,IF(ISERR(FIND(CONCATENATE(AN$4,"+"),#REF!))=0,IF(ISERR(FIND(CONCATENATE(AN$4,"++"),#REF!))=0,IF(ISERR(FIND(CONCATENATE(AN$4,"+++"),#REF!))=0,"+++","++"),"+"),"-"),"-")</f>
        <v>-</v>
      </c>
      <c r="AO44" s="124" t="str">
        <f>IF(ISERR(FIND(AO$4,#REF!))=0,IF(ISERR(FIND(CONCATENATE(AO$4,"+"),#REF!))=0,IF(ISERR(FIND(CONCATENATE(AO$4,"++"),#REF!))=0,IF(ISERR(FIND(CONCATENATE(AO$4,"+++"),#REF!))=0,"+++","++"),"+"),"-"),"-")</f>
        <v>-</v>
      </c>
      <c r="AP44" s="124" t="str">
        <f>IF(ISERR(FIND(AP$4,#REF!))=0,IF(ISERR(FIND(CONCATENATE(AP$4,"+"),#REF!))=0,IF(ISERR(FIND(CONCATENATE(AP$4,"++"),#REF!))=0,IF(ISERR(FIND(CONCATENATE(AP$4,"+++"),#REF!))=0,"+++","++"),"+"),"-"),"-")</f>
        <v>-</v>
      </c>
      <c r="AQ44" s="124" t="str">
        <f>IF(ISERR(FIND(AQ$4,#REF!))=0,IF(ISERR(FIND(CONCATENATE(AQ$4,"+"),#REF!))=0,IF(ISERR(FIND(CONCATENATE(AQ$4,"++"),#REF!))=0,IF(ISERR(FIND(CONCATENATE(AQ$4,"+++"),#REF!))=0,"+++","++"),"+"),"-"),"-")</f>
        <v>-</v>
      </c>
      <c r="AR44" s="124"/>
      <c r="AS44" s="124"/>
      <c r="AT44" s="124"/>
      <c r="AU44" s="124"/>
      <c r="AV44" s="124"/>
      <c r="AW44" s="124" t="str">
        <f>IF(ISERR(FIND(AW$4,#REF!))=0,IF(ISERR(FIND(CONCATENATE(AW$4,"+"),#REF!))=0,IF(ISERR(FIND(CONCATENATE(AW$4,"++"),#REF!))=0,IF(ISERR(FIND(CONCATENATE(AW$4,"+++"),#REF!))=0,"+++","++"),"+"),"-"),"-")</f>
        <v>-</v>
      </c>
      <c r="AX44" s="124" t="str">
        <f>IF(ISERR(FIND(AX$4,#REF!))=0,IF(ISERR(FIND(CONCATENATE(AX$4,"+"),#REF!))=0,IF(ISERR(FIND(CONCATENATE(AX$4,"++"),#REF!))=0,IF(ISERR(FIND(CONCATENATE(AX$4,"+++"),#REF!))=0,"+++","++"),"+"),"-"),"-")</f>
        <v>-</v>
      </c>
      <c r="AY44" s="124" t="str">
        <f>IF(ISERR(FIND(AY$4,#REF!))=0,IF(ISERR(FIND(CONCATENATE(AY$4,"+"),#REF!))=0,IF(ISERR(FIND(CONCATENATE(AY$4,"++"),#REF!))=0,IF(ISERR(FIND(CONCATENATE(AY$4,"+++"),#REF!))=0,"+++","++"),"+"),"-"),"-")</f>
        <v>-</v>
      </c>
      <c r="AZ44" s="124" t="str">
        <f>IF(ISERR(FIND(AZ$4,#REF!))=0,IF(ISERR(FIND(CONCATENATE(AZ$4,"+"),#REF!))=0,IF(ISERR(FIND(CONCATENATE(AZ$4,"++"),#REF!))=0,IF(ISERR(FIND(CONCATENATE(AZ$4,"+++"),#REF!))=0,"+++","++"),"+"),"-"),"-")</f>
        <v>-</v>
      </c>
      <c r="BA44" s="124" t="str">
        <f>IF(ISERR(FIND(BA$4,#REF!))=0,IF(ISERR(FIND(CONCATENATE(BA$4,"+"),#REF!))=0,IF(ISERR(FIND(CONCATENATE(BA$4,"++"),#REF!))=0,IF(ISERR(FIND(CONCATENATE(BA$4,"+++"),#REF!))=0,"+++","++"),"+"),"-"),"-")</f>
        <v>-</v>
      </c>
      <c r="BB44" s="124" t="str">
        <f>IF(ISERR(FIND(BB$4,#REF!))=0,IF(ISERR(FIND(CONCATENATE(BB$4,"+"),#REF!))=0,IF(ISERR(FIND(CONCATENATE(BB$4,"++"),#REF!))=0,IF(ISERR(FIND(CONCATENATE(BB$4,"+++"),#REF!))=0,"+++","++"),"+"),"-"),"-")</f>
        <v>-</v>
      </c>
      <c r="BC44" s="124" t="str">
        <f>IF(ISERR(FIND(BC$4,#REF!))=0,IF(ISERR(FIND(CONCATENATE(BC$4,"+"),#REF!))=0,IF(ISERR(FIND(CONCATENATE(BC$4,"++"),#REF!))=0,IF(ISERR(FIND(CONCATENATE(BC$4,"+++"),#REF!))=0,"+++","++"),"+"),"-"),"-")</f>
        <v>-</v>
      </c>
      <c r="BD44" s="124"/>
      <c r="BE44" s="124"/>
    </row>
    <row r="45" spans="1:57" hidden="1">
      <c r="A45" s="123" t="e">
        <f>#REF!</f>
        <v>#REF!</v>
      </c>
      <c r="B45" s="124" t="str">
        <f>IF(ISERR(FIND(B$4,#REF!))=0,IF(ISERR(FIND(CONCATENATE(B$4,"+"),#REF!))=0,IF(ISERR(FIND(CONCATENATE(B$4,"++"),#REF!))=0,IF(ISERR(FIND(CONCATENATE(B$4,"+++"),#REF!))=0,"+++","++"),"+"),"-"),"-")</f>
        <v>-</v>
      </c>
      <c r="C45" s="124" t="str">
        <f>IF(ISERR(FIND(C$4,#REF!))=0,IF(ISERR(FIND(CONCATENATE(C$4,"+"),#REF!))=0,IF(ISERR(FIND(CONCATENATE(C$4,"++"),#REF!))=0,IF(ISERR(FIND(CONCATENATE(C$4,"+++"),#REF!))=0,"+++","++"),"+"),"-"),"-")</f>
        <v>-</v>
      </c>
      <c r="D45" s="124" t="str">
        <f>IF(ISERR(FIND(D$4,#REF!))=0,IF(ISERR(FIND(CONCATENATE(D$4,"+"),#REF!))=0,IF(ISERR(FIND(CONCATENATE(D$4,"++"),#REF!))=0,IF(ISERR(FIND(CONCATENATE(D$4,"+++"),#REF!))=0,"+++","++"),"+"),"-"),"-")</f>
        <v>-</v>
      </c>
      <c r="E45" s="124" t="str">
        <f>IF(ISERR(FIND(E$4,#REF!))=0,IF(ISERR(FIND(CONCATENATE(E$4,"+"),#REF!))=0,IF(ISERR(FIND(CONCATENATE(E$4,"++"),#REF!))=0,IF(ISERR(FIND(CONCATENATE(E$4,"+++"),#REF!))=0,"+++","++"),"+"),"-"),"-")</f>
        <v>-</v>
      </c>
      <c r="F45" s="124" t="str">
        <f>IF(ISERR(FIND(F$4,#REF!))=0,IF(ISERR(FIND(CONCATENATE(F$4,"+"),#REF!))=0,IF(ISERR(FIND(CONCATENATE(F$4,"++"),#REF!))=0,IF(ISERR(FIND(CONCATENATE(F$4,"+++"),#REF!))=0,"+++","++"),"+"),"-"),"-")</f>
        <v>-</v>
      </c>
      <c r="G45" s="124" t="str">
        <f>IF(ISERR(FIND(G$4,#REF!))=0,IF(ISERR(FIND(CONCATENATE(G$4,"+"),#REF!))=0,IF(ISERR(FIND(CONCATENATE(G$4,"++"),#REF!))=0,IF(ISERR(FIND(CONCATENATE(G$4,"+++"),#REF!))=0,"+++","++"),"+"),"-"),"-")</f>
        <v>-</v>
      </c>
      <c r="H45" s="124" t="str">
        <f>IF(ISERR(FIND(H$4,#REF!))=0,IF(ISERR(FIND(CONCATENATE(H$4,"+"),#REF!))=0,IF(ISERR(FIND(CONCATENATE(H$4,"++"),#REF!))=0,IF(ISERR(FIND(CONCATENATE(H$4,"+++"),#REF!))=0,"+++","++"),"+"),"-"),"-")</f>
        <v>-</v>
      </c>
      <c r="I45" s="124" t="str">
        <f>IF(ISERR(FIND(I$4,#REF!))=0,IF(ISERR(FIND(CONCATENATE(I$4,"+"),#REF!))=0,IF(ISERR(FIND(CONCATENATE(I$4,"++"),#REF!))=0,IF(ISERR(FIND(CONCATENATE(I$4,"+++"),#REF!))=0,"+++","++"),"+"),"-"),"-")</f>
        <v>-</v>
      </c>
      <c r="J45" s="124" t="str">
        <f>IF(ISERR(FIND(J$4,#REF!))=0,IF(ISERR(FIND(CONCATENATE(J$4,"+"),#REF!))=0,IF(ISERR(FIND(CONCATENATE(J$4,"++"),#REF!))=0,IF(ISERR(FIND(CONCATENATE(J$4,"+++"),#REF!))=0,"+++","++"),"+"),"-"),"-")</f>
        <v>-</v>
      </c>
      <c r="K45" s="124" t="str">
        <f>IF(ISERR(FIND(K$4,#REF!))=0,IF(ISERR(FIND(CONCATENATE(K$4,"+"),#REF!))=0,IF(ISERR(FIND(CONCATENATE(K$4,"++"),#REF!))=0,IF(ISERR(FIND(CONCATENATE(K$4,"+++"),#REF!))=0,"+++","++"),"+"),"-"),"-")</f>
        <v>-</v>
      </c>
      <c r="L45" s="124" t="str">
        <f>IF(ISERR(FIND(L$4,#REF!))=0,IF(ISERR(FIND(CONCATENATE(L$4,"+"),#REF!))=0,IF(ISERR(FIND(CONCATENATE(L$4,"++"),#REF!))=0,IF(ISERR(FIND(CONCATENATE(L$4,"+++"),#REF!))=0,"+++","++"),"+"),"-"),"-")</f>
        <v>-</v>
      </c>
      <c r="M45" s="124" t="str">
        <f>IF(ISERR(FIND(M$4,#REF!))=0,IF(ISERR(FIND(CONCATENATE(M$4,"+"),#REF!))=0,IF(ISERR(FIND(CONCATENATE(M$4,"++"),#REF!))=0,IF(ISERR(FIND(CONCATENATE(M$4,"+++"),#REF!))=0,"+++","++"),"+"),"-"),"-")</f>
        <v>-</v>
      </c>
      <c r="N45" s="124" t="str">
        <f>IF(ISERR(FIND(N$4,#REF!))=0,IF(ISERR(FIND(CONCATENATE(N$4,"+"),#REF!))=0,IF(ISERR(FIND(CONCATENATE(N$4,"++"),#REF!))=0,IF(ISERR(FIND(CONCATENATE(N$4,"+++"),#REF!))=0,"+++","++"),"+"),"-"),"-")</f>
        <v>-</v>
      </c>
      <c r="O45" s="124" t="str">
        <f>IF(ISERR(FIND(O$4,#REF!))=0,IF(ISERR(FIND(CONCATENATE(O$4,"+"),#REF!))=0,IF(ISERR(FIND(CONCATENATE(O$4,"++"),#REF!))=0,IF(ISERR(FIND(CONCATENATE(O$4,"+++"),#REF!))=0,"+++","++"),"+"),"-"),"-")</f>
        <v>-</v>
      </c>
      <c r="P45" s="124" t="str">
        <f>IF(ISERR(FIND(P$4,#REF!))=0,IF(ISERR(FIND(CONCATENATE(P$4,"+"),#REF!))=0,IF(ISERR(FIND(CONCATENATE(P$4,"++"),#REF!))=0,IF(ISERR(FIND(CONCATENATE(P$4,"+++"),#REF!))=0,"+++","++"),"+"),"-"),"-")</f>
        <v>-</v>
      </c>
      <c r="Q45" s="124" t="str">
        <f>IF(ISERR(FIND(Q$4,#REF!))=0,IF(ISERR(FIND(CONCATENATE(Q$4,"+"),#REF!))=0,IF(ISERR(FIND(CONCATENATE(Q$4,"++"),#REF!))=0,IF(ISERR(FIND(CONCATENATE(Q$4,"+++"),#REF!))=0,"+++","++"),"+"),"-"),"-")</f>
        <v>-</v>
      </c>
      <c r="R45" s="124" t="str">
        <f>IF(ISERR(FIND(R$4,#REF!))=0,IF(ISERR(FIND(CONCATENATE(R$4,"+"),#REF!))=0,IF(ISERR(FIND(CONCATENATE(R$4,"++"),#REF!))=0,IF(ISERR(FIND(CONCATENATE(R$4,"+++"),#REF!))=0,"+++","++"),"+"),"-"),"-")</f>
        <v>-</v>
      </c>
      <c r="S45" s="124"/>
      <c r="T45" s="124"/>
      <c r="U45" s="124" t="str">
        <f>IF(ISERR(FIND(U$4,#REF!))=0,IF(ISERR(FIND(CONCATENATE(U$4,"+"),#REF!))=0,IF(ISERR(FIND(CONCATENATE(U$4,"++"),#REF!))=0,IF(ISERR(FIND(CONCATENATE(U$4,"+++"),#REF!))=0,"+++","++"),"+"),"-"),"-")</f>
        <v>-</v>
      </c>
      <c r="V45" s="124" t="str">
        <f>IF(ISERR(FIND(V$4,#REF!))=0,IF(ISERR(FIND(CONCATENATE(V$4,"+"),#REF!))=0,IF(ISERR(FIND(CONCATENATE(V$4,"++"),#REF!))=0,IF(ISERR(FIND(CONCATENATE(V$4,"+++"),#REF!))=0,"+++","++"),"+"),"-"),"-")</f>
        <v>-</v>
      </c>
      <c r="W45" s="124" t="str">
        <f>IF(ISERR(FIND(W$4,#REF!))=0,IF(ISERR(FIND(CONCATENATE(W$4,"+"),#REF!))=0,IF(ISERR(FIND(CONCATENATE(W$4,"++"),#REF!))=0,IF(ISERR(FIND(CONCATENATE(W$4,"+++"),#REF!))=0,"+++","++"),"+"),"-"),"-")</f>
        <v>-</v>
      </c>
      <c r="X45" s="124" t="str">
        <f>IF(ISERR(FIND(X$4,#REF!))=0,IF(ISERR(FIND(CONCATENATE(X$4,"+"),#REF!))=0,IF(ISERR(FIND(CONCATENATE(X$4,"++"),#REF!))=0,IF(ISERR(FIND(CONCATENATE(X$4,"+++"),#REF!))=0,"+++","++"),"+"),"-"),"-")</f>
        <v>-</v>
      </c>
      <c r="Y45" s="124" t="str">
        <f>IF(ISERR(FIND(Y$4,#REF!))=0,IF(ISERR(FIND(CONCATENATE(Y$4,"+"),#REF!))=0,IF(ISERR(FIND(CONCATENATE(Y$4,"++"),#REF!))=0,IF(ISERR(FIND(CONCATENATE(Y$4,"+++"),#REF!))=0,"+++","++"),"+"),"-"),"-")</f>
        <v>-</v>
      </c>
      <c r="Z45" s="124" t="str">
        <f>IF(ISERR(FIND(Z$4,#REF!))=0,IF(ISERR(FIND(CONCATENATE(Z$4,"+"),#REF!))=0,IF(ISERR(FIND(CONCATENATE(Z$4,"++"),#REF!))=0,IF(ISERR(FIND(CONCATENATE(Z$4,"+++"),#REF!))=0,"+++","++"),"+"),"-"),"-")</f>
        <v>-</v>
      </c>
      <c r="AA45" s="124" t="str">
        <f>IF(ISERR(FIND(AA$4,#REF!))=0,IF(ISERR(FIND(CONCATENATE(AA$4,"+"),#REF!))=0,IF(ISERR(FIND(CONCATENATE(AA$4,"++"),#REF!))=0,IF(ISERR(FIND(CONCATENATE(AA$4,"+++"),#REF!))=0,"+++","++"),"+"),"-"),"-")</f>
        <v>-</v>
      </c>
      <c r="AB45" s="124" t="str">
        <f>IF(ISERR(FIND(AB$4,#REF!))=0,IF(ISERR(FIND(CONCATENATE(AB$4,"+"),#REF!))=0,IF(ISERR(FIND(CONCATENATE(AB$4,"++"),#REF!))=0,IF(ISERR(FIND(CONCATENATE(AB$4,"+++"),#REF!))=0,"+++","++"),"+"),"-"),"-")</f>
        <v>-</v>
      </c>
      <c r="AC45" s="124" t="str">
        <f>IF(ISERR(FIND(AC$4,#REF!))=0,IF(ISERR(FIND(CONCATENATE(AC$4,"+"),#REF!))=0,IF(ISERR(FIND(CONCATENATE(AC$4,"++"),#REF!))=0,IF(ISERR(FIND(CONCATENATE(AC$4,"+++"),#REF!))=0,"+++","++"),"+"),"-"),"-")</f>
        <v>-</v>
      </c>
      <c r="AD45" s="124" t="str">
        <f>IF(ISERR(FIND(AD$4,#REF!))=0,IF(ISERR(FIND(CONCATENATE(AD$4,"+"),#REF!))=0,IF(ISERR(FIND(CONCATENATE(AD$4,"++"),#REF!))=0,IF(ISERR(FIND(CONCATENATE(AD$4,"+++"),#REF!))=0,"+++","++"),"+"),"-"),"-")</f>
        <v>-</v>
      </c>
      <c r="AE45" s="124" t="str">
        <f>IF(ISERR(FIND(AE$4,#REF!))=0,IF(ISERR(FIND(CONCATENATE(AE$4,"+"),#REF!))=0,IF(ISERR(FIND(CONCATENATE(AE$4,"++"),#REF!))=0,IF(ISERR(FIND(CONCATENATE(AE$4,"+++"),#REF!))=0,"+++","++"),"+"),"-"),"-")</f>
        <v>-</v>
      </c>
      <c r="AF45" s="124" t="str">
        <f>IF(ISERR(FIND(AF$4,#REF!))=0,IF(ISERR(FIND(CONCATENATE(AF$4,"+"),#REF!))=0,IF(ISERR(FIND(CONCATENATE(AF$4,"++"),#REF!))=0,IF(ISERR(FIND(CONCATENATE(AF$4,"+++"),#REF!))=0,"+++","++"),"+"),"-"),"-")</f>
        <v>-</v>
      </c>
      <c r="AG45" s="124" t="str">
        <f>IF(ISERR(FIND(AG$4,#REF!))=0,IF(ISERR(FIND(CONCATENATE(AG$4,"+"),#REF!))=0,IF(ISERR(FIND(CONCATENATE(AG$4,"++"),#REF!))=0,IF(ISERR(FIND(CONCATENATE(AG$4,"+++"),#REF!))=0,"+++","++"),"+"),"-"),"-")</f>
        <v>-</v>
      </c>
      <c r="AH45" s="124" t="str">
        <f>IF(ISERR(FIND(AH$4,#REF!))=0,IF(ISERR(FIND(CONCATENATE(AH$4,"+"),#REF!))=0,IF(ISERR(FIND(CONCATENATE(AH$4,"++"),#REF!))=0,IF(ISERR(FIND(CONCATENATE(AH$4,"+++"),#REF!))=0,"+++","++"),"+"),"-"),"-")</f>
        <v>-</v>
      </c>
      <c r="AI45" s="124" t="str">
        <f>IF(ISERR(FIND(AI$4,#REF!))=0,IF(ISERR(FIND(CONCATENATE(AI$4,"+"),#REF!))=0,IF(ISERR(FIND(CONCATENATE(AI$4,"++"),#REF!))=0,IF(ISERR(FIND(CONCATENATE(AI$4,"+++"),#REF!))=0,"+++","++"),"+"),"-"),"-")</f>
        <v>-</v>
      </c>
      <c r="AJ45" s="124" t="str">
        <f>IF(ISERR(FIND(AJ$4,#REF!))=0,IF(ISERR(FIND(CONCATENATE(AJ$4,"+"),#REF!))=0,IF(ISERR(FIND(CONCATENATE(AJ$4,"++"),#REF!))=0,IF(ISERR(FIND(CONCATENATE(AJ$4,"+++"),#REF!))=0,"+++","++"),"+"),"-"),"-")</f>
        <v>-</v>
      </c>
      <c r="AK45" s="124" t="str">
        <f>IF(ISERR(FIND(AK$4,#REF!))=0,IF(ISERR(FIND(CONCATENATE(AK$4,"+"),#REF!))=0,IF(ISERR(FIND(CONCATENATE(AK$4,"++"),#REF!))=0,IF(ISERR(FIND(CONCATENATE(AK$4,"+++"),#REF!))=0,"+++","++"),"+"),"-"),"-")</f>
        <v>-</v>
      </c>
      <c r="AL45" s="124" t="str">
        <f>IF(ISERR(FIND(AL$4,#REF!))=0,IF(ISERR(FIND(CONCATENATE(AL$4,"+"),#REF!))=0,IF(ISERR(FIND(CONCATENATE(AL$4,"++"),#REF!))=0,IF(ISERR(FIND(CONCATENATE(AL$4,"+++"),#REF!))=0,"+++","++"),"+"),"-"),"-")</f>
        <v>-</v>
      </c>
      <c r="AM45" s="124" t="str">
        <f>IF(ISERR(FIND(AM$4,#REF!))=0,IF(ISERR(FIND(CONCATENATE(AM$4,"+"),#REF!))=0,IF(ISERR(FIND(CONCATENATE(AM$4,"++"),#REF!))=0,IF(ISERR(FIND(CONCATENATE(AM$4,"+++"),#REF!))=0,"+++","++"),"+"),"-"),"-")</f>
        <v>-</v>
      </c>
      <c r="AN45" s="124" t="str">
        <f>IF(ISERR(FIND(AN$4,#REF!))=0,IF(ISERR(FIND(CONCATENATE(AN$4,"+"),#REF!))=0,IF(ISERR(FIND(CONCATENATE(AN$4,"++"),#REF!))=0,IF(ISERR(FIND(CONCATENATE(AN$4,"+++"),#REF!))=0,"+++","++"),"+"),"-"),"-")</f>
        <v>-</v>
      </c>
      <c r="AO45" s="124" t="str">
        <f>IF(ISERR(FIND(AO$4,#REF!))=0,IF(ISERR(FIND(CONCATENATE(AO$4,"+"),#REF!))=0,IF(ISERR(FIND(CONCATENATE(AO$4,"++"),#REF!))=0,IF(ISERR(FIND(CONCATENATE(AO$4,"+++"),#REF!))=0,"+++","++"),"+"),"-"),"-")</f>
        <v>-</v>
      </c>
      <c r="AP45" s="124" t="str">
        <f>IF(ISERR(FIND(AP$4,#REF!))=0,IF(ISERR(FIND(CONCATENATE(AP$4,"+"),#REF!))=0,IF(ISERR(FIND(CONCATENATE(AP$4,"++"),#REF!))=0,IF(ISERR(FIND(CONCATENATE(AP$4,"+++"),#REF!))=0,"+++","++"),"+"),"-"),"-")</f>
        <v>-</v>
      </c>
      <c r="AQ45" s="124" t="str">
        <f>IF(ISERR(FIND(AQ$4,#REF!))=0,IF(ISERR(FIND(CONCATENATE(AQ$4,"+"),#REF!))=0,IF(ISERR(FIND(CONCATENATE(AQ$4,"++"),#REF!))=0,IF(ISERR(FIND(CONCATENATE(AQ$4,"+++"),#REF!))=0,"+++","++"),"+"),"-"),"-")</f>
        <v>-</v>
      </c>
      <c r="AR45" s="124"/>
      <c r="AS45" s="124"/>
      <c r="AT45" s="124"/>
      <c r="AU45" s="124"/>
      <c r="AV45" s="124"/>
      <c r="AW45" s="124" t="str">
        <f>IF(ISERR(FIND(AW$4,#REF!))=0,IF(ISERR(FIND(CONCATENATE(AW$4,"+"),#REF!))=0,IF(ISERR(FIND(CONCATENATE(AW$4,"++"),#REF!))=0,IF(ISERR(FIND(CONCATENATE(AW$4,"+++"),#REF!))=0,"+++","++"),"+"),"-"),"-")</f>
        <v>-</v>
      </c>
      <c r="AX45" s="124" t="str">
        <f>IF(ISERR(FIND(AX$4,#REF!))=0,IF(ISERR(FIND(CONCATENATE(AX$4,"+"),#REF!))=0,IF(ISERR(FIND(CONCATENATE(AX$4,"++"),#REF!))=0,IF(ISERR(FIND(CONCATENATE(AX$4,"+++"),#REF!))=0,"+++","++"),"+"),"-"),"-")</f>
        <v>-</v>
      </c>
      <c r="AY45" s="124" t="str">
        <f>IF(ISERR(FIND(AY$4,#REF!))=0,IF(ISERR(FIND(CONCATENATE(AY$4,"+"),#REF!))=0,IF(ISERR(FIND(CONCATENATE(AY$4,"++"),#REF!))=0,IF(ISERR(FIND(CONCATENATE(AY$4,"+++"),#REF!))=0,"+++","++"),"+"),"-"),"-")</f>
        <v>-</v>
      </c>
      <c r="AZ45" s="124" t="str">
        <f>IF(ISERR(FIND(AZ$4,#REF!))=0,IF(ISERR(FIND(CONCATENATE(AZ$4,"+"),#REF!))=0,IF(ISERR(FIND(CONCATENATE(AZ$4,"++"),#REF!))=0,IF(ISERR(FIND(CONCATENATE(AZ$4,"+++"),#REF!))=0,"+++","++"),"+"),"-"),"-")</f>
        <v>-</v>
      </c>
      <c r="BA45" s="124" t="str">
        <f>IF(ISERR(FIND(BA$4,#REF!))=0,IF(ISERR(FIND(CONCATENATE(BA$4,"+"),#REF!))=0,IF(ISERR(FIND(CONCATENATE(BA$4,"++"),#REF!))=0,IF(ISERR(FIND(CONCATENATE(BA$4,"+++"),#REF!))=0,"+++","++"),"+"),"-"),"-")</f>
        <v>-</v>
      </c>
      <c r="BB45" s="124" t="str">
        <f>IF(ISERR(FIND(BB$4,#REF!))=0,IF(ISERR(FIND(CONCATENATE(BB$4,"+"),#REF!))=0,IF(ISERR(FIND(CONCATENATE(BB$4,"++"),#REF!))=0,IF(ISERR(FIND(CONCATENATE(BB$4,"+++"),#REF!))=0,"+++","++"),"+"),"-"),"-")</f>
        <v>-</v>
      </c>
      <c r="BC45" s="124" t="str">
        <f>IF(ISERR(FIND(BC$4,#REF!))=0,IF(ISERR(FIND(CONCATENATE(BC$4,"+"),#REF!))=0,IF(ISERR(FIND(CONCATENATE(BC$4,"++"),#REF!))=0,IF(ISERR(FIND(CONCATENATE(BC$4,"+++"),#REF!))=0,"+++","++"),"+"),"-"),"-")</f>
        <v>-</v>
      </c>
      <c r="BD45" s="124"/>
      <c r="BE45" s="124"/>
    </row>
    <row r="46" spans="1:57" hidden="1">
      <c r="A46" s="123" t="e">
        <f>#REF!</f>
        <v>#REF!</v>
      </c>
      <c r="B46" s="124" t="str">
        <f>IF(ISERR(FIND(B$4,#REF!))=0,IF(ISERR(FIND(CONCATENATE(B$4,"+"),#REF!))=0,IF(ISERR(FIND(CONCATENATE(B$4,"++"),#REF!))=0,IF(ISERR(FIND(CONCATENATE(B$4,"+++"),#REF!))=0,"+++","++"),"+"),"-"),"-")</f>
        <v>-</v>
      </c>
      <c r="C46" s="124" t="str">
        <f>IF(ISERR(FIND(C$4,#REF!))=0,IF(ISERR(FIND(CONCATENATE(C$4,"+"),#REF!))=0,IF(ISERR(FIND(CONCATENATE(C$4,"++"),#REF!))=0,IF(ISERR(FIND(CONCATENATE(C$4,"+++"),#REF!))=0,"+++","++"),"+"),"-"),"-")</f>
        <v>-</v>
      </c>
      <c r="D46" s="124" t="str">
        <f>IF(ISERR(FIND(D$4,#REF!))=0,IF(ISERR(FIND(CONCATENATE(D$4,"+"),#REF!))=0,IF(ISERR(FIND(CONCATENATE(D$4,"++"),#REF!))=0,IF(ISERR(FIND(CONCATENATE(D$4,"+++"),#REF!))=0,"+++","++"),"+"),"-"),"-")</f>
        <v>-</v>
      </c>
      <c r="E46" s="124" t="str">
        <f>IF(ISERR(FIND(E$4,#REF!))=0,IF(ISERR(FIND(CONCATENATE(E$4,"+"),#REF!))=0,IF(ISERR(FIND(CONCATENATE(E$4,"++"),#REF!))=0,IF(ISERR(FIND(CONCATENATE(E$4,"+++"),#REF!))=0,"+++","++"),"+"),"-"),"-")</f>
        <v>-</v>
      </c>
      <c r="F46" s="124" t="str">
        <f>IF(ISERR(FIND(F$4,#REF!))=0,IF(ISERR(FIND(CONCATENATE(F$4,"+"),#REF!))=0,IF(ISERR(FIND(CONCATENATE(F$4,"++"),#REF!))=0,IF(ISERR(FIND(CONCATENATE(F$4,"+++"),#REF!))=0,"+++","++"),"+"),"-"),"-")</f>
        <v>-</v>
      </c>
      <c r="G46" s="124" t="str">
        <f>IF(ISERR(FIND(G$4,#REF!))=0,IF(ISERR(FIND(CONCATENATE(G$4,"+"),#REF!))=0,IF(ISERR(FIND(CONCATENATE(G$4,"++"),#REF!))=0,IF(ISERR(FIND(CONCATENATE(G$4,"+++"),#REF!))=0,"+++","++"),"+"),"-"),"-")</f>
        <v>-</v>
      </c>
      <c r="H46" s="124" t="str">
        <f>IF(ISERR(FIND(H$4,#REF!))=0,IF(ISERR(FIND(CONCATENATE(H$4,"+"),#REF!))=0,IF(ISERR(FIND(CONCATENATE(H$4,"++"),#REF!))=0,IF(ISERR(FIND(CONCATENATE(H$4,"+++"),#REF!))=0,"+++","++"),"+"),"-"),"-")</f>
        <v>-</v>
      </c>
      <c r="I46" s="124" t="str">
        <f>IF(ISERR(FIND(I$4,#REF!))=0,IF(ISERR(FIND(CONCATENATE(I$4,"+"),#REF!))=0,IF(ISERR(FIND(CONCATENATE(I$4,"++"),#REF!))=0,IF(ISERR(FIND(CONCATENATE(I$4,"+++"),#REF!))=0,"+++","++"),"+"),"-"),"-")</f>
        <v>-</v>
      </c>
      <c r="J46" s="124" t="str">
        <f>IF(ISERR(FIND(J$4,#REF!))=0,IF(ISERR(FIND(CONCATENATE(J$4,"+"),#REF!))=0,IF(ISERR(FIND(CONCATENATE(J$4,"++"),#REF!))=0,IF(ISERR(FIND(CONCATENATE(J$4,"+++"),#REF!))=0,"+++","++"),"+"),"-"),"-")</f>
        <v>-</v>
      </c>
      <c r="K46" s="124" t="str">
        <f>IF(ISERR(FIND(K$4,#REF!))=0,IF(ISERR(FIND(CONCATENATE(K$4,"+"),#REF!))=0,IF(ISERR(FIND(CONCATENATE(K$4,"++"),#REF!))=0,IF(ISERR(FIND(CONCATENATE(K$4,"+++"),#REF!))=0,"+++","++"),"+"),"-"),"-")</f>
        <v>-</v>
      </c>
      <c r="L46" s="124" t="str">
        <f>IF(ISERR(FIND(L$4,#REF!))=0,IF(ISERR(FIND(CONCATENATE(L$4,"+"),#REF!))=0,IF(ISERR(FIND(CONCATENATE(L$4,"++"),#REF!))=0,IF(ISERR(FIND(CONCATENATE(L$4,"+++"),#REF!))=0,"+++","++"),"+"),"-"),"-")</f>
        <v>-</v>
      </c>
      <c r="M46" s="124" t="str">
        <f>IF(ISERR(FIND(M$4,#REF!))=0,IF(ISERR(FIND(CONCATENATE(M$4,"+"),#REF!))=0,IF(ISERR(FIND(CONCATENATE(M$4,"++"),#REF!))=0,IF(ISERR(FIND(CONCATENATE(M$4,"+++"),#REF!))=0,"+++","++"),"+"),"-"),"-")</f>
        <v>-</v>
      </c>
      <c r="N46" s="124" t="str">
        <f>IF(ISERR(FIND(N$4,#REF!))=0,IF(ISERR(FIND(CONCATENATE(N$4,"+"),#REF!))=0,IF(ISERR(FIND(CONCATENATE(N$4,"++"),#REF!))=0,IF(ISERR(FIND(CONCATENATE(N$4,"+++"),#REF!))=0,"+++","++"),"+"),"-"),"-")</f>
        <v>-</v>
      </c>
      <c r="O46" s="124" t="str">
        <f>IF(ISERR(FIND(O$4,#REF!))=0,IF(ISERR(FIND(CONCATENATE(O$4,"+"),#REF!))=0,IF(ISERR(FIND(CONCATENATE(O$4,"++"),#REF!))=0,IF(ISERR(FIND(CONCATENATE(O$4,"+++"),#REF!))=0,"+++","++"),"+"),"-"),"-")</f>
        <v>-</v>
      </c>
      <c r="P46" s="124" t="str">
        <f>IF(ISERR(FIND(P$4,#REF!))=0,IF(ISERR(FIND(CONCATENATE(P$4,"+"),#REF!))=0,IF(ISERR(FIND(CONCATENATE(P$4,"++"),#REF!))=0,IF(ISERR(FIND(CONCATENATE(P$4,"+++"),#REF!))=0,"+++","++"),"+"),"-"),"-")</f>
        <v>-</v>
      </c>
      <c r="Q46" s="124" t="str">
        <f>IF(ISERR(FIND(Q$4,#REF!))=0,IF(ISERR(FIND(CONCATENATE(Q$4,"+"),#REF!))=0,IF(ISERR(FIND(CONCATENATE(Q$4,"++"),#REF!))=0,IF(ISERR(FIND(CONCATENATE(Q$4,"+++"),#REF!))=0,"+++","++"),"+"),"-"),"-")</f>
        <v>-</v>
      </c>
      <c r="R46" s="124" t="str">
        <f>IF(ISERR(FIND(R$4,#REF!))=0,IF(ISERR(FIND(CONCATENATE(R$4,"+"),#REF!))=0,IF(ISERR(FIND(CONCATENATE(R$4,"++"),#REF!))=0,IF(ISERR(FIND(CONCATENATE(R$4,"+++"),#REF!))=0,"+++","++"),"+"),"-"),"-")</f>
        <v>-</v>
      </c>
      <c r="S46" s="124"/>
      <c r="T46" s="124"/>
      <c r="U46" s="124" t="str">
        <f>IF(ISERR(FIND(U$4,#REF!))=0,IF(ISERR(FIND(CONCATENATE(U$4,"+"),#REF!))=0,IF(ISERR(FIND(CONCATENATE(U$4,"++"),#REF!))=0,IF(ISERR(FIND(CONCATENATE(U$4,"+++"),#REF!))=0,"+++","++"),"+"),"-"),"-")</f>
        <v>-</v>
      </c>
      <c r="V46" s="124" t="str">
        <f>IF(ISERR(FIND(V$4,#REF!))=0,IF(ISERR(FIND(CONCATENATE(V$4,"+"),#REF!))=0,IF(ISERR(FIND(CONCATENATE(V$4,"++"),#REF!))=0,IF(ISERR(FIND(CONCATENATE(V$4,"+++"),#REF!))=0,"+++","++"),"+"),"-"),"-")</f>
        <v>-</v>
      </c>
      <c r="W46" s="124" t="str">
        <f>IF(ISERR(FIND(W$4,#REF!))=0,IF(ISERR(FIND(CONCATENATE(W$4,"+"),#REF!))=0,IF(ISERR(FIND(CONCATENATE(W$4,"++"),#REF!))=0,IF(ISERR(FIND(CONCATENATE(W$4,"+++"),#REF!))=0,"+++","++"),"+"),"-"),"-")</f>
        <v>-</v>
      </c>
      <c r="X46" s="124" t="str">
        <f>IF(ISERR(FIND(X$4,#REF!))=0,IF(ISERR(FIND(CONCATENATE(X$4,"+"),#REF!))=0,IF(ISERR(FIND(CONCATENATE(X$4,"++"),#REF!))=0,IF(ISERR(FIND(CONCATENATE(X$4,"+++"),#REF!))=0,"+++","++"),"+"),"-"),"-")</f>
        <v>-</v>
      </c>
      <c r="Y46" s="124" t="str">
        <f>IF(ISERR(FIND(Y$4,#REF!))=0,IF(ISERR(FIND(CONCATENATE(Y$4,"+"),#REF!))=0,IF(ISERR(FIND(CONCATENATE(Y$4,"++"),#REF!))=0,IF(ISERR(FIND(CONCATENATE(Y$4,"+++"),#REF!))=0,"+++","++"),"+"),"-"),"-")</f>
        <v>-</v>
      </c>
      <c r="Z46" s="124" t="str">
        <f>IF(ISERR(FIND(Z$4,#REF!))=0,IF(ISERR(FIND(CONCATENATE(Z$4,"+"),#REF!))=0,IF(ISERR(FIND(CONCATENATE(Z$4,"++"),#REF!))=0,IF(ISERR(FIND(CONCATENATE(Z$4,"+++"),#REF!))=0,"+++","++"),"+"),"-"),"-")</f>
        <v>-</v>
      </c>
      <c r="AA46" s="124" t="str">
        <f>IF(ISERR(FIND(AA$4,#REF!))=0,IF(ISERR(FIND(CONCATENATE(AA$4,"+"),#REF!))=0,IF(ISERR(FIND(CONCATENATE(AA$4,"++"),#REF!))=0,IF(ISERR(FIND(CONCATENATE(AA$4,"+++"),#REF!))=0,"+++","++"),"+"),"-"),"-")</f>
        <v>-</v>
      </c>
      <c r="AB46" s="124" t="str">
        <f>IF(ISERR(FIND(AB$4,#REF!))=0,IF(ISERR(FIND(CONCATENATE(AB$4,"+"),#REF!))=0,IF(ISERR(FIND(CONCATENATE(AB$4,"++"),#REF!))=0,IF(ISERR(FIND(CONCATENATE(AB$4,"+++"),#REF!))=0,"+++","++"),"+"),"-"),"-")</f>
        <v>-</v>
      </c>
      <c r="AC46" s="124" t="str">
        <f>IF(ISERR(FIND(AC$4,#REF!))=0,IF(ISERR(FIND(CONCATENATE(AC$4,"+"),#REF!))=0,IF(ISERR(FIND(CONCATENATE(AC$4,"++"),#REF!))=0,IF(ISERR(FIND(CONCATENATE(AC$4,"+++"),#REF!))=0,"+++","++"),"+"),"-"),"-")</f>
        <v>-</v>
      </c>
      <c r="AD46" s="124" t="str">
        <f>IF(ISERR(FIND(AD$4,#REF!))=0,IF(ISERR(FIND(CONCATENATE(AD$4,"+"),#REF!))=0,IF(ISERR(FIND(CONCATENATE(AD$4,"++"),#REF!))=0,IF(ISERR(FIND(CONCATENATE(AD$4,"+++"),#REF!))=0,"+++","++"),"+"),"-"),"-")</f>
        <v>-</v>
      </c>
      <c r="AE46" s="124" t="str">
        <f>IF(ISERR(FIND(AE$4,#REF!))=0,IF(ISERR(FIND(CONCATENATE(AE$4,"+"),#REF!))=0,IF(ISERR(FIND(CONCATENATE(AE$4,"++"),#REF!))=0,IF(ISERR(FIND(CONCATENATE(AE$4,"+++"),#REF!))=0,"+++","++"),"+"),"-"),"-")</f>
        <v>-</v>
      </c>
      <c r="AF46" s="124" t="str">
        <f>IF(ISERR(FIND(AF$4,#REF!))=0,IF(ISERR(FIND(CONCATENATE(AF$4,"+"),#REF!))=0,IF(ISERR(FIND(CONCATENATE(AF$4,"++"),#REF!))=0,IF(ISERR(FIND(CONCATENATE(AF$4,"+++"),#REF!))=0,"+++","++"),"+"),"-"),"-")</f>
        <v>-</v>
      </c>
      <c r="AG46" s="124" t="str">
        <f>IF(ISERR(FIND(AG$4,#REF!))=0,IF(ISERR(FIND(CONCATENATE(AG$4,"+"),#REF!))=0,IF(ISERR(FIND(CONCATENATE(AG$4,"++"),#REF!))=0,IF(ISERR(FIND(CONCATENATE(AG$4,"+++"),#REF!))=0,"+++","++"),"+"),"-"),"-")</f>
        <v>-</v>
      </c>
      <c r="AH46" s="124" t="str">
        <f>IF(ISERR(FIND(AH$4,#REF!))=0,IF(ISERR(FIND(CONCATENATE(AH$4,"+"),#REF!))=0,IF(ISERR(FIND(CONCATENATE(AH$4,"++"),#REF!))=0,IF(ISERR(FIND(CONCATENATE(AH$4,"+++"),#REF!))=0,"+++","++"),"+"),"-"),"-")</f>
        <v>-</v>
      </c>
      <c r="AI46" s="124" t="str">
        <f>IF(ISERR(FIND(AI$4,#REF!))=0,IF(ISERR(FIND(CONCATENATE(AI$4,"+"),#REF!))=0,IF(ISERR(FIND(CONCATENATE(AI$4,"++"),#REF!))=0,IF(ISERR(FIND(CONCATENATE(AI$4,"+++"),#REF!))=0,"+++","++"),"+"),"-"),"-")</f>
        <v>-</v>
      </c>
      <c r="AJ46" s="124" t="str">
        <f>IF(ISERR(FIND(AJ$4,#REF!))=0,IF(ISERR(FIND(CONCATENATE(AJ$4,"+"),#REF!))=0,IF(ISERR(FIND(CONCATENATE(AJ$4,"++"),#REF!))=0,IF(ISERR(FIND(CONCATENATE(AJ$4,"+++"),#REF!))=0,"+++","++"),"+"),"-"),"-")</f>
        <v>-</v>
      </c>
      <c r="AK46" s="124" t="str">
        <f>IF(ISERR(FIND(AK$4,#REF!))=0,IF(ISERR(FIND(CONCATENATE(AK$4,"+"),#REF!))=0,IF(ISERR(FIND(CONCATENATE(AK$4,"++"),#REF!))=0,IF(ISERR(FIND(CONCATENATE(AK$4,"+++"),#REF!))=0,"+++","++"),"+"),"-"),"-")</f>
        <v>-</v>
      </c>
      <c r="AL46" s="124" t="str">
        <f>IF(ISERR(FIND(AL$4,#REF!))=0,IF(ISERR(FIND(CONCATENATE(AL$4,"+"),#REF!))=0,IF(ISERR(FIND(CONCATENATE(AL$4,"++"),#REF!))=0,IF(ISERR(FIND(CONCATENATE(AL$4,"+++"),#REF!))=0,"+++","++"),"+"),"-"),"-")</f>
        <v>-</v>
      </c>
      <c r="AM46" s="124" t="str">
        <f>IF(ISERR(FIND(AM$4,#REF!))=0,IF(ISERR(FIND(CONCATENATE(AM$4,"+"),#REF!))=0,IF(ISERR(FIND(CONCATENATE(AM$4,"++"),#REF!))=0,IF(ISERR(FIND(CONCATENATE(AM$4,"+++"),#REF!))=0,"+++","++"),"+"),"-"),"-")</f>
        <v>-</v>
      </c>
      <c r="AN46" s="124" t="str">
        <f>IF(ISERR(FIND(AN$4,#REF!))=0,IF(ISERR(FIND(CONCATENATE(AN$4,"+"),#REF!))=0,IF(ISERR(FIND(CONCATENATE(AN$4,"++"),#REF!))=0,IF(ISERR(FIND(CONCATENATE(AN$4,"+++"),#REF!))=0,"+++","++"),"+"),"-"),"-")</f>
        <v>-</v>
      </c>
      <c r="AO46" s="124" t="str">
        <f>IF(ISERR(FIND(AO$4,#REF!))=0,IF(ISERR(FIND(CONCATENATE(AO$4,"+"),#REF!))=0,IF(ISERR(FIND(CONCATENATE(AO$4,"++"),#REF!))=0,IF(ISERR(FIND(CONCATENATE(AO$4,"+++"),#REF!))=0,"+++","++"),"+"),"-"),"-")</f>
        <v>-</v>
      </c>
      <c r="AP46" s="124" t="str">
        <f>IF(ISERR(FIND(AP$4,#REF!))=0,IF(ISERR(FIND(CONCATENATE(AP$4,"+"),#REF!))=0,IF(ISERR(FIND(CONCATENATE(AP$4,"++"),#REF!))=0,IF(ISERR(FIND(CONCATENATE(AP$4,"+++"),#REF!))=0,"+++","++"),"+"),"-"),"-")</f>
        <v>-</v>
      </c>
      <c r="AQ46" s="124" t="str">
        <f>IF(ISERR(FIND(AQ$4,#REF!))=0,IF(ISERR(FIND(CONCATENATE(AQ$4,"+"),#REF!))=0,IF(ISERR(FIND(CONCATENATE(AQ$4,"++"),#REF!))=0,IF(ISERR(FIND(CONCATENATE(AQ$4,"+++"),#REF!))=0,"+++","++"),"+"),"-"),"-")</f>
        <v>-</v>
      </c>
      <c r="AR46" s="124"/>
      <c r="AS46" s="124"/>
      <c r="AT46" s="124"/>
      <c r="AU46" s="124"/>
      <c r="AV46" s="124"/>
      <c r="AW46" s="124" t="str">
        <f>IF(ISERR(FIND(AW$4,#REF!))=0,IF(ISERR(FIND(CONCATENATE(AW$4,"+"),#REF!))=0,IF(ISERR(FIND(CONCATENATE(AW$4,"++"),#REF!))=0,IF(ISERR(FIND(CONCATENATE(AW$4,"+++"),#REF!))=0,"+++","++"),"+"),"-"),"-")</f>
        <v>-</v>
      </c>
      <c r="AX46" s="124" t="str">
        <f>IF(ISERR(FIND(AX$4,#REF!))=0,IF(ISERR(FIND(CONCATENATE(AX$4,"+"),#REF!))=0,IF(ISERR(FIND(CONCATENATE(AX$4,"++"),#REF!))=0,IF(ISERR(FIND(CONCATENATE(AX$4,"+++"),#REF!))=0,"+++","++"),"+"),"-"),"-")</f>
        <v>-</v>
      </c>
      <c r="AY46" s="124" t="str">
        <f>IF(ISERR(FIND(AY$4,#REF!))=0,IF(ISERR(FIND(CONCATENATE(AY$4,"+"),#REF!))=0,IF(ISERR(FIND(CONCATENATE(AY$4,"++"),#REF!))=0,IF(ISERR(FIND(CONCATENATE(AY$4,"+++"),#REF!))=0,"+++","++"),"+"),"-"),"-")</f>
        <v>-</v>
      </c>
      <c r="AZ46" s="124" t="str">
        <f>IF(ISERR(FIND(AZ$4,#REF!))=0,IF(ISERR(FIND(CONCATENATE(AZ$4,"+"),#REF!))=0,IF(ISERR(FIND(CONCATENATE(AZ$4,"++"),#REF!))=0,IF(ISERR(FIND(CONCATENATE(AZ$4,"+++"),#REF!))=0,"+++","++"),"+"),"-"),"-")</f>
        <v>-</v>
      </c>
      <c r="BA46" s="124" t="str">
        <f>IF(ISERR(FIND(BA$4,#REF!))=0,IF(ISERR(FIND(CONCATENATE(BA$4,"+"),#REF!))=0,IF(ISERR(FIND(CONCATENATE(BA$4,"++"),#REF!))=0,IF(ISERR(FIND(CONCATENATE(BA$4,"+++"),#REF!))=0,"+++","++"),"+"),"-"),"-")</f>
        <v>-</v>
      </c>
      <c r="BB46" s="124" t="str">
        <f>IF(ISERR(FIND(BB$4,#REF!))=0,IF(ISERR(FIND(CONCATENATE(BB$4,"+"),#REF!))=0,IF(ISERR(FIND(CONCATENATE(BB$4,"++"),#REF!))=0,IF(ISERR(FIND(CONCATENATE(BB$4,"+++"),#REF!))=0,"+++","++"),"+"),"-"),"-")</f>
        <v>-</v>
      </c>
      <c r="BC46" s="124" t="str">
        <f>IF(ISERR(FIND(BC$4,#REF!))=0,IF(ISERR(FIND(CONCATENATE(BC$4,"+"),#REF!))=0,IF(ISERR(FIND(CONCATENATE(BC$4,"++"),#REF!))=0,IF(ISERR(FIND(CONCATENATE(BC$4,"+++"),#REF!))=0,"+++","++"),"+"),"-"),"-")</f>
        <v>-</v>
      </c>
      <c r="BD46" s="124"/>
      <c r="BE46" s="124"/>
    </row>
    <row r="47" spans="1:57" s="3" customFormat="1" hidden="1">
      <c r="A47" s="128"/>
      <c r="B47" s="129" t="e">
        <f>#VALUE!</f>
        <v>#VALUE!</v>
      </c>
      <c r="C47" s="129" t="e">
        <f>#VALUE!</f>
        <v>#VALUE!</v>
      </c>
      <c r="D47" s="129" t="e">
        <f>#VALUE!</f>
        <v>#VALUE!</v>
      </c>
      <c r="E47" s="129" t="e">
        <f>#VALUE!</f>
        <v>#VALUE!</v>
      </c>
      <c r="F47" s="129" t="e">
        <f>#VALUE!</f>
        <v>#VALUE!</v>
      </c>
      <c r="G47" s="129" t="e">
        <f>#VALUE!</f>
        <v>#VALUE!</v>
      </c>
      <c r="H47" s="129" t="e">
        <f>#VALUE!</f>
        <v>#VALUE!</v>
      </c>
      <c r="I47" s="129" t="e">
        <f>#VALUE!</f>
        <v>#VALUE!</v>
      </c>
      <c r="J47" s="129" t="e">
        <f>#VALUE!</f>
        <v>#VALUE!</v>
      </c>
      <c r="K47" s="129" t="e">
        <f>#VALUE!</f>
        <v>#VALUE!</v>
      </c>
      <c r="L47" s="129" t="e">
        <f>#VALUE!</f>
        <v>#VALUE!</v>
      </c>
      <c r="M47" s="129" t="e">
        <f>#VALUE!</f>
        <v>#VALUE!</v>
      </c>
      <c r="N47" s="129" t="e">
        <f>#VALUE!</f>
        <v>#VALUE!</v>
      </c>
      <c r="O47" s="129" t="e">
        <f>#VALUE!</f>
        <v>#VALUE!</v>
      </c>
      <c r="P47" s="129" t="e">
        <f>#VALUE!</f>
        <v>#VALUE!</v>
      </c>
      <c r="Q47" s="129" t="e">
        <f>#VALUE!</f>
        <v>#VALUE!</v>
      </c>
      <c r="R47" s="129" t="e">
        <f>#VALUE!</f>
        <v>#VALUE!</v>
      </c>
      <c r="S47" s="129"/>
      <c r="T47" s="129"/>
      <c r="U47" s="129" t="e">
        <f>#VALUE!</f>
        <v>#VALUE!</v>
      </c>
      <c r="V47" s="129" t="e">
        <f>#VALUE!</f>
        <v>#VALUE!</v>
      </c>
      <c r="W47" s="129" t="e">
        <f>#VALUE!</f>
        <v>#VALUE!</v>
      </c>
      <c r="X47" s="129" t="e">
        <f>#VALUE!</f>
        <v>#VALUE!</v>
      </c>
      <c r="Y47" s="129" t="e">
        <f>#VALUE!</f>
        <v>#VALUE!</v>
      </c>
      <c r="Z47" s="129" t="e">
        <f>#VALUE!</f>
        <v>#VALUE!</v>
      </c>
      <c r="AA47" s="129" t="e">
        <f>#VALUE!</f>
        <v>#VALUE!</v>
      </c>
      <c r="AB47" s="129" t="e">
        <f>#VALUE!</f>
        <v>#VALUE!</v>
      </c>
      <c r="AC47" s="129" t="e">
        <f>#VALUE!</f>
        <v>#VALUE!</v>
      </c>
      <c r="AD47" s="129" t="e">
        <f>#VALUE!</f>
        <v>#VALUE!</v>
      </c>
      <c r="AE47" s="129" t="e">
        <f>#VALUE!</f>
        <v>#VALUE!</v>
      </c>
      <c r="AF47" s="129" t="e">
        <f>#VALUE!</f>
        <v>#VALUE!</v>
      </c>
      <c r="AG47" s="129" t="e">
        <f>#VALUE!</f>
        <v>#VALUE!</v>
      </c>
      <c r="AH47" s="129" t="e">
        <f>#VALUE!</f>
        <v>#VALUE!</v>
      </c>
      <c r="AI47" s="129" t="e">
        <f>#VALUE!</f>
        <v>#VALUE!</v>
      </c>
      <c r="AJ47" s="129" t="e">
        <f>#VALUE!</f>
        <v>#VALUE!</v>
      </c>
      <c r="AK47" s="129" t="e">
        <f>#VALUE!</f>
        <v>#VALUE!</v>
      </c>
      <c r="AL47" s="129" t="e">
        <f>#VALUE!</f>
        <v>#VALUE!</v>
      </c>
      <c r="AM47" s="129" t="e">
        <f>#VALUE!</f>
        <v>#VALUE!</v>
      </c>
      <c r="AN47" s="129" t="e">
        <f>#VALUE!</f>
        <v>#VALUE!</v>
      </c>
      <c r="AO47" s="129" t="e">
        <f>#VALUE!</f>
        <v>#VALUE!</v>
      </c>
      <c r="AP47" s="129" t="e">
        <f>#VALUE!</f>
        <v>#VALUE!</v>
      </c>
      <c r="AQ47" s="129" t="e">
        <f>#VALUE!</f>
        <v>#VALUE!</v>
      </c>
      <c r="AR47" s="129"/>
      <c r="AS47" s="129"/>
      <c r="AT47" s="129"/>
      <c r="AU47" s="129"/>
      <c r="AV47" s="129"/>
      <c r="AW47" s="129" t="e">
        <f>#VALUE!</f>
        <v>#VALUE!</v>
      </c>
      <c r="AX47" s="129" t="e">
        <f>#VALUE!</f>
        <v>#VALUE!</v>
      </c>
      <c r="AY47" s="129" t="e">
        <f>#VALUE!</f>
        <v>#VALUE!</v>
      </c>
      <c r="AZ47" s="129" t="e">
        <f>#VALUE!</f>
        <v>#VALUE!</v>
      </c>
      <c r="BA47" s="129" t="e">
        <f>#VALUE!</f>
        <v>#VALUE!</v>
      </c>
      <c r="BB47" s="129" t="e">
        <f>#VALUE!</f>
        <v>#VALUE!</v>
      </c>
      <c r="BC47" s="129" t="str">
        <f>"#VALUE!"</f>
        <v>#VALUE!</v>
      </c>
      <c r="BD47" s="129"/>
      <c r="BE47" s="129"/>
    </row>
    <row r="48" spans="1:57" ht="22.5" customHeight="1">
      <c r="A48" s="159" t="s">
        <v>206</v>
      </c>
      <c r="B48" s="160">
        <f>COUNTIF(B9:B42,"+*")</f>
        <v>4</v>
      </c>
      <c r="C48" s="160">
        <f>COUNTIF(C9:C42,"+*")</f>
        <v>4</v>
      </c>
      <c r="D48" s="160">
        <f t="shared" ref="D48:S48" si="0">COUNTIF(D9:D42,"+*")</f>
        <v>3</v>
      </c>
      <c r="E48" s="160">
        <f t="shared" si="0"/>
        <v>1</v>
      </c>
      <c r="F48" s="160">
        <f t="shared" si="0"/>
        <v>1</v>
      </c>
      <c r="G48" s="160">
        <f t="shared" si="0"/>
        <v>3</v>
      </c>
      <c r="H48" s="160">
        <f t="shared" si="0"/>
        <v>3</v>
      </c>
      <c r="I48" s="160">
        <f t="shared" si="0"/>
        <v>1</v>
      </c>
      <c r="J48" s="160">
        <f t="shared" si="0"/>
        <v>1</v>
      </c>
      <c r="K48" s="160">
        <f t="shared" si="0"/>
        <v>4</v>
      </c>
      <c r="L48" s="160">
        <f t="shared" si="0"/>
        <v>2</v>
      </c>
      <c r="M48" s="160">
        <f t="shared" si="0"/>
        <v>2</v>
      </c>
      <c r="N48" s="160">
        <f t="shared" si="0"/>
        <v>1</v>
      </c>
      <c r="O48" s="160">
        <f t="shared" si="0"/>
        <v>1</v>
      </c>
      <c r="P48" s="160">
        <f t="shared" si="0"/>
        <v>6</v>
      </c>
      <c r="Q48" s="160">
        <f t="shared" si="0"/>
        <v>1</v>
      </c>
      <c r="R48" s="160">
        <f t="shared" si="0"/>
        <v>1</v>
      </c>
      <c r="S48" s="160">
        <f t="shared" si="0"/>
        <v>2</v>
      </c>
      <c r="T48" s="159" t="s">
        <v>206</v>
      </c>
      <c r="U48" s="160">
        <f>COUNTIF(U9:U42,"+*")</f>
        <v>2</v>
      </c>
      <c r="V48" s="160">
        <f t="shared" ref="V48:BB48" si="1">COUNTIF(V9:V42,"+*")</f>
        <v>1</v>
      </c>
      <c r="W48" s="160">
        <f t="shared" si="1"/>
        <v>1</v>
      </c>
      <c r="X48" s="160">
        <f t="shared" si="1"/>
        <v>1</v>
      </c>
      <c r="Y48" s="160">
        <f t="shared" si="1"/>
        <v>1</v>
      </c>
      <c r="Z48" s="160">
        <f t="shared" si="1"/>
        <v>1</v>
      </c>
      <c r="AA48" s="160">
        <f t="shared" si="1"/>
        <v>6</v>
      </c>
      <c r="AB48" s="160">
        <f t="shared" si="1"/>
        <v>1</v>
      </c>
      <c r="AC48" s="160">
        <f t="shared" si="1"/>
        <v>1</v>
      </c>
      <c r="AD48" s="160">
        <f t="shared" si="1"/>
        <v>8</v>
      </c>
      <c r="AE48" s="160">
        <f t="shared" si="1"/>
        <v>3</v>
      </c>
      <c r="AF48" s="160">
        <f t="shared" si="1"/>
        <v>6</v>
      </c>
      <c r="AG48" s="160">
        <f t="shared" si="1"/>
        <v>4</v>
      </c>
      <c r="AH48" s="160">
        <f t="shared" si="1"/>
        <v>2</v>
      </c>
      <c r="AI48" s="160">
        <f t="shared" si="1"/>
        <v>4</v>
      </c>
      <c r="AJ48" s="160">
        <f t="shared" si="1"/>
        <v>1</v>
      </c>
      <c r="AK48" s="160">
        <f t="shared" si="1"/>
        <v>1</v>
      </c>
      <c r="AL48" s="160">
        <f t="shared" si="1"/>
        <v>1</v>
      </c>
      <c r="AM48" s="160">
        <f t="shared" si="1"/>
        <v>1</v>
      </c>
      <c r="AN48" s="160">
        <f t="shared" si="1"/>
        <v>0</v>
      </c>
      <c r="AO48" s="160">
        <f t="shared" si="1"/>
        <v>2</v>
      </c>
      <c r="AP48" s="160">
        <f t="shared" si="1"/>
        <v>1</v>
      </c>
      <c r="AQ48" s="160">
        <f t="shared" si="1"/>
        <v>1</v>
      </c>
      <c r="AR48" s="160">
        <f t="shared" si="1"/>
        <v>3</v>
      </c>
      <c r="AS48" s="160">
        <f t="shared" si="1"/>
        <v>2</v>
      </c>
      <c r="AT48" s="160">
        <f t="shared" si="1"/>
        <v>4</v>
      </c>
      <c r="AU48" s="160">
        <f t="shared" si="1"/>
        <v>3</v>
      </c>
      <c r="AV48" s="159" t="s">
        <v>206</v>
      </c>
      <c r="AW48" s="160">
        <f t="shared" si="1"/>
        <v>7</v>
      </c>
      <c r="AX48" s="160">
        <f>COUNTIF(AX9:AX42,"+*")</f>
        <v>3</v>
      </c>
      <c r="AY48" s="160">
        <f t="shared" si="1"/>
        <v>6</v>
      </c>
      <c r="AZ48" s="160">
        <f t="shared" si="1"/>
        <v>9</v>
      </c>
      <c r="BA48" s="160">
        <f t="shared" si="1"/>
        <v>3</v>
      </c>
      <c r="BB48" s="160">
        <f t="shared" si="1"/>
        <v>4</v>
      </c>
    </row>
  </sheetData>
  <sheetProtection selectLockedCells="1" selectUnlockedCells="1"/>
  <mergeCells count="3">
    <mergeCell ref="B2:S2"/>
    <mergeCell ref="AW2:BB2"/>
    <mergeCell ref="U2:AU2"/>
  </mergeCells>
  <pageMargins left="0.7" right="0.7" top="0.75" bottom="0.75" header="0.51180555555555551" footer="0.51180555555555551"/>
  <pageSetup paperSize="9" scale="6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24"/>
  <sheetViews>
    <sheetView workbookViewId="0">
      <selection activeCell="B2" sqref="B2"/>
    </sheetView>
  </sheetViews>
  <sheetFormatPr defaultColWidth="8.85546875" defaultRowHeight="12.75"/>
  <cols>
    <col min="1" max="1" width="11.5703125" style="1" customWidth="1"/>
    <col min="2" max="2" width="69" style="1" customWidth="1"/>
    <col min="3" max="6" width="8.85546875" style="1" customWidth="1"/>
    <col min="7" max="16384" width="8.85546875" style="1"/>
  </cols>
  <sheetData>
    <row r="1" spans="1:6">
      <c r="A1" s="43"/>
      <c r="B1" s="130" t="s">
        <v>276</v>
      </c>
      <c r="C1" s="131"/>
      <c r="D1" s="131"/>
      <c r="E1" s="131"/>
    </row>
    <row r="2" spans="1:6" ht="16.5" thickBot="1">
      <c r="A2" s="132" t="s">
        <v>274</v>
      </c>
      <c r="B2" s="133" t="s">
        <v>275</v>
      </c>
      <c r="C2" s="270" t="s">
        <v>272</v>
      </c>
      <c r="D2" s="134"/>
      <c r="E2" s="135"/>
    </row>
    <row r="3" spans="1:6" ht="46.5" customHeight="1" thickBot="1">
      <c r="A3" s="137" t="s">
        <v>154</v>
      </c>
      <c r="B3" s="162" t="s">
        <v>207</v>
      </c>
      <c r="C3" s="167" t="s">
        <v>216</v>
      </c>
      <c r="D3" s="138"/>
      <c r="E3" s="138"/>
      <c r="F3"/>
    </row>
    <row r="4" spans="1:6" ht="26.25" thickBot="1">
      <c r="A4" s="137" t="s">
        <v>157</v>
      </c>
      <c r="B4" s="163" t="s">
        <v>208</v>
      </c>
      <c r="C4" s="168" t="s">
        <v>216</v>
      </c>
      <c r="D4" s="138"/>
      <c r="E4" s="138"/>
    </row>
    <row r="5" spans="1:6" ht="26.25" thickBot="1">
      <c r="A5" s="137" t="s">
        <v>153</v>
      </c>
      <c r="B5" s="163" t="s">
        <v>116</v>
      </c>
      <c r="C5" s="168" t="s">
        <v>216</v>
      </c>
      <c r="D5" s="138"/>
      <c r="E5" s="138"/>
    </row>
    <row r="6" spans="1:6" ht="26.25" thickBot="1">
      <c r="A6" s="137" t="s">
        <v>158</v>
      </c>
      <c r="B6" s="164" t="s">
        <v>117</v>
      </c>
      <c r="C6" s="169" t="s">
        <v>216</v>
      </c>
      <c r="D6" s="138"/>
      <c r="E6" s="138"/>
    </row>
    <row r="7" spans="1:6" ht="26.25" thickBot="1">
      <c r="A7" s="137" t="s">
        <v>159</v>
      </c>
      <c r="B7" s="165" t="s">
        <v>209</v>
      </c>
      <c r="C7" s="169" t="s">
        <v>216</v>
      </c>
      <c r="D7" s="138"/>
      <c r="E7" s="138"/>
    </row>
    <row r="8" spans="1:6" ht="26.25" thickBot="1">
      <c r="A8" s="137" t="s">
        <v>160</v>
      </c>
      <c r="B8" s="163" t="s">
        <v>118</v>
      </c>
      <c r="C8" s="168" t="s">
        <v>216</v>
      </c>
      <c r="D8" s="138"/>
      <c r="E8" s="138"/>
    </row>
    <row r="9" spans="1:6" ht="26.25" thickBot="1">
      <c r="A9" s="137" t="s">
        <v>161</v>
      </c>
      <c r="B9" s="165" t="s">
        <v>210</v>
      </c>
      <c r="C9" s="169" t="s">
        <v>216</v>
      </c>
      <c r="D9" s="138"/>
      <c r="E9" s="138"/>
    </row>
    <row r="10" spans="1:6" ht="26.25" thickBot="1">
      <c r="A10" s="137" t="s">
        <v>162</v>
      </c>
      <c r="B10" s="163" t="s">
        <v>119</v>
      </c>
      <c r="C10" s="168" t="s">
        <v>216</v>
      </c>
      <c r="D10" s="138"/>
      <c r="E10" s="138"/>
    </row>
    <row r="11" spans="1:6" ht="13.5" thickBot="1">
      <c r="A11" s="137" t="s">
        <v>163</v>
      </c>
      <c r="B11" s="166" t="s">
        <v>211</v>
      </c>
      <c r="C11" s="168" t="s">
        <v>216</v>
      </c>
      <c r="D11" s="138"/>
      <c r="E11" s="138"/>
    </row>
    <row r="12" spans="1:6" ht="13.5" thickBot="1">
      <c r="A12" s="137" t="s">
        <v>164</v>
      </c>
      <c r="B12" s="165" t="s">
        <v>212</v>
      </c>
      <c r="C12" s="170" t="s">
        <v>216</v>
      </c>
      <c r="D12" s="138"/>
      <c r="E12" s="138"/>
    </row>
    <row r="13" spans="1:6" ht="26.25" thickBot="1">
      <c r="A13" s="137" t="s">
        <v>165</v>
      </c>
      <c r="B13" s="164" t="s">
        <v>213</v>
      </c>
      <c r="C13" s="170" t="s">
        <v>216</v>
      </c>
      <c r="D13" s="138"/>
      <c r="E13" s="138"/>
    </row>
    <row r="14" spans="1:6" ht="26.25" thickBot="1">
      <c r="A14" s="137" t="s">
        <v>166</v>
      </c>
      <c r="B14" s="164" t="s">
        <v>120</v>
      </c>
      <c r="C14" s="170" t="s">
        <v>216</v>
      </c>
      <c r="D14" s="138"/>
      <c r="E14" s="138"/>
    </row>
    <row r="15" spans="1:6" ht="26.25" thickBot="1">
      <c r="A15" s="269" t="s">
        <v>167</v>
      </c>
      <c r="B15" s="164" t="s">
        <v>121</v>
      </c>
      <c r="C15" s="170" t="s">
        <v>216</v>
      </c>
      <c r="D15" s="138"/>
      <c r="E15" s="138"/>
    </row>
    <row r="16" spans="1:6" ht="26.25" thickBot="1">
      <c r="A16" s="137" t="s">
        <v>168</v>
      </c>
      <c r="B16" s="164" t="s">
        <v>122</v>
      </c>
      <c r="C16" s="170" t="s">
        <v>217</v>
      </c>
      <c r="D16" s="138"/>
      <c r="E16" s="138"/>
    </row>
    <row r="17" spans="1:5" ht="26.25" thickBot="1">
      <c r="A17" s="137" t="s">
        <v>169</v>
      </c>
      <c r="B17" s="164" t="s">
        <v>123</v>
      </c>
      <c r="C17" s="169" t="s">
        <v>217</v>
      </c>
      <c r="D17" s="138"/>
      <c r="E17" s="138"/>
    </row>
    <row r="18" spans="1:5" ht="26.25" thickBot="1">
      <c r="A18" s="137" t="s">
        <v>170</v>
      </c>
      <c r="B18" s="164" t="s">
        <v>214</v>
      </c>
      <c r="C18" s="170" t="s">
        <v>217</v>
      </c>
      <c r="D18" s="46"/>
      <c r="E18" s="46"/>
    </row>
    <row r="19" spans="1:5" ht="26.25" thickBot="1">
      <c r="A19" s="137" t="s">
        <v>171</v>
      </c>
      <c r="B19" s="164" t="s">
        <v>124</v>
      </c>
      <c r="C19" s="170" t="s">
        <v>217</v>
      </c>
      <c r="D19" s="46"/>
      <c r="E19" s="46"/>
    </row>
    <row r="20" spans="1:5" ht="39" thickBot="1">
      <c r="A20" s="137" t="s">
        <v>172</v>
      </c>
      <c r="B20" s="164" t="s">
        <v>215</v>
      </c>
      <c r="C20" s="171" t="s">
        <v>216</v>
      </c>
      <c r="D20" s="46"/>
      <c r="E20" s="46"/>
    </row>
    <row r="21" spans="1:5">
      <c r="B21" s="161"/>
      <c r="C21" s="46"/>
      <c r="D21" s="46"/>
      <c r="E21" s="46"/>
    </row>
    <row r="22" spans="1:5">
      <c r="B22" s="161"/>
      <c r="C22" s="46"/>
      <c r="D22" s="46"/>
      <c r="E22" s="46"/>
    </row>
    <row r="23" spans="1:5">
      <c r="B23" s="161"/>
    </row>
    <row r="24" spans="1:5">
      <c r="B24" s="161"/>
    </row>
  </sheetData>
  <sheetProtection selectLockedCells="1" selectUnlockedCells="1"/>
  <pageMargins left="0.75" right="0.75" top="1" bottom="1" header="0.51180555555555551" footer="0.51180555555555551"/>
  <pageSetup paperSize="9" scale="82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D30"/>
  <sheetViews>
    <sheetView workbookViewId="0">
      <selection activeCell="C2" sqref="C2"/>
    </sheetView>
  </sheetViews>
  <sheetFormatPr defaultColWidth="8.85546875" defaultRowHeight="12.75"/>
  <cols>
    <col min="1" max="1" width="8.85546875" style="1" customWidth="1"/>
    <col min="2" max="2" width="11.5703125" style="1" customWidth="1"/>
    <col min="3" max="3" width="76" style="1" customWidth="1"/>
    <col min="4" max="7" width="8.85546875" style="1" customWidth="1"/>
    <col min="8" max="16384" width="8.85546875" style="1"/>
  </cols>
  <sheetData>
    <row r="1" spans="2:4">
      <c r="B1" s="43"/>
      <c r="C1" s="130" t="s">
        <v>152</v>
      </c>
    </row>
    <row r="2" spans="2:4" ht="16.5" thickBot="1">
      <c r="B2" s="132" t="s">
        <v>274</v>
      </c>
      <c r="C2" s="133" t="s">
        <v>277</v>
      </c>
      <c r="D2" s="271" t="s">
        <v>272</v>
      </c>
    </row>
    <row r="3" spans="2:4" ht="26.25" thickBot="1">
      <c r="B3" s="137" t="s">
        <v>173</v>
      </c>
      <c r="C3" s="162" t="s">
        <v>218</v>
      </c>
      <c r="D3" s="172" t="s">
        <v>227</v>
      </c>
    </row>
    <row r="4" spans="2:4" ht="26.25" thickBot="1">
      <c r="B4" s="137" t="s">
        <v>174</v>
      </c>
      <c r="C4" s="164" t="s">
        <v>125</v>
      </c>
      <c r="D4" s="170" t="s">
        <v>227</v>
      </c>
    </row>
    <row r="5" spans="2:4" ht="26.25" thickBot="1">
      <c r="B5" s="269" t="s">
        <v>175</v>
      </c>
      <c r="C5" s="163" t="s">
        <v>126</v>
      </c>
      <c r="D5" s="173" t="s">
        <v>228</v>
      </c>
    </row>
    <row r="6" spans="2:4" ht="26.25" thickBot="1">
      <c r="B6" s="137" t="s">
        <v>176</v>
      </c>
      <c r="C6" s="164" t="s">
        <v>127</v>
      </c>
      <c r="D6" s="170" t="s">
        <v>228</v>
      </c>
    </row>
    <row r="7" spans="2:4" ht="26.25" thickBot="1">
      <c r="B7" s="137" t="s">
        <v>177</v>
      </c>
      <c r="C7" s="164" t="s">
        <v>128</v>
      </c>
      <c r="D7" s="170" t="s">
        <v>228</v>
      </c>
    </row>
    <row r="8" spans="2:4" ht="26.25" thickBot="1">
      <c r="B8" s="137" t="s">
        <v>178</v>
      </c>
      <c r="C8" s="164" t="s">
        <v>129</v>
      </c>
      <c r="D8" s="170" t="s">
        <v>229</v>
      </c>
    </row>
    <row r="9" spans="2:4" ht="26.25" thickBot="1">
      <c r="B9" s="137" t="s">
        <v>179</v>
      </c>
      <c r="C9" s="164" t="s">
        <v>130</v>
      </c>
      <c r="D9" s="170" t="s">
        <v>228</v>
      </c>
    </row>
    <row r="10" spans="2:4" ht="13.5" thickBot="1">
      <c r="B10" s="137" t="s">
        <v>180</v>
      </c>
      <c r="C10" s="164" t="s">
        <v>131</v>
      </c>
      <c r="D10" s="170" t="s">
        <v>228</v>
      </c>
    </row>
    <row r="11" spans="2:4" ht="26.25" thickBot="1">
      <c r="B11" s="137" t="s">
        <v>181</v>
      </c>
      <c r="C11" s="163" t="s">
        <v>132</v>
      </c>
      <c r="D11" s="173" t="s">
        <v>227</v>
      </c>
    </row>
    <row r="12" spans="2:4" ht="26.25" thickBot="1">
      <c r="B12" s="137" t="s">
        <v>182</v>
      </c>
      <c r="C12" s="164" t="s">
        <v>133</v>
      </c>
      <c r="D12" s="170" t="s">
        <v>227</v>
      </c>
    </row>
    <row r="13" spans="2:4" ht="26.25" thickBot="1">
      <c r="B13" s="137" t="s">
        <v>183</v>
      </c>
      <c r="C13" s="164" t="s">
        <v>134</v>
      </c>
      <c r="D13" s="170" t="s">
        <v>227</v>
      </c>
    </row>
    <row r="14" spans="2:4" ht="13.5" thickBot="1">
      <c r="B14" s="137" t="s">
        <v>184</v>
      </c>
      <c r="C14" s="164" t="s">
        <v>135</v>
      </c>
      <c r="D14" s="170" t="s">
        <v>227</v>
      </c>
    </row>
    <row r="15" spans="2:4" ht="39" thickBot="1">
      <c r="B15" s="137" t="s">
        <v>185</v>
      </c>
      <c r="C15" s="163" t="s">
        <v>136</v>
      </c>
      <c r="D15" s="173" t="s">
        <v>227</v>
      </c>
    </row>
    <row r="16" spans="2:4" ht="39" thickBot="1">
      <c r="B16" s="137" t="s">
        <v>186</v>
      </c>
      <c r="C16" s="164" t="s">
        <v>137</v>
      </c>
      <c r="D16" s="170" t="s">
        <v>227</v>
      </c>
    </row>
    <row r="17" spans="2:4" ht="26.25" thickBot="1">
      <c r="B17" s="137" t="s">
        <v>187</v>
      </c>
      <c r="C17" s="164" t="s">
        <v>138</v>
      </c>
      <c r="D17" s="170" t="s">
        <v>227</v>
      </c>
    </row>
    <row r="18" spans="2:4" ht="26.25" thickBot="1">
      <c r="B18" s="137" t="s">
        <v>188</v>
      </c>
      <c r="C18" s="164" t="s">
        <v>219</v>
      </c>
      <c r="D18" s="170" t="s">
        <v>227</v>
      </c>
    </row>
    <row r="19" spans="2:4" ht="26.25" thickBot="1">
      <c r="B19" s="137" t="s">
        <v>189</v>
      </c>
      <c r="C19" s="164" t="s">
        <v>139</v>
      </c>
      <c r="D19" s="170" t="s">
        <v>230</v>
      </c>
    </row>
    <row r="20" spans="2:4" ht="13.5" thickBot="1">
      <c r="B20" s="137" t="s">
        <v>190</v>
      </c>
      <c r="C20" s="163" t="s">
        <v>140</v>
      </c>
      <c r="D20" s="173" t="s">
        <v>227</v>
      </c>
    </row>
    <row r="21" spans="2:4" ht="39" thickBot="1">
      <c r="B21" s="137" t="s">
        <v>191</v>
      </c>
      <c r="C21" s="164" t="s">
        <v>220</v>
      </c>
      <c r="D21" s="170" t="s">
        <v>227</v>
      </c>
    </row>
    <row r="22" spans="2:4" ht="26.25" thickBot="1">
      <c r="B22" s="137" t="s">
        <v>192</v>
      </c>
      <c r="C22" s="164" t="s">
        <v>221</v>
      </c>
      <c r="D22" s="170" t="s">
        <v>227</v>
      </c>
    </row>
    <row r="23" spans="2:4" ht="26.25" thickBot="1">
      <c r="B23" s="269" t="s">
        <v>193</v>
      </c>
      <c r="C23" s="163" t="s">
        <v>222</v>
      </c>
      <c r="D23" s="173" t="s">
        <v>227</v>
      </c>
    </row>
    <row r="24" spans="2:4" ht="39" thickBot="1">
      <c r="B24" s="137" t="s">
        <v>194</v>
      </c>
      <c r="C24" s="164" t="s">
        <v>223</v>
      </c>
      <c r="D24" s="170" t="s">
        <v>227</v>
      </c>
    </row>
    <row r="25" spans="2:4" ht="26.25" thickBot="1">
      <c r="B25" s="137" t="s">
        <v>195</v>
      </c>
      <c r="C25" s="164" t="s">
        <v>224</v>
      </c>
      <c r="D25" s="170" t="s">
        <v>227</v>
      </c>
    </row>
    <row r="26" spans="2:4" ht="39" thickBot="1">
      <c r="B26" s="137" t="s">
        <v>196</v>
      </c>
      <c r="C26" s="163" t="s">
        <v>225</v>
      </c>
      <c r="D26" s="173" t="s">
        <v>230</v>
      </c>
    </row>
    <row r="27" spans="2:4" ht="39" thickBot="1">
      <c r="B27" s="137" t="s">
        <v>197</v>
      </c>
      <c r="C27" s="165" t="s">
        <v>247</v>
      </c>
      <c r="D27" s="170" t="s">
        <v>227</v>
      </c>
    </row>
    <row r="28" spans="2:4" ht="39" thickBot="1">
      <c r="B28" s="137" t="s">
        <v>198</v>
      </c>
      <c r="C28" s="166" t="s">
        <v>248</v>
      </c>
      <c r="D28" s="173" t="s">
        <v>227</v>
      </c>
    </row>
    <row r="29" spans="2:4" ht="39" thickBot="1">
      <c r="B29" s="137" t="s">
        <v>199</v>
      </c>
      <c r="C29" s="166" t="s">
        <v>226</v>
      </c>
      <c r="D29" s="173" t="s">
        <v>227</v>
      </c>
    </row>
    <row r="30" spans="2:4">
      <c r="B30"/>
    </row>
  </sheetData>
  <sheetProtection selectLockedCells="1" selectUnlockedCells="1"/>
  <pageMargins left="0.25" right="0.25" top="0.75" bottom="0.75" header="0.51180555555555551" footer="0.51180555555555551"/>
  <pageSetup paperSize="9" scale="94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B1:D8"/>
  <sheetViews>
    <sheetView workbookViewId="0">
      <selection activeCell="G4" sqref="G4"/>
    </sheetView>
  </sheetViews>
  <sheetFormatPr defaultColWidth="8.85546875" defaultRowHeight="12.75"/>
  <cols>
    <col min="1" max="1" width="8.85546875" style="1" customWidth="1"/>
    <col min="2" max="2" width="11.5703125" style="1" customWidth="1"/>
    <col min="3" max="3" width="69" style="1" customWidth="1"/>
    <col min="4" max="7" width="8.85546875" style="1" customWidth="1"/>
    <col min="8" max="16384" width="8.85546875" style="1"/>
  </cols>
  <sheetData>
    <row r="1" spans="2:4">
      <c r="B1" s="43"/>
      <c r="C1" s="130" t="s">
        <v>152</v>
      </c>
    </row>
    <row r="2" spans="2:4" ht="16.5" thickBot="1">
      <c r="B2" s="132" t="s">
        <v>274</v>
      </c>
      <c r="C2" s="133" t="s">
        <v>142</v>
      </c>
      <c r="D2" s="271" t="s">
        <v>272</v>
      </c>
    </row>
    <row r="3" spans="2:4" ht="39" thickBot="1">
      <c r="B3" s="174" t="s">
        <v>200</v>
      </c>
      <c r="C3" s="175" t="s">
        <v>143</v>
      </c>
      <c r="D3" s="177" t="s">
        <v>235</v>
      </c>
    </row>
    <row r="4" spans="2:4" ht="51.75" thickBot="1">
      <c r="B4" s="174" t="s">
        <v>201</v>
      </c>
      <c r="C4" s="176" t="s">
        <v>231</v>
      </c>
      <c r="D4" s="170" t="s">
        <v>236</v>
      </c>
    </row>
    <row r="5" spans="2:4" ht="51.75" thickBot="1">
      <c r="B5" s="174" t="s">
        <v>202</v>
      </c>
      <c r="C5" s="176" t="s">
        <v>232</v>
      </c>
      <c r="D5" s="170" t="s">
        <v>236</v>
      </c>
    </row>
    <row r="6" spans="2:4" ht="39" thickBot="1">
      <c r="B6" s="174" t="s">
        <v>203</v>
      </c>
      <c r="C6" s="176" t="s">
        <v>144</v>
      </c>
      <c r="D6" s="170" t="s">
        <v>236</v>
      </c>
    </row>
    <row r="7" spans="2:4" ht="13.5" thickBot="1">
      <c r="B7" s="174" t="s">
        <v>204</v>
      </c>
      <c r="C7" s="165" t="s">
        <v>233</v>
      </c>
      <c r="D7" s="170" t="s">
        <v>237</v>
      </c>
    </row>
    <row r="8" spans="2:4" ht="90" thickBot="1">
      <c r="B8" s="174" t="s">
        <v>205</v>
      </c>
      <c r="C8" s="176" t="s">
        <v>234</v>
      </c>
      <c r="D8" s="170" t="s">
        <v>237</v>
      </c>
    </row>
  </sheetData>
  <sheetProtection selectLockedCells="1" selectUnlockedCells="1"/>
  <pageMargins left="0.75" right="0.75" top="1" bottom="1" header="0.51180555555555551" footer="0.51180555555555551"/>
  <pageSetup paperSize="9" scale="8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10"/>
  <sheetViews>
    <sheetView workbookViewId="0"/>
  </sheetViews>
  <sheetFormatPr defaultColWidth="8.85546875" defaultRowHeight="12.75"/>
  <cols>
    <col min="1" max="1" width="105.140625" style="1" customWidth="1"/>
    <col min="2" max="16384" width="8.85546875" style="1"/>
  </cols>
  <sheetData>
    <row r="1" spans="1:1" ht="15.75">
      <c r="A1" s="214" t="s">
        <v>149</v>
      </c>
    </row>
    <row r="2" spans="1:1" ht="63.75">
      <c r="A2" s="215" t="s">
        <v>278</v>
      </c>
    </row>
    <row r="3" spans="1:1" ht="25.5">
      <c r="A3" s="215" t="s">
        <v>54</v>
      </c>
    </row>
    <row r="4" spans="1:1" ht="25.5">
      <c r="A4" s="215" t="s">
        <v>55</v>
      </c>
    </row>
    <row r="5" spans="1:1" ht="38.25">
      <c r="A5" s="215" t="s">
        <v>56</v>
      </c>
    </row>
    <row r="6" spans="1:1" ht="38.25">
      <c r="A6" s="215" t="s">
        <v>279</v>
      </c>
    </row>
    <row r="7" spans="1:1">
      <c r="A7" s="215" t="s">
        <v>150</v>
      </c>
    </row>
    <row r="8" spans="1:1">
      <c r="A8" s="215" t="s">
        <v>151</v>
      </c>
    </row>
    <row r="9" spans="1:1" ht="25.5">
      <c r="A9" s="215" t="s">
        <v>58</v>
      </c>
    </row>
    <row r="10" spans="1:1">
      <c r="A10" s="127" t="s">
        <v>57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D40"/>
  <sheetViews>
    <sheetView zoomScale="81" zoomScaleNormal="81" workbookViewId="0">
      <selection activeCell="A2" sqref="A2"/>
    </sheetView>
  </sheetViews>
  <sheetFormatPr defaultColWidth="8.85546875" defaultRowHeight="12.75"/>
  <cols>
    <col min="1" max="1" width="36" style="30" customWidth="1"/>
    <col min="2" max="4" width="25.85546875" style="3" customWidth="1"/>
    <col min="5" max="16384" width="8.85546875" style="1"/>
  </cols>
  <sheetData>
    <row r="1" spans="1:4" ht="15.75">
      <c r="A1" s="118" t="s">
        <v>290</v>
      </c>
    </row>
    <row r="2" spans="1:4" s="140" customFormat="1">
      <c r="A2" s="139" t="s">
        <v>280</v>
      </c>
      <c r="B2" s="50" t="s">
        <v>69</v>
      </c>
      <c r="C2" s="50" t="s">
        <v>70</v>
      </c>
      <c r="D2" s="50" t="s">
        <v>71</v>
      </c>
    </row>
    <row r="3" spans="1:4" s="140" customFormat="1">
      <c r="A3" s="139" t="s">
        <v>115</v>
      </c>
      <c r="B3" s="50"/>
      <c r="C3" s="50"/>
      <c r="D3" s="50"/>
    </row>
    <row r="4" spans="1:4" s="43" customFormat="1">
      <c r="A4" s="126" t="str">
        <f>Stac!C13</f>
        <v>Semestr 1:</v>
      </c>
      <c r="B4" s="141"/>
      <c r="C4" s="141"/>
      <c r="D4" s="141"/>
    </row>
    <row r="5" spans="1:4" hidden="1">
      <c r="A5" s="125" t="s">
        <v>74</v>
      </c>
      <c r="B5" s="141"/>
      <c r="C5" s="141"/>
      <c r="D5" s="141"/>
    </row>
    <row r="6" spans="1:4" ht="25.5" customHeight="1">
      <c r="A6" s="123" t="str">
        <f>Stac!C15</f>
        <v xml:space="preserve">Systemy wizyjne </v>
      </c>
      <c r="B6" s="142" t="str">
        <f>CONCATENATE(IF(ISERR(FIND(Opis_efektów_inż!$D$5,Stac!$R15))=FALSE,CONCATENATE(Opis_efektów_inż!$A$5,", "),""),IF(ISERR(FIND(Opis_efektów_inż!$D$6,Stac!$R15))=FALSE,CONCATENATE(Opis_efektów_inż!$A$6,", "),""))</f>
        <v/>
      </c>
      <c r="C6" s="143" t="str">
        <f>CONCATENATE(
IF(ISERR(FIND(Opis_efektów_inż!$D$8,Stac!$S15))=FALSE,CONCATENATE(Opis_efektów_inż!$A$8,", "),""),
IF(ISERR(FIND(Opis_efektów_inż!$D$9,Stac!$S15))=FALSE,CONCATENATE(Opis_efektów_inż!$A$9,", "),""),
IF(ISERR(FIND(Opis_efektów_inż!$D$10,Stac!$S15))=FALSE,CONCATENATE(Opis_efektów_inż!$A$10,", "),""),
IF(ISERR(FIND(Opis_efektów_inż!$D$11,Stac!$S15))=FALSE,CONCATENATE(Opis_efektów_inż!$A$11,", "),""),
IF(ISERR(FIND(Opis_efektów_inż!$D$12,Stac!$S15))=FALSE,CONCATENATE(Opis_efektów_inż!$A$12,", "),""),
IF(ISERR(FIND(Opis_efektów_inż!$D$13,Stac!$S15))=FALSE,CONCATENATE(Opis_efektów_inż!$A$13,", "),""),
IF(ISERR(FIND(Opis_efektów_inż!$D$14,Stac!$S15))=FALSE,CONCATENATE(Opis_efektów_inż!$A$14,", "),""),
IF(ISERR(FIND(Opis_efektów_inż!$D$15,Stac!$S15))=FALSE,CONCATENATE(Opis_efektów_inż!$A$15,", "),""),
IF(ISERR(FIND(Opis_efektów_inż!$D$16,Stac!$S15))=FALSE,CONCATENATE(Opis_efektów_inż!$A$16,", "),""),
IF(ISERR(FIND(Opis_efektów_inż!$D$17,Stac!$S15))=FALSE,CONCATENATE(Opis_efektów_inż!$A$17,", "),""))</f>
        <v xml:space="preserve">K2_U11, K2_U13, </v>
      </c>
      <c r="D6" s="142"/>
    </row>
    <row r="7" spans="1:4" ht="24.6" customHeight="1">
      <c r="A7" s="123" t="str">
        <f>Stac!C16</f>
        <v>Nowoczesne sensory w robotyce</v>
      </c>
      <c r="B7" s="142" t="str">
        <f>CONCATENATE(IF(ISERR(FIND(Opis_efektów_inż!$D$5,Stac!$R16))=FALSE,CONCATENATE(Opis_efektów_inż!$A$5,", "),""),IF(ISERR(FIND(Opis_efektów_inż!$D$6,Stac!$R16))=FALSE,CONCATENATE(Opis_efektów_inż!$A$6,", "),""))</f>
        <v/>
      </c>
      <c r="C7" s="143" t="str">
        <f>CONCATENATE(
IF(ISERR(FIND(Opis_efektów_inż!$D$8,Stac!$S16))=FALSE,CONCATENATE(Opis_efektów_inż!$A$8,", "),""),
IF(ISERR(FIND(Opis_efektów_inż!$D$9,Stac!$S16))=FALSE,CONCATENATE(Opis_efektów_inż!$A$9,", "),""),
IF(ISERR(FIND(Opis_efektów_inż!$D$10,Stac!$S16))=FALSE,CONCATENATE(Opis_efektów_inż!$A$10,", "),""),
IF(ISERR(FIND(Opis_efektów_inż!$D$11,Stac!$S16))=FALSE,CONCATENATE(Opis_efektów_inż!$A$11,", "),""),
IF(ISERR(FIND(Opis_efektów_inż!$D$12,Stac!$S16))=FALSE,CONCATENATE(Opis_efektów_inż!$A$12,", "),""),
IF(ISERR(FIND(Opis_efektów_inż!$D$13,Stac!$S16))=FALSE,CONCATENATE(Opis_efektów_inż!$A$13,", "),""),
IF(ISERR(FIND(Opis_efektów_inż!$D$14,Stac!$S16))=FALSE,CONCATENATE(Opis_efektów_inż!$A$14,", "),""),
IF(ISERR(FIND(Opis_efektów_inż!$D$15,Stac!$S16))=FALSE,CONCATENATE(Opis_efektów_inż!$A$15,", "),""),
IF(ISERR(FIND(Opis_efektów_inż!$D$16,Stac!$S16))=FALSE,CONCATENATE(Opis_efektów_inż!$A$16,", "),""),
IF(ISERR(FIND(Opis_efektów_inż!$D$17,Stac!$S16))=FALSE,CONCATENATE(Opis_efektów_inż!$A$17,", "),""))</f>
        <v xml:space="preserve">K2_U11, K2_U13, </v>
      </c>
      <c r="D7" s="142"/>
    </row>
    <row r="8" spans="1:4" ht="19.149999999999999" customHeight="1">
      <c r="A8" s="123" t="str">
        <f>Stac!C17</f>
        <v>Teoria sterowania w robotyce</v>
      </c>
      <c r="B8" s="142" t="str">
        <f>CONCATENATE(IF(ISERR(FIND(Opis_efektów_inż!$D$5,Stac!$R17))=FALSE,CONCATENATE(Opis_efektów_inż!$A$5,", "),""),IF(ISERR(FIND(Opis_efektów_inż!$D$6,Stac!$R17))=FALSE,CONCATENATE(Opis_efektów_inż!$A$6,", "),""))</f>
        <v/>
      </c>
      <c r="C8" s="143" t="str">
        <f>CONCATENATE(
IF(ISERR(FIND(Opis_efektów_inż!$D$8,Stac!$S17))=FALSE,CONCATENATE(Opis_efektów_inż!$A$8,", "),""),
IF(ISERR(FIND(Opis_efektów_inż!$D$9,Stac!$S17))=FALSE,CONCATENATE(Opis_efektów_inż!$A$9,", "),""),
IF(ISERR(FIND(Opis_efektów_inż!$D$10,Stac!$S17))=FALSE,CONCATENATE(Opis_efektów_inż!$A$10,", "),""),
IF(ISERR(FIND(Opis_efektów_inż!$D$11,Stac!$S17))=FALSE,CONCATENATE(Opis_efektów_inż!$A$11,", "),""),
IF(ISERR(FIND(Opis_efektów_inż!$D$12,Stac!$S17))=FALSE,CONCATENATE(Opis_efektów_inż!$A$12,", "),""),
IF(ISERR(FIND(Opis_efektów_inż!$D$13,Stac!$S17))=FALSE,CONCATENATE(Opis_efektów_inż!$A$13,", "),""),
IF(ISERR(FIND(Opis_efektów_inż!$D$14,Stac!$S17))=FALSE,CONCATENATE(Opis_efektów_inż!$A$14,", "),""),
IF(ISERR(FIND(Opis_efektów_inż!$D$15,Stac!$S17))=FALSE,CONCATENATE(Opis_efektów_inż!$A$15,", "),""),
IF(ISERR(FIND(Opis_efektów_inż!$D$16,Stac!$S17))=FALSE,CONCATENATE(Opis_efektów_inż!$A$16,", "),""),
IF(ISERR(FIND(Opis_efektów_inż!$D$17,Stac!$S17))=FALSE,CONCATENATE(Opis_efektów_inż!$A$17,", "),""))</f>
        <v xml:space="preserve">K2_U9, K2_U10, </v>
      </c>
      <c r="D8" s="142"/>
    </row>
    <row r="9" spans="1:4">
      <c r="A9" s="123" t="str">
        <f>Stac!C18</f>
        <v>Sztuczna inteligencja w robotyce</v>
      </c>
      <c r="B9" s="142" t="str">
        <f>CONCATENATE(IF(ISERR(FIND(Opis_efektów_inż!$D$5,Stac!$R18))=FALSE,CONCATENATE(Opis_efektów_inż!$A$5,", "),""),IF(ISERR(FIND(Opis_efektów_inż!$D$6,Stac!$R18))=FALSE,CONCATENATE(Opis_efektów_inż!$A$6,", "),""))</f>
        <v/>
      </c>
      <c r="C9" s="143" t="str">
        <f>CONCATENATE(
IF(ISERR(FIND(Opis_efektów_inż!$D$8,Stac!$S18))=FALSE,CONCATENATE(Opis_efektów_inż!$A$8,", "),""),
IF(ISERR(FIND(Opis_efektów_inż!$D$9,Stac!$S18))=FALSE,CONCATENATE(Opis_efektów_inż!$A$9,", "),""),
IF(ISERR(FIND(Opis_efektów_inż!$D$10,Stac!$S18))=FALSE,CONCATENATE(Opis_efektów_inż!$A$10,", "),""),
IF(ISERR(FIND(Opis_efektów_inż!$D$11,Stac!$S18))=FALSE,CONCATENATE(Opis_efektów_inż!$A$11,", "),""),
IF(ISERR(FIND(Opis_efektów_inż!$D$12,Stac!$S18))=FALSE,CONCATENATE(Opis_efektów_inż!$A$12,", "),""),
IF(ISERR(FIND(Opis_efektów_inż!$D$13,Stac!$S18))=FALSE,CONCATENATE(Opis_efektów_inż!$A$13,", "),""),
IF(ISERR(FIND(Opis_efektów_inż!$D$14,Stac!$S18))=FALSE,CONCATENATE(Opis_efektów_inż!$A$14,", "),""),
IF(ISERR(FIND(Opis_efektów_inż!$D$15,Stac!$S18))=FALSE,CONCATENATE(Opis_efektów_inż!$A$15,", "),""),
IF(ISERR(FIND(Opis_efektów_inż!$D$16,Stac!$S18))=FALSE,CONCATENATE(Opis_efektów_inż!$A$16,", "),""),
IF(ISERR(FIND(Opis_efektów_inż!$D$17,Stac!$S18))=FALSE,CONCATENATE(Opis_efektów_inż!$A$17,", "),""))</f>
        <v xml:space="preserve">K2_U10, </v>
      </c>
      <c r="D9" s="142"/>
    </row>
    <row r="10" spans="1:4" ht="16.149999999999999" customHeight="1">
      <c r="A10" s="123" t="str">
        <f>Stac!C19</f>
        <v>Podstawowe narzędzia i metody programowania robotów autonomicznych</v>
      </c>
      <c r="B10" s="142" t="str">
        <f>CONCATENATE(IF(ISERR(FIND(Opis_efektów_inż!$D$5,Stac!$R19))=FALSE,CONCATENATE(Opis_efektów_inż!$A$5,", "),""),IF(ISERR(FIND(Opis_efektów_inż!$D$6,Stac!$R19))=FALSE,CONCATENATE(Opis_efektów_inż!$A$6,", "),""))</f>
        <v xml:space="preserve">K2_W13, </v>
      </c>
      <c r="C10" s="143" t="str">
        <f>CONCATENATE(
IF(ISERR(FIND(Opis_efektów_inż!$D$8,Stac!$S19))=FALSE,CONCATENATE(Opis_efektów_inż!$A$8,", "),""),
IF(ISERR(FIND(Opis_efektów_inż!$D$9,Stac!$S19))=FALSE,CONCATENATE(Opis_efektów_inż!$A$9,", "),""),
IF(ISERR(FIND(Opis_efektów_inż!$D$10,Stac!$S19))=FALSE,CONCATENATE(Opis_efektów_inż!$A$10,", "),""),
IF(ISERR(FIND(Opis_efektów_inż!$D$11,Stac!$S19))=FALSE,CONCATENATE(Opis_efektów_inż!$A$11,", "),""),
IF(ISERR(FIND(Opis_efektów_inż!$D$12,Stac!$S19))=FALSE,CONCATENATE(Opis_efektów_inż!$A$12,", "),""),
IF(ISERR(FIND(Opis_efektów_inż!$D$13,Stac!$S19))=FALSE,CONCATENATE(Opis_efektów_inż!$A$13,", "),""),
IF(ISERR(FIND(Opis_efektów_inż!$D$14,Stac!$S19))=FALSE,CONCATENATE(Opis_efektów_inż!$A$14,", "),""),
IF(ISERR(FIND(Opis_efektów_inż!$D$15,Stac!$S19))=FALSE,CONCATENATE(Opis_efektów_inż!$A$15,", "),""),
IF(ISERR(FIND(Opis_efektów_inż!$D$16,Stac!$S19))=FALSE,CONCATENATE(Opis_efektów_inż!$A$16,", "),""),
IF(ISERR(FIND(Opis_efektów_inż!$D$17,Stac!$S19))=FALSE,CONCATENATE(Opis_efektów_inż!$A$17,", "),""))</f>
        <v xml:space="preserve">K2_U19, K2_U12, </v>
      </c>
      <c r="D10" s="142"/>
    </row>
    <row r="11" spans="1:4" ht="15.6" customHeight="1">
      <c r="A11" s="123" t="str">
        <f>Stac!C20</f>
        <v>Metody i algorytmy planowania ruchu</v>
      </c>
      <c r="B11" s="142" t="str">
        <f>CONCATENATE(IF(ISERR(FIND(Opis_efektów_inż!$D$5,Stac!$R20))=FALSE,CONCATENATE(Opis_efektów_inż!$A$5,", "),""),IF(ISERR(FIND(Opis_efektów_inż!$D$6,Stac!$R20))=FALSE,CONCATENATE(Opis_efektów_inż!$A$6,", "),""))</f>
        <v/>
      </c>
      <c r="C11" s="143" t="str">
        <f>CONCATENATE(
IF(ISERR(FIND(Opis_efektów_inż!$D$8,Stac!$S20))=FALSE,CONCATENATE(Opis_efektów_inż!$A$8,", "),""),
IF(ISERR(FIND(Opis_efektów_inż!$D$9,Stac!$S20))=FALSE,CONCATENATE(Opis_efektów_inż!$A$9,", "),""),
IF(ISERR(FIND(Opis_efektów_inż!$D$10,Stac!$S20))=FALSE,CONCATENATE(Opis_efektów_inż!$A$10,", "),""),
IF(ISERR(FIND(Opis_efektów_inż!$D$11,Stac!$S20))=FALSE,CONCATENATE(Opis_efektów_inż!$A$11,", "),""),
IF(ISERR(FIND(Opis_efektów_inż!$D$12,Stac!$S20))=FALSE,CONCATENATE(Opis_efektów_inż!$A$12,", "),""),
IF(ISERR(FIND(Opis_efektów_inż!$D$13,Stac!$S20))=FALSE,CONCATENATE(Opis_efektów_inż!$A$13,", "),""),
IF(ISERR(FIND(Opis_efektów_inż!$D$14,Stac!$S20))=FALSE,CONCATENATE(Opis_efektów_inż!$A$14,", "),""),
IF(ISERR(FIND(Opis_efektów_inż!$D$15,Stac!$S20))=FALSE,CONCATENATE(Opis_efektów_inż!$A$15,", "),""),
IF(ISERR(FIND(Opis_efektów_inż!$D$16,Stac!$S20))=FALSE,CONCATENATE(Opis_efektów_inż!$A$16,", "),""),
IF(ISERR(FIND(Opis_efektów_inż!$D$17,Stac!$S20))=FALSE,CONCATENATE(Opis_efektów_inż!$A$17,", "),""))</f>
        <v xml:space="preserve">K2_U12, </v>
      </c>
      <c r="D11" s="142"/>
    </row>
    <row r="12" spans="1:4" ht="13.9" customHeight="1">
      <c r="A12" s="123" t="str">
        <f>Stac!C21</f>
        <v>Przedmiot społeczno-humanistyczny: Zarządzanie projektami i własnością intelektualną</v>
      </c>
      <c r="B12" s="142" t="str">
        <f>CONCATENATE(IF(ISERR(FIND(Opis_efektów_inż!$D$5,Stac!$R21))=FALSE,CONCATENATE(Opis_efektów_inż!$A$5,", "),""),IF(ISERR(FIND(Opis_efektów_inż!$D$6,Stac!$R21))=FALSE,CONCATENATE(Opis_efektów_inż!$A$6,", "),""))</f>
        <v xml:space="preserve">K2_W17, </v>
      </c>
      <c r="C12" s="143" t="str">
        <f>CONCATENATE(
IF(ISERR(FIND(Opis_efektów_inż!$D$8,Stac!$S21))=FALSE,CONCATENATE(Opis_efektów_inż!$A$8,", "),""),
IF(ISERR(FIND(Opis_efektów_inż!$D$9,Stac!$S21))=FALSE,CONCATENATE(Opis_efektów_inż!$A$9,", "),""),
IF(ISERR(FIND(Opis_efektów_inż!$D$10,Stac!$S21))=FALSE,CONCATENATE(Opis_efektów_inż!$A$10,", "),""),
IF(ISERR(FIND(Opis_efektów_inż!$D$11,Stac!$S21))=FALSE,CONCATENATE(Opis_efektów_inż!$A$11,", "),""),
IF(ISERR(FIND(Opis_efektów_inż!$D$12,Stac!$S21))=FALSE,CONCATENATE(Opis_efektów_inż!$A$12,", "),""),
IF(ISERR(FIND(Opis_efektów_inż!$D$13,Stac!$S21))=FALSE,CONCATENATE(Opis_efektów_inż!$A$13,", "),""),
IF(ISERR(FIND(Opis_efektów_inż!$D$14,Stac!$S21))=FALSE,CONCATENATE(Opis_efektów_inż!$A$14,", "),""),
IF(ISERR(FIND(Opis_efektów_inż!$D$15,Stac!$S21))=FALSE,CONCATENATE(Opis_efektów_inż!$A$15,", "),""),
IF(ISERR(FIND(Opis_efektów_inż!$D$16,Stac!$S21))=FALSE,CONCATENATE(Opis_efektów_inż!$A$16,", "),""),
IF(ISERR(FIND(Opis_efektów_inż!$D$17,Stac!$S21))=FALSE,CONCATENATE(Opis_efektów_inż!$A$17,", "),""))</f>
        <v xml:space="preserve">K2_U10, K2_U14, </v>
      </c>
      <c r="D12" s="142"/>
    </row>
    <row r="13" spans="1:4">
      <c r="A13" s="123" t="str">
        <f>Stac!C22</f>
        <v>Szkolenie BHP</v>
      </c>
      <c r="B13" s="142" t="str">
        <f>CONCATENATE(IF(ISERR(FIND(Opis_efektów_inż!$D$5,Stac!$R22))=FALSE,CONCATENATE(Opis_efektów_inż!$A$5,", "),""),IF(ISERR(FIND(Opis_efektów_inż!$D$6,Stac!$R22))=FALSE,CONCATENATE(Opis_efektów_inż!$A$6,", "),""))</f>
        <v/>
      </c>
      <c r="C13" s="143" t="str">
        <f>CONCATENATE(
IF(ISERR(FIND(Opis_efektów_inż!$D$8,Stac!$S22))=FALSE,CONCATENATE(Opis_efektów_inż!$A$8,", "),""),
IF(ISERR(FIND(Opis_efektów_inż!$D$9,Stac!$S22))=FALSE,CONCATENATE(Opis_efektów_inż!$A$9,", "),""),
IF(ISERR(FIND(Opis_efektów_inż!$D$10,Stac!$S22))=FALSE,CONCATENATE(Opis_efektów_inż!$A$10,", "),""),
IF(ISERR(FIND(Opis_efektów_inż!$D$11,Stac!$S22))=FALSE,CONCATENATE(Opis_efektów_inż!$A$11,", "),""),
IF(ISERR(FIND(Opis_efektów_inż!$D$12,Stac!$S22))=FALSE,CONCATENATE(Opis_efektów_inż!$A$12,", "),""),
IF(ISERR(FIND(Opis_efektów_inż!$D$13,Stac!$S22))=FALSE,CONCATENATE(Opis_efektów_inż!$A$13,", "),""),
IF(ISERR(FIND(Opis_efektów_inż!$D$14,Stac!$S22))=FALSE,CONCATENATE(Opis_efektów_inż!$A$14,", "),""),
IF(ISERR(FIND(Opis_efektów_inż!$D$15,Stac!$S22))=FALSE,CONCATENATE(Opis_efektów_inż!$A$15,", "),""),
IF(ISERR(FIND(Opis_efektów_inż!$D$16,Stac!$S22))=FALSE,CONCATENATE(Opis_efektów_inż!$A$16,", "),""),
IF(ISERR(FIND(Opis_efektów_inż!$D$17,Stac!$S22))=FALSE,CONCATENATE(Opis_efektów_inż!$A$17,", "),""))</f>
        <v/>
      </c>
      <c r="D13" s="142"/>
    </row>
    <row r="14" spans="1:4">
      <c r="A14" s="123" t="str">
        <f>Stac!C23</f>
        <v>Język obcy</v>
      </c>
      <c r="B14" s="142" t="str">
        <f>CONCATENATE(IF(ISERR(FIND(Opis_efektów_inż!$D$5,Stac!$R23))=FALSE,CONCATENATE(Opis_efektów_inż!$A$5,", "),""),IF(ISERR(FIND(Opis_efektów_inż!$D$6,Stac!$R23))=FALSE,CONCATENATE(Opis_efektów_inż!$A$6,", "),""))</f>
        <v/>
      </c>
      <c r="C14" s="143" t="str">
        <f>CONCATENATE(
IF(ISERR(FIND(Opis_efektów_inż!$D$8,Stac!$S23))=FALSE,CONCATENATE(Opis_efektów_inż!$A$8,", "),""),
IF(ISERR(FIND(Opis_efektów_inż!$D$9,Stac!$S23))=FALSE,CONCATENATE(Opis_efektów_inż!$A$9,", "),""),
IF(ISERR(FIND(Opis_efektów_inż!$D$10,Stac!$S23))=FALSE,CONCATENATE(Opis_efektów_inż!$A$10,", "),""),
IF(ISERR(FIND(Opis_efektów_inż!$D$11,Stac!$S23))=FALSE,CONCATENATE(Opis_efektów_inż!$A$11,", "),""),
IF(ISERR(FIND(Opis_efektów_inż!$D$12,Stac!$S23))=FALSE,CONCATENATE(Opis_efektów_inż!$A$12,", "),""),
IF(ISERR(FIND(Opis_efektów_inż!$D$13,Stac!$S23))=FALSE,CONCATENATE(Opis_efektów_inż!$A$13,", "),""),
IF(ISERR(FIND(Opis_efektów_inż!$D$14,Stac!$S23))=FALSE,CONCATENATE(Opis_efektów_inż!$A$14,", "),""),
IF(ISERR(FIND(Opis_efektów_inż!$D$15,Stac!$S23))=FALSE,CONCATENATE(Opis_efektów_inż!$A$15,", "),""),
IF(ISERR(FIND(Opis_efektów_inż!$D$16,Stac!$S23))=FALSE,CONCATENATE(Opis_efektów_inż!$A$16,", "),""),
IF(ISERR(FIND(Opis_efektów_inż!$D$17,Stac!$S23))=FALSE,CONCATENATE(Opis_efektów_inż!$A$17,", "),""))</f>
        <v xml:space="preserve">K2_U10, </v>
      </c>
      <c r="D14" s="142"/>
    </row>
    <row r="15" spans="1:4" hidden="1">
      <c r="A15" s="123" t="e">
        <f>#REF!</f>
        <v>#REF!</v>
      </c>
      <c r="B15" s="142" t="str">
        <f>CONCATENATE(IF(ISERR(FIND(Opis_efektów_inż!$D$5,Stac!$R24))=FALSE,CONCATENATE(Opis_efektów_inż!$A$5,", "),""),IF(ISERR(FIND(Opis_efektów_inż!$D$6,Stac!$R24))=FALSE,CONCATENATE(Opis_efektów_inż!$A$6,", "),""))</f>
        <v/>
      </c>
      <c r="C15" s="143" t="str">
        <f>CONCATENATE(
IF(ISERR(FIND(Opis_efektów_inż!$D$8,Stac!$S24))=FALSE,CONCATENATE(Opis_efektów_inż!$A$8,", "),""),
IF(ISERR(FIND(Opis_efektów_inż!$D$9,Stac!$S24))=FALSE,CONCATENATE(Opis_efektów_inż!$A$9,", "),""),
IF(ISERR(FIND(Opis_efektów_inż!$D$10,Stac!$S24))=FALSE,CONCATENATE(Opis_efektów_inż!$A$10,", "),""),
IF(ISERR(FIND(Opis_efektów_inż!$D$11,Stac!$S24))=FALSE,CONCATENATE(Opis_efektów_inż!$A$11,", "),""),
IF(ISERR(FIND(Opis_efektów_inż!$D$12,Stac!$S24))=FALSE,CONCATENATE(Opis_efektów_inż!$A$12,", "),""),
IF(ISERR(FIND(Opis_efektów_inż!$D$13,Stac!$S24))=FALSE,CONCATENATE(Opis_efektów_inż!$A$13,", "),""),
IF(ISERR(FIND(Opis_efektów_inż!$D$14,Stac!$S24))=FALSE,CONCATENATE(Opis_efektów_inż!$A$14,", "),""),
IF(ISERR(FIND(Opis_efektów_inż!$D$15,Stac!$S24))=FALSE,CONCATENATE(Opis_efektów_inż!$A$15,", "),""),
IF(ISERR(FIND(Opis_efektów_inż!$D$16,Stac!$S24))=FALSE,CONCATENATE(Opis_efektów_inż!$A$16,", "),""),
IF(ISERR(FIND(Opis_efektów_inż!$D$17,Stac!$S24))=FALSE,CONCATENATE(Opis_efektów_inż!$A$17,", "),""))</f>
        <v/>
      </c>
      <c r="D15" s="142"/>
    </row>
    <row r="16" spans="1:4" hidden="1">
      <c r="A16" s="123" t="e">
        <f>#REF!</f>
        <v>#REF!</v>
      </c>
      <c r="B16" s="142" t="str">
        <f>CONCATENATE(IF(ISERR(FIND(Opis_efektów_inż!$D$5,Stac!$R25))=FALSE,CONCATENATE(Opis_efektów_inż!$A$5,", "),""),IF(ISERR(FIND(Opis_efektów_inż!$D$6,Stac!$R25))=FALSE,CONCATENATE(Opis_efektów_inż!$A$6,", "),""))</f>
        <v/>
      </c>
      <c r="C16" s="143" t="str">
        <f>CONCATENATE(
IF(ISERR(FIND(Opis_efektów_inż!$D$8,Stac!$S25))=FALSE,CONCATENATE(Opis_efektów_inż!$A$8,", "),""),
IF(ISERR(FIND(Opis_efektów_inż!$D$9,Stac!$S25))=FALSE,CONCATENATE(Opis_efektów_inż!$A$9,", "),""),
IF(ISERR(FIND(Opis_efektów_inż!$D$10,Stac!$S25))=FALSE,CONCATENATE(Opis_efektów_inż!$A$10,", "),""),
IF(ISERR(FIND(Opis_efektów_inż!$D$11,Stac!$S25))=FALSE,CONCATENATE(Opis_efektów_inż!$A$11,", "),""),
IF(ISERR(FIND(Opis_efektów_inż!$D$12,Stac!$S25))=FALSE,CONCATENATE(Opis_efektów_inż!$A$12,", "),""),
IF(ISERR(FIND(Opis_efektów_inż!$D$13,Stac!$S25))=FALSE,CONCATENATE(Opis_efektów_inż!$A$13,", "),""),
IF(ISERR(FIND(Opis_efektów_inż!$D$14,Stac!$S25))=FALSE,CONCATENATE(Opis_efektów_inż!$A$14,", "),""),
IF(ISERR(FIND(Opis_efektów_inż!$D$15,Stac!$S25))=FALSE,CONCATENATE(Opis_efektów_inż!$A$15,", "),""),
IF(ISERR(FIND(Opis_efektów_inż!$D$16,Stac!$S25))=FALSE,CONCATENATE(Opis_efektów_inż!$A$16,", "),""),
IF(ISERR(FIND(Opis_efektów_inż!$D$17,Stac!$S25))=FALSE,CONCATENATE(Opis_efektów_inż!$A$17,", "),""))</f>
        <v/>
      </c>
      <c r="D16" s="142"/>
    </row>
    <row r="17" spans="1:4" ht="15" customHeight="1">
      <c r="A17" s="126" t="str">
        <f>Stac!C26</f>
        <v>Semestr 2:</v>
      </c>
      <c r="B17" s="142" t="str">
        <f>CONCATENATE(IF(ISERR(FIND(Opis_efektów_inż!$D$5,Stac!$R26))=FALSE,CONCATENATE(Opis_efektów_inż!$A$5,", "),""),IF(ISERR(FIND(Opis_efektów_inż!$D$6,Stac!$R26))=FALSE,CONCATENATE(Opis_efektów_inż!$A$6,", "),""))</f>
        <v/>
      </c>
      <c r="C17" s="143" t="str">
        <f>CONCATENATE(
IF(ISERR(FIND(Opis_efektów_inż!$D$8,Stac!$S26))=FALSE,CONCATENATE(Opis_efektów_inż!$A$8,", "),""),
IF(ISERR(FIND(Opis_efektów_inż!$D$9,Stac!$S26))=FALSE,CONCATENATE(Opis_efektów_inż!$A$9,", "),""),
IF(ISERR(FIND(Opis_efektów_inż!$D$10,Stac!$S26))=FALSE,CONCATENATE(Opis_efektów_inż!$A$10,", "),""),
IF(ISERR(FIND(Opis_efektów_inż!$D$11,Stac!$S26))=FALSE,CONCATENATE(Opis_efektów_inż!$A$11,", "),""),
IF(ISERR(FIND(Opis_efektów_inż!$D$12,Stac!$S26))=FALSE,CONCATENATE(Opis_efektów_inż!$A$12,", "),""),
IF(ISERR(FIND(Opis_efektów_inż!$D$13,Stac!$S26))=FALSE,CONCATENATE(Opis_efektów_inż!$A$13,", "),""),
IF(ISERR(FIND(Opis_efektów_inż!$D$14,Stac!$S26))=FALSE,CONCATENATE(Opis_efektów_inż!$A$14,", "),""),
IF(ISERR(FIND(Opis_efektów_inż!$D$15,Stac!$S26))=FALSE,CONCATENATE(Opis_efektów_inż!$A$15,", "),""),
IF(ISERR(FIND(Opis_efektów_inż!$D$16,Stac!$S26))=FALSE,CONCATENATE(Opis_efektów_inż!$A$16,", "),""),
IF(ISERR(FIND(Opis_efektów_inż!$D$17,Stac!$S26))=FALSE,CONCATENATE(Opis_efektów_inż!$A$17,", "),""))</f>
        <v/>
      </c>
      <c r="D17" s="142"/>
    </row>
    <row r="18" spans="1:4" hidden="1">
      <c r="A18" s="123" t="e">
        <f>#REF!</f>
        <v>#REF!</v>
      </c>
      <c r="B18" s="142" t="str">
        <f>CONCATENATE(IF(ISERR(FIND(Opis_efektów_inż!$D$5,Stac!$R27))=FALSE,CONCATENATE(Opis_efektów_inż!$A$5,", "),""),IF(ISERR(FIND(Opis_efektów_inż!$D$6,Stac!$R27))=FALSE,CONCATENATE(Opis_efektów_inż!$A$6,", "),""))</f>
        <v/>
      </c>
      <c r="C18" s="143" t="str">
        <f>CONCATENATE(
IF(ISERR(FIND(Opis_efektów_inż!$D$8,Stac!$S27))=FALSE,CONCATENATE(Opis_efektów_inż!$A$8,", "),""),
IF(ISERR(FIND(Opis_efektów_inż!$D$9,Stac!$S27))=FALSE,CONCATENATE(Opis_efektów_inż!$A$9,", "),""),
IF(ISERR(FIND(Opis_efektów_inż!$D$10,Stac!$S27))=FALSE,CONCATENATE(Opis_efektów_inż!$A$10,", "),""),
IF(ISERR(FIND(Opis_efektów_inż!$D$11,Stac!$S27))=FALSE,CONCATENATE(Opis_efektów_inż!$A$11,", "),""),
IF(ISERR(FIND(Opis_efektów_inż!$D$12,Stac!$S27))=FALSE,CONCATENATE(Opis_efektów_inż!$A$12,", "),""),
IF(ISERR(FIND(Opis_efektów_inż!$D$13,Stac!$S27))=FALSE,CONCATENATE(Opis_efektów_inż!$A$13,", "),""),
IF(ISERR(FIND(Opis_efektów_inż!$D$14,Stac!$S27))=FALSE,CONCATENATE(Opis_efektów_inż!$A$14,", "),""),
IF(ISERR(FIND(Opis_efektów_inż!$D$15,Stac!$S27))=FALSE,CONCATENATE(Opis_efektów_inż!$A$15,", "),""),
IF(ISERR(FIND(Opis_efektów_inż!$D$16,Stac!$S27))=FALSE,CONCATENATE(Opis_efektów_inż!$A$16,", "),""),
IF(ISERR(FIND(Opis_efektów_inż!$D$17,Stac!$S27))=FALSE,CONCATENATE(Opis_efektów_inż!$A$17,", "),""))</f>
        <v/>
      </c>
      <c r="D18" s="142"/>
    </row>
    <row r="19" spans="1:4">
      <c r="A19" s="123" t="str">
        <f>Stac!C28</f>
        <v>Autonomiczne roboty mobilne</v>
      </c>
      <c r="B19" s="142" t="str">
        <f>CONCATENATE(IF(ISERR(FIND(Opis_efektów_inż!$D$5,Stac!$R28))=FALSE,CONCATENATE(Opis_efektów_inż!$A$5,", "),""),IF(ISERR(FIND(Opis_efektów_inż!$D$6,Stac!$R28))=FALSE,CONCATENATE(Opis_efektów_inż!$A$6,", "),""))</f>
        <v/>
      </c>
      <c r="C19" s="143" t="str">
        <f>CONCATENATE(
IF(ISERR(FIND(Opis_efektów_inż!$D$8,Stac!$S28))=FALSE,CONCATENATE(Opis_efektów_inż!$A$8,", "),""),
IF(ISERR(FIND(Opis_efektów_inż!$D$9,Stac!$S28))=FALSE,CONCATENATE(Opis_efektów_inż!$A$9,", "),""),
IF(ISERR(FIND(Opis_efektów_inż!$D$10,Stac!$S28))=FALSE,CONCATENATE(Opis_efektów_inż!$A$10,", "),""),
IF(ISERR(FIND(Opis_efektów_inż!$D$11,Stac!$S28))=FALSE,CONCATENATE(Opis_efektów_inż!$A$11,", "),""),
IF(ISERR(FIND(Opis_efektów_inż!$D$12,Stac!$S28))=FALSE,CONCATENATE(Opis_efektów_inż!$A$12,", "),""),
IF(ISERR(FIND(Opis_efektów_inż!$D$13,Stac!$S28))=FALSE,CONCATENATE(Opis_efektów_inż!$A$13,", "),""),
IF(ISERR(FIND(Opis_efektów_inż!$D$14,Stac!$S28))=FALSE,CONCATENATE(Opis_efektów_inż!$A$14,", "),""),
IF(ISERR(FIND(Opis_efektów_inż!$D$15,Stac!$S28))=FALSE,CONCATENATE(Opis_efektów_inż!$A$15,", "),""),
IF(ISERR(FIND(Opis_efektów_inż!$D$16,Stac!$S28))=FALSE,CONCATENATE(Opis_efektów_inż!$A$16,", "),""),
IF(ISERR(FIND(Opis_efektów_inż!$D$17,Stac!$S28))=FALSE,CONCATENATE(Opis_efektów_inż!$A$17,", "),""))</f>
        <v xml:space="preserve">K2_U12, </v>
      </c>
      <c r="D19" s="142"/>
    </row>
    <row r="20" spans="1:4" ht="38.25">
      <c r="A20" s="123" t="str">
        <f>Stac!C29</f>
        <v>Zaawansowane metody programowania robotów przemysłowych i planowania zadań</v>
      </c>
      <c r="B20" s="142" t="str">
        <f>CONCATENATE(IF(ISERR(FIND(Opis_efektów_inż!$D$5,Stac!$R29))=FALSE,CONCATENATE(Opis_efektów_inż!$A$5,", "),""),IF(ISERR(FIND(Opis_efektów_inż!$D$6,Stac!$R29))=FALSE,CONCATENATE(Opis_efektów_inż!$A$6,", "),""))</f>
        <v/>
      </c>
      <c r="C20" s="143" t="str">
        <f>CONCATENATE(
IF(ISERR(FIND(Opis_efektów_inż!$D$8,Stac!$S29))=FALSE,CONCATENATE(Opis_efektów_inż!$A$8,", "),""),
IF(ISERR(FIND(Opis_efektów_inż!$D$9,Stac!$S29))=FALSE,CONCATENATE(Opis_efektów_inż!$A$9,", "),""),
IF(ISERR(FIND(Opis_efektów_inż!$D$10,Stac!$S29))=FALSE,CONCATENATE(Opis_efektów_inż!$A$10,", "),""),
IF(ISERR(FIND(Opis_efektów_inż!$D$11,Stac!$S29))=FALSE,CONCATENATE(Opis_efektów_inż!$A$11,", "),""),
IF(ISERR(FIND(Opis_efektów_inż!$D$12,Stac!$S29))=FALSE,CONCATENATE(Opis_efektów_inż!$A$12,", "),""),
IF(ISERR(FIND(Opis_efektów_inż!$D$13,Stac!$S29))=FALSE,CONCATENATE(Opis_efektów_inż!$A$13,", "),""),
IF(ISERR(FIND(Opis_efektów_inż!$D$14,Stac!$S29))=FALSE,CONCATENATE(Opis_efektów_inż!$A$14,", "),""),
IF(ISERR(FIND(Opis_efektów_inż!$D$15,Stac!$S29))=FALSE,CONCATENATE(Opis_efektów_inż!$A$15,", "),""),
IF(ISERR(FIND(Opis_efektów_inż!$D$16,Stac!$S29))=FALSE,CONCATENATE(Opis_efektów_inż!$A$16,", "),""),
IF(ISERR(FIND(Opis_efektów_inż!$D$17,Stac!$S29))=FALSE,CONCATENATE(Opis_efektów_inż!$A$17,", "),""))</f>
        <v xml:space="preserve">K2_U12, </v>
      </c>
      <c r="D20" s="142"/>
    </row>
    <row r="21" spans="1:4">
      <c r="A21" s="123" t="str">
        <f>Stac!C30</f>
        <v>Zaawansowane przetwarzanie obrazów</v>
      </c>
      <c r="B21" s="142" t="str">
        <f>CONCATENATE(IF(ISERR(FIND(Opis_efektów_inż!$D$5,Stac!$R30))=FALSE,CONCATENATE(Opis_efektów_inż!$A$5,", "),""),IF(ISERR(FIND(Opis_efektów_inż!$D$6,Stac!$R30))=FALSE,CONCATENATE(Opis_efektów_inż!$A$6,", "),""))</f>
        <v/>
      </c>
      <c r="C21" s="143" t="str">
        <f>CONCATENATE(
IF(ISERR(FIND(Opis_efektów_inż!$D$8,Stac!$S30))=FALSE,CONCATENATE(Opis_efektów_inż!$A$8,", "),""),
IF(ISERR(FIND(Opis_efektów_inż!$D$9,Stac!$S30))=FALSE,CONCATENATE(Opis_efektów_inż!$A$9,", "),""),
IF(ISERR(FIND(Opis_efektów_inż!$D$10,Stac!$S30))=FALSE,CONCATENATE(Opis_efektów_inż!$A$10,", "),""),
IF(ISERR(FIND(Opis_efektów_inż!$D$11,Stac!$S30))=FALSE,CONCATENATE(Opis_efektów_inż!$A$11,", "),""),
IF(ISERR(FIND(Opis_efektów_inż!$D$12,Stac!$S30))=FALSE,CONCATENATE(Opis_efektów_inż!$A$12,", "),""),
IF(ISERR(FIND(Opis_efektów_inż!$D$13,Stac!$S30))=FALSE,CONCATENATE(Opis_efektów_inż!$A$13,", "),""),
IF(ISERR(FIND(Opis_efektów_inż!$D$14,Stac!$S30))=FALSE,CONCATENATE(Opis_efektów_inż!$A$14,", "),""),
IF(ISERR(FIND(Opis_efektów_inż!$D$15,Stac!$S30))=FALSE,CONCATENATE(Opis_efektów_inż!$A$15,", "),""),
IF(ISERR(FIND(Opis_efektów_inż!$D$16,Stac!$S30))=FALSE,CONCATENATE(Opis_efektów_inż!$A$16,", "),""),
IF(ISERR(FIND(Opis_efektów_inż!$D$17,Stac!$S30))=FALSE,CONCATENATE(Opis_efektów_inż!$A$17,", "),""))</f>
        <v xml:space="preserve">K2_U10, </v>
      </c>
      <c r="D21" s="142"/>
    </row>
    <row r="22" spans="1:4" ht="25.5">
      <c r="A22" s="123" t="str">
        <f>Stac!C31</f>
        <v>Wybrane zagadnienia uczenia maszynowego</v>
      </c>
      <c r="B22" s="142" t="str">
        <f>CONCATENATE(IF(ISERR(FIND(Opis_efektów_inż!$D$5,Stac!$R31))=FALSE,CONCATENATE(Opis_efektów_inż!$A$5,", "),""),IF(ISERR(FIND(Opis_efektów_inż!$D$6,Stac!$R31))=FALSE,CONCATENATE(Opis_efektów_inż!$A$6,", "),""))</f>
        <v/>
      </c>
      <c r="C22" s="143" t="str">
        <f>CONCATENATE(
IF(ISERR(FIND(Opis_efektów_inż!$D$8,Stac!$S31))=FALSE,CONCATENATE(Opis_efektów_inż!$A$8,", "),""),
IF(ISERR(FIND(Opis_efektów_inż!$D$9,Stac!$S31))=FALSE,CONCATENATE(Opis_efektów_inż!$A$9,", "),""),
IF(ISERR(FIND(Opis_efektów_inż!$D$10,Stac!$S31))=FALSE,CONCATENATE(Opis_efektów_inż!$A$10,", "),""),
IF(ISERR(FIND(Opis_efektów_inż!$D$11,Stac!$S31))=FALSE,CONCATENATE(Opis_efektów_inż!$A$11,", "),""),
IF(ISERR(FIND(Opis_efektów_inż!$D$12,Stac!$S31))=FALSE,CONCATENATE(Opis_efektów_inż!$A$12,", "),""),
IF(ISERR(FIND(Opis_efektów_inż!$D$13,Stac!$S31))=FALSE,CONCATENATE(Opis_efektów_inż!$A$13,", "),""),
IF(ISERR(FIND(Opis_efektów_inż!$D$14,Stac!$S31))=FALSE,CONCATENATE(Opis_efektów_inż!$A$14,", "),""),
IF(ISERR(FIND(Opis_efektów_inż!$D$15,Stac!$S31))=FALSE,CONCATENATE(Opis_efektów_inż!$A$15,", "),""),
IF(ISERR(FIND(Opis_efektów_inż!$D$16,Stac!$S31))=FALSE,CONCATENATE(Opis_efektów_inż!$A$16,", "),""),
IF(ISERR(FIND(Opis_efektów_inż!$D$17,Stac!$S31))=FALSE,CONCATENATE(Opis_efektów_inż!$A$17,", "),""))</f>
        <v xml:space="preserve">K2_U10, </v>
      </c>
      <c r="D22" s="142"/>
    </row>
    <row r="23" spans="1:4" ht="17.45" customHeight="1">
      <c r="A23" s="123" t="str">
        <f>Stac!C32</f>
        <v xml:space="preserve">Obieralny 1:Eksploracyjna analiza danych / Komputerowe systemy sterowania </v>
      </c>
      <c r="B23" s="142" t="str">
        <f>CONCATENATE(IF(ISERR(FIND(Opis_efektów_inż!$D$5,Stac!$R32))=FALSE,CONCATENATE(Opis_efektów_inż!$A$5,", "),""),IF(ISERR(FIND(Opis_efektów_inż!$D$6,Stac!$R32))=FALSE,CONCATENATE(Opis_efektów_inż!$A$6,", "),""))</f>
        <v/>
      </c>
      <c r="C23" s="143" t="str">
        <f>CONCATENATE(
IF(ISERR(FIND(Opis_efektów_inż!$D$8,Stac!$S32))=FALSE,CONCATENATE(Opis_efektów_inż!$A$8,", "),""),
IF(ISERR(FIND(Opis_efektów_inż!$D$9,Stac!$S32))=FALSE,CONCATENATE(Opis_efektów_inż!$A$9,", "),""),
IF(ISERR(FIND(Opis_efektów_inż!$D$10,Stac!$S32))=FALSE,CONCATENATE(Opis_efektów_inż!$A$10,", "),""),
IF(ISERR(FIND(Opis_efektów_inż!$D$11,Stac!$S32))=FALSE,CONCATENATE(Opis_efektów_inż!$A$11,", "),""),
IF(ISERR(FIND(Opis_efektów_inż!$D$12,Stac!$S32))=FALSE,CONCATENATE(Opis_efektów_inż!$A$12,", "),""),
IF(ISERR(FIND(Opis_efektów_inż!$D$13,Stac!$S32))=FALSE,CONCATENATE(Opis_efektów_inż!$A$13,", "),""),
IF(ISERR(FIND(Opis_efektów_inż!$D$14,Stac!$S32))=FALSE,CONCATENATE(Opis_efektów_inż!$A$14,", "),""),
IF(ISERR(FIND(Opis_efektów_inż!$D$15,Stac!$S32))=FALSE,CONCATENATE(Opis_efektów_inż!$A$15,", "),""),
IF(ISERR(FIND(Opis_efektów_inż!$D$16,Stac!$S32))=FALSE,CONCATENATE(Opis_efektów_inż!$A$16,", "),""),
IF(ISERR(FIND(Opis_efektów_inż!$D$17,Stac!$S32))=FALSE,CONCATENATE(Opis_efektów_inż!$A$17,", "),""))</f>
        <v xml:space="preserve">K2_U10, K2_U12, K2_U13, </v>
      </c>
      <c r="D23" s="142"/>
    </row>
    <row r="24" spans="1:4" ht="25.5">
      <c r="A24" s="123" t="str">
        <f>Stac!C33</f>
        <v>Zaawansowane narzędzia i metody programowania robotów autonomicznych</v>
      </c>
      <c r="B24" s="142" t="str">
        <f>CONCATENATE(IF(ISERR(FIND(Opis_efektów_inż!$D$5,Stac!$R33))=FALSE,CONCATENATE(Opis_efektów_inż!$A$5,", "),""),IF(ISERR(FIND(Opis_efektów_inż!$D$6,Stac!$R33))=FALSE,CONCATENATE(Opis_efektów_inż!$A$6,", "),""))</f>
        <v/>
      </c>
      <c r="C24" s="143" t="str">
        <f>CONCATENATE(
IF(ISERR(FIND(Opis_efektów_inż!$D$8,Stac!$S33))=FALSE,CONCATENATE(Opis_efektów_inż!$A$8,", "),""),
IF(ISERR(FIND(Opis_efektów_inż!$D$9,Stac!$S33))=FALSE,CONCATENATE(Opis_efektów_inż!$A$9,", "),""),
IF(ISERR(FIND(Opis_efektów_inż!$D$10,Stac!$S33))=FALSE,CONCATENATE(Opis_efektów_inż!$A$10,", "),""),
IF(ISERR(FIND(Opis_efektów_inż!$D$11,Stac!$S33))=FALSE,CONCATENATE(Opis_efektów_inż!$A$11,", "),""),
IF(ISERR(FIND(Opis_efektów_inż!$D$12,Stac!$S33))=FALSE,CONCATENATE(Opis_efektów_inż!$A$12,", "),""),
IF(ISERR(FIND(Opis_efektów_inż!$D$13,Stac!$S33))=FALSE,CONCATENATE(Opis_efektów_inż!$A$13,", "),""),
IF(ISERR(FIND(Opis_efektów_inż!$D$14,Stac!$S33))=FALSE,CONCATENATE(Opis_efektów_inż!$A$14,", "),""),
IF(ISERR(FIND(Opis_efektów_inż!$D$15,Stac!$S33))=FALSE,CONCATENATE(Opis_efektów_inż!$A$15,", "),""),
IF(ISERR(FIND(Opis_efektów_inż!$D$16,Stac!$S33))=FALSE,CONCATENATE(Opis_efektów_inż!$A$16,", "),""),
IF(ISERR(FIND(Opis_efektów_inż!$D$17,Stac!$S33))=FALSE,CONCATENATE(Opis_efektów_inż!$A$17,", "),""))</f>
        <v xml:space="preserve">K2_U11, K2_U12, </v>
      </c>
      <c r="D24" s="142"/>
    </row>
    <row r="25" spans="1:4" ht="18.600000000000001" customHeight="1">
      <c r="A25" s="123" t="str">
        <f>Stac!C34</f>
        <v>Obieralny 2: Wybrane zagadnienia grafiki 3D i wizualizacji komputerowej / Systemy zrobotyzowane i przemysł 4.0</v>
      </c>
      <c r="B25" s="142" t="str">
        <f>CONCATENATE(IF(ISERR(FIND(Opis_efektów_inż!$D$5,Stac!$R34))=FALSE,CONCATENATE(Opis_efektów_inż!$A$5,", "),""),IF(ISERR(FIND(Opis_efektów_inż!$D$6,Stac!$R34))=FALSE,CONCATENATE(Opis_efektów_inż!$A$6,", "),""))</f>
        <v/>
      </c>
      <c r="C25" s="143" t="str">
        <f>CONCATENATE(
IF(ISERR(FIND(Opis_efektów_inż!$D$8,Stac!$S34))=FALSE,CONCATENATE(Opis_efektów_inż!$A$8,", "),""),
IF(ISERR(FIND(Opis_efektów_inż!$D$9,Stac!$S34))=FALSE,CONCATENATE(Opis_efektów_inż!$A$9,", "),""),
IF(ISERR(FIND(Opis_efektów_inż!$D$10,Stac!$S34))=FALSE,CONCATENATE(Opis_efektów_inż!$A$10,", "),""),
IF(ISERR(FIND(Opis_efektów_inż!$D$11,Stac!$S34))=FALSE,CONCATENATE(Opis_efektów_inż!$A$11,", "),""),
IF(ISERR(FIND(Opis_efektów_inż!$D$12,Stac!$S34))=FALSE,CONCATENATE(Opis_efektów_inż!$A$12,", "),""),
IF(ISERR(FIND(Opis_efektów_inż!$D$13,Stac!$S34))=FALSE,CONCATENATE(Opis_efektów_inż!$A$13,", "),""),
IF(ISERR(FIND(Opis_efektów_inż!$D$14,Stac!$S34))=FALSE,CONCATENATE(Opis_efektów_inż!$A$14,", "),""),
IF(ISERR(FIND(Opis_efektów_inż!$D$15,Stac!$S34))=FALSE,CONCATENATE(Opis_efektów_inż!$A$15,", "),""),
IF(ISERR(FIND(Opis_efektów_inż!$D$16,Stac!$S34))=FALSE,CONCATENATE(Opis_efektów_inż!$A$16,", "),""),
IF(ISERR(FIND(Opis_efektów_inż!$D$17,Stac!$S34))=FALSE,CONCATENATE(Opis_efektów_inż!$A$17,", "),""))</f>
        <v xml:space="preserve">K2_U23, </v>
      </c>
      <c r="D25" s="142"/>
    </row>
    <row r="26" spans="1:4" ht="16.149999999999999" customHeight="1">
      <c r="A26" s="123" t="str">
        <f>Stac!C35</f>
        <v>Pracownia badawcza</v>
      </c>
      <c r="B26" s="142" t="str">
        <f>CONCATENATE(IF(ISERR(FIND(Opis_efektów_inż!$D$5,Stac!$R35))=FALSE,CONCATENATE(Opis_efektów_inż!$A$5,", "),""),IF(ISERR(FIND(Opis_efektów_inż!$D$6,Stac!$R35))=FALSE,CONCATENATE(Opis_efektów_inż!$A$6,", "),""))</f>
        <v/>
      </c>
      <c r="C26" s="143" t="str">
        <f>CONCATENATE(
IF(ISERR(FIND(Opis_efektów_inż!$D$8,Stac!$S35))=FALSE,CONCATENATE(Opis_efektów_inż!$A$8,", "),""),
IF(ISERR(FIND(Opis_efektów_inż!$D$9,Stac!$S35))=FALSE,CONCATENATE(Opis_efektów_inż!$A$9,", "),""),
IF(ISERR(FIND(Opis_efektów_inż!$D$10,Stac!$S35))=FALSE,CONCATENATE(Opis_efektów_inż!$A$10,", "),""),
IF(ISERR(FIND(Opis_efektów_inż!$D$11,Stac!$S35))=FALSE,CONCATENATE(Opis_efektów_inż!$A$11,", "),""),
IF(ISERR(FIND(Opis_efektów_inż!$D$12,Stac!$S35))=FALSE,CONCATENATE(Opis_efektów_inż!$A$12,", "),""),
IF(ISERR(FIND(Opis_efektów_inż!$D$13,Stac!$S35))=FALSE,CONCATENATE(Opis_efektów_inż!$A$13,", "),""),
IF(ISERR(FIND(Opis_efektów_inż!$D$14,Stac!$S35))=FALSE,CONCATENATE(Opis_efektów_inż!$A$14,", "),""),
IF(ISERR(FIND(Opis_efektów_inż!$D$15,Stac!$S35))=FALSE,CONCATENATE(Opis_efektów_inż!$A$15,", "),""),
IF(ISERR(FIND(Opis_efektów_inż!$D$16,Stac!$S35))=FALSE,CONCATENATE(Opis_efektów_inż!$A$16,", "),""),
IF(ISERR(FIND(Opis_efektów_inż!$D$17,Stac!$S35))=FALSE,CONCATENATE(Opis_efektów_inż!$A$17,", "),""))</f>
        <v/>
      </c>
      <c r="D26" s="142"/>
    </row>
    <row r="27" spans="1:4" ht="51">
      <c r="A27" s="123" t="str">
        <f>Stac!C36</f>
        <v>Przedmiot społeczno-humanistyczny: Organizacja i finansowanie badań naukowych oraz prac badawczo-rozwojowych</v>
      </c>
      <c r="B27" s="142" t="str">
        <f>CONCATENATE(IF(ISERR(FIND(Opis_efektów_inż!$D$5,Stac!$R36))=FALSE,CONCATENATE(Opis_efektów_inż!$A$5,", "),""),IF(ISERR(FIND(Opis_efektów_inż!$D$6,Stac!$R36))=FALSE,CONCATENATE(Opis_efektów_inż!$A$6,", "),""))</f>
        <v/>
      </c>
      <c r="C27" s="143" t="str">
        <f>CONCATENATE(
IF(ISERR(FIND(Opis_efektów_inż!$D$8,Stac!$S36))=FALSE,CONCATENATE(Opis_efektów_inż!$A$8,", "),""),
IF(ISERR(FIND(Opis_efektów_inż!$D$9,Stac!$S36))=FALSE,CONCATENATE(Opis_efektów_inż!$A$9,", "),""),
IF(ISERR(FIND(Opis_efektów_inż!$D$10,Stac!$S36))=FALSE,CONCATENATE(Opis_efektów_inż!$A$10,", "),""),
IF(ISERR(FIND(Opis_efektów_inż!$D$11,Stac!$S36))=FALSE,CONCATENATE(Opis_efektów_inż!$A$11,", "),""),
IF(ISERR(FIND(Opis_efektów_inż!$D$12,Stac!$S36))=FALSE,CONCATENATE(Opis_efektów_inż!$A$12,", "),""),
IF(ISERR(FIND(Opis_efektów_inż!$D$13,Stac!$S36))=FALSE,CONCATENATE(Opis_efektów_inż!$A$13,", "),""),
IF(ISERR(FIND(Opis_efektów_inż!$D$14,Stac!$S36))=FALSE,CONCATENATE(Opis_efektów_inż!$A$14,", "),""),
IF(ISERR(FIND(Opis_efektów_inż!$D$15,Stac!$S36))=FALSE,CONCATENATE(Opis_efektów_inż!$A$15,", "),""),
IF(ISERR(FIND(Opis_efektów_inż!$D$16,Stac!$S36))=FALSE,CONCATENATE(Opis_efektów_inż!$A$16,", "),""),
IF(ISERR(FIND(Opis_efektów_inż!$D$17,Stac!$S36))=FALSE,CONCATENATE(Opis_efektów_inż!$A$17,", "),""))</f>
        <v xml:space="preserve">K2_U18, </v>
      </c>
      <c r="D27" s="142"/>
    </row>
    <row r="28" spans="1:4">
      <c r="A28" s="123" t="str">
        <f>Stac!C37</f>
        <v>Język obcy</v>
      </c>
      <c r="B28" s="142" t="str">
        <f>CONCATENATE(IF(ISERR(FIND(Opis_efektów_inż!$D$5,Stac!$R37))=FALSE,CONCATENATE(Opis_efektów_inż!$A$5,", "),""),IF(ISERR(FIND(Opis_efektów_inż!$D$6,Stac!$R37))=FALSE,CONCATENATE(Opis_efektów_inż!$A$6,", "),""))</f>
        <v/>
      </c>
      <c r="C28" s="143" t="str">
        <f>CONCATENATE(
IF(ISERR(FIND(Opis_efektów_inż!$D$8,Stac!$S37))=FALSE,CONCATENATE(Opis_efektów_inż!$A$8,", "),""),
IF(ISERR(FIND(Opis_efektów_inż!$D$9,Stac!$S37))=FALSE,CONCATENATE(Opis_efektów_inż!$A$9,", "),""),
IF(ISERR(FIND(Opis_efektów_inż!$D$10,Stac!$S37))=FALSE,CONCATENATE(Opis_efektów_inż!$A$10,", "),""),
IF(ISERR(FIND(Opis_efektów_inż!$D$11,Stac!$S37))=FALSE,CONCATENATE(Opis_efektów_inż!$A$11,", "),""),
IF(ISERR(FIND(Opis_efektów_inż!$D$12,Stac!$S37))=FALSE,CONCATENATE(Opis_efektów_inż!$A$12,", "),""),
IF(ISERR(FIND(Opis_efektów_inż!$D$13,Stac!$S37))=FALSE,CONCATENATE(Opis_efektów_inż!$A$13,", "),""),
IF(ISERR(FIND(Opis_efektów_inż!$D$14,Stac!$S37))=FALSE,CONCATENATE(Opis_efektów_inż!$A$14,", "),""),
IF(ISERR(FIND(Opis_efektów_inż!$D$15,Stac!$S37))=FALSE,CONCATENATE(Opis_efektów_inż!$A$15,", "),""),
IF(ISERR(FIND(Opis_efektów_inż!$D$16,Stac!$S37))=FALSE,CONCATENATE(Opis_efektów_inż!$A$16,", "),""),
IF(ISERR(FIND(Opis_efektów_inż!$D$17,Stac!$S37))=FALSE,CONCATENATE(Opis_efektów_inż!$A$17,", "),""))</f>
        <v/>
      </c>
      <c r="D28" s="142"/>
    </row>
    <row r="29" spans="1:4">
      <c r="A29" s="123"/>
      <c r="B29" s="142" t="str">
        <f>CONCATENATE(IF(ISERR(FIND(Opis_efektów_inż!$D$5,Stac!$R38))=FALSE,CONCATENATE(Opis_efektów_inż!$A$5,", "),""),IF(ISERR(FIND(Opis_efektów_inż!$D$6,Stac!$R38))=FALSE,CONCATENATE(Opis_efektów_inż!$A$6,", "),""))</f>
        <v/>
      </c>
      <c r="C29" s="143" t="str">
        <f>CONCATENATE(
IF(ISERR(FIND(Opis_efektów_inż!$D$8,Stac!$S38))=FALSE,CONCATENATE(Opis_efektów_inż!$A$8,", "),""),
IF(ISERR(FIND(Opis_efektów_inż!$D$9,Stac!$S38))=FALSE,CONCATENATE(Opis_efektów_inż!$A$9,", "),""),
IF(ISERR(FIND(Opis_efektów_inż!$D$10,Stac!$S38))=FALSE,CONCATENATE(Opis_efektów_inż!$A$10,", "),""),
IF(ISERR(FIND(Opis_efektów_inż!$D$11,Stac!$S38))=FALSE,CONCATENATE(Opis_efektów_inż!$A$11,", "),""),
IF(ISERR(FIND(Opis_efektów_inż!$D$12,Stac!$S38))=FALSE,CONCATENATE(Opis_efektów_inż!$A$12,", "),""),
IF(ISERR(FIND(Opis_efektów_inż!$D$13,Stac!$S38))=FALSE,CONCATENATE(Opis_efektów_inż!$A$13,", "),""),
IF(ISERR(FIND(Opis_efektów_inż!$D$14,Stac!$S38))=FALSE,CONCATENATE(Opis_efektów_inż!$A$14,", "),""),
IF(ISERR(FIND(Opis_efektów_inż!$D$15,Stac!$S38))=FALSE,CONCATENATE(Opis_efektów_inż!$A$15,", "),""),
IF(ISERR(FIND(Opis_efektów_inż!$D$16,Stac!$S38))=FALSE,CONCATENATE(Opis_efektów_inż!$A$16,", "),""),
IF(ISERR(FIND(Opis_efektów_inż!$D$17,Stac!$S38))=FALSE,CONCATENATE(Opis_efektów_inż!$A$17,", "),""))</f>
        <v/>
      </c>
      <c r="D29" s="142"/>
    </row>
    <row r="30" spans="1:4" hidden="1">
      <c r="A30" s="211"/>
      <c r="B30" s="142" t="str">
        <f>CONCATENATE(IF(ISERR(FIND(Opis_efektów_inż!$D$5,Stac!$R39))=FALSE,CONCATENATE(Opis_efektów_inż!$A$5,", "),""),IF(ISERR(FIND(Opis_efektów_inż!$D$6,Stac!$R39))=FALSE,CONCATENATE(Opis_efektów_inż!$A$6,", "),""))</f>
        <v/>
      </c>
      <c r="C30" s="143" t="str">
        <f>CONCATENATE(
IF(ISERR(FIND(Opis_efektów_inż!$D$8,Stac!$S39))=FALSE,CONCATENATE(Opis_efektów_inż!$A$8,", "),""),
IF(ISERR(FIND(Opis_efektów_inż!$D$9,Stac!$S39))=FALSE,CONCATENATE(Opis_efektów_inż!$A$9,", "),""),
IF(ISERR(FIND(Opis_efektów_inż!$D$10,Stac!$S39))=FALSE,CONCATENATE(Opis_efektów_inż!$A$10,", "),""),
IF(ISERR(FIND(Opis_efektów_inż!$D$11,Stac!$S39))=FALSE,CONCATENATE(Opis_efektów_inż!$A$11,", "),""),
IF(ISERR(FIND(Opis_efektów_inż!$D$12,Stac!$S39))=FALSE,CONCATENATE(Opis_efektów_inż!$A$12,", "),""),
IF(ISERR(FIND(Opis_efektów_inż!$D$13,Stac!$S39))=FALSE,CONCATENATE(Opis_efektów_inż!$A$13,", "),""),
IF(ISERR(FIND(Opis_efektów_inż!$D$14,Stac!$S39))=FALSE,CONCATENATE(Opis_efektów_inż!$A$14,", "),""),
IF(ISERR(FIND(Opis_efektów_inż!$D$15,Stac!$S39))=FALSE,CONCATENATE(Opis_efektów_inż!$A$15,", "),""),
IF(ISERR(FIND(Opis_efektów_inż!$D$16,Stac!$S39))=FALSE,CONCATENATE(Opis_efektów_inż!$A$16,", "),""),
IF(ISERR(FIND(Opis_efektów_inż!$D$17,Stac!$S39))=FALSE,CONCATENATE(Opis_efektów_inż!$A$17,", "),""))</f>
        <v/>
      </c>
      <c r="D30" s="142"/>
    </row>
    <row r="31" spans="1:4" hidden="1">
      <c r="A31" s="1"/>
      <c r="B31" s="142" t="str">
        <f>CONCATENATE(IF(ISERR(FIND(Opis_efektów_inż!$D$5,Stac!$R40))=FALSE,CONCATENATE(Opis_efektów_inż!$A$5,", "),""),IF(ISERR(FIND(Opis_efektów_inż!$D$6,Stac!$R40))=FALSE,CONCATENATE(Opis_efektów_inż!$A$6,", "),""))</f>
        <v/>
      </c>
      <c r="C31" s="143" t="str">
        <f>CONCATENATE(
IF(ISERR(FIND(Opis_efektów_inż!$D$8,Stac!$S40))=FALSE,CONCATENATE(Opis_efektów_inż!$A$8,", "),""),
IF(ISERR(FIND(Opis_efektów_inż!$D$9,Stac!$S40))=FALSE,CONCATENATE(Opis_efektów_inż!$A$9,", "),""),
IF(ISERR(FIND(Opis_efektów_inż!$D$10,Stac!$S40))=FALSE,CONCATENATE(Opis_efektów_inż!$A$10,", "),""),
IF(ISERR(FIND(Opis_efektów_inż!$D$11,Stac!$S40))=FALSE,CONCATENATE(Opis_efektów_inż!$A$11,", "),""),
IF(ISERR(FIND(Opis_efektów_inż!$D$12,Stac!$S40))=FALSE,CONCATENATE(Opis_efektów_inż!$A$12,", "),""),
IF(ISERR(FIND(Opis_efektów_inż!$D$13,Stac!$S40))=FALSE,CONCATENATE(Opis_efektów_inż!$A$13,", "),""),
IF(ISERR(FIND(Opis_efektów_inż!$D$14,Stac!$S40))=FALSE,CONCATENATE(Opis_efektów_inż!$A$14,", "),""),
IF(ISERR(FIND(Opis_efektów_inż!$D$15,Stac!$S40))=FALSE,CONCATENATE(Opis_efektów_inż!$A$15,", "),""),
IF(ISERR(FIND(Opis_efektów_inż!$D$16,Stac!$S40))=FALSE,CONCATENATE(Opis_efektów_inż!$A$16,", "),""),
IF(ISERR(FIND(Opis_efektów_inż!$D$17,Stac!$S40))=FALSE,CONCATENATE(Opis_efektów_inż!$A$17,", "),""))</f>
        <v/>
      </c>
      <c r="D31" s="142"/>
    </row>
    <row r="32" spans="1:4">
      <c r="A32" s="126" t="str">
        <f>Stac!C40</f>
        <v>Semestr 3:</v>
      </c>
      <c r="B32" s="142" t="str">
        <f>CONCATENATE(IF(ISERR(FIND(Opis_efektów_inż!$D$5,Stac!$R41))=FALSE,CONCATENATE(Opis_efektów_inż!$A$5,", "),""),IF(ISERR(FIND(Opis_efektów_inż!$D$6,Stac!$R41))=FALSE,CONCATENATE(Opis_efektów_inż!$A$6,", "),""))</f>
        <v/>
      </c>
      <c r="C32" s="143" t="str">
        <f>CONCATENATE(
IF(ISERR(FIND(Opis_efektów_inż!$D$8,Stac!$S41))=FALSE,CONCATENATE(Opis_efektów_inż!$A$8,", "),""),
IF(ISERR(FIND(Opis_efektów_inż!$D$9,Stac!$S41))=FALSE,CONCATENATE(Opis_efektów_inż!$A$9,", "),""),
IF(ISERR(FIND(Opis_efektów_inż!$D$10,Stac!$S41))=FALSE,CONCATENATE(Opis_efektów_inż!$A$10,", "),""),
IF(ISERR(FIND(Opis_efektów_inż!$D$11,Stac!$S41))=FALSE,CONCATENATE(Opis_efektów_inż!$A$11,", "),""),
IF(ISERR(FIND(Opis_efektów_inż!$D$12,Stac!$S41))=FALSE,CONCATENATE(Opis_efektów_inż!$A$12,", "),""),
IF(ISERR(FIND(Opis_efektów_inż!$D$13,Stac!$S41))=FALSE,CONCATENATE(Opis_efektów_inż!$A$13,", "),""),
IF(ISERR(FIND(Opis_efektów_inż!$D$14,Stac!$S41))=FALSE,CONCATENATE(Opis_efektów_inż!$A$14,", "),""),
IF(ISERR(FIND(Opis_efektów_inż!$D$15,Stac!$S41))=FALSE,CONCATENATE(Opis_efektów_inż!$A$15,", "),""),
IF(ISERR(FIND(Opis_efektów_inż!$D$16,Stac!$S41))=FALSE,CONCATENATE(Opis_efektów_inż!$A$16,", "),""),
IF(ISERR(FIND(Opis_efektów_inż!$D$17,Stac!$S41))=FALSE,CONCATENATE(Opis_efektów_inż!$A$17,", "),""))</f>
        <v/>
      </c>
      <c r="D32" s="142"/>
    </row>
    <row r="33" spans="1:4" hidden="1">
      <c r="A33" s="123" t="e">
        <f>#REF!</f>
        <v>#REF!</v>
      </c>
      <c r="B33" s="142" t="str">
        <f>CONCATENATE(IF(ISERR(FIND(Opis_efektów_inż!$D$5,Stac!$R42))=FALSE,CONCATENATE(Opis_efektów_inż!$A$5,", "),""),IF(ISERR(FIND(Opis_efektów_inż!$D$6,Stac!$R42))=FALSE,CONCATENATE(Opis_efektów_inż!$A$6,", "),""))</f>
        <v/>
      </c>
      <c r="C33" s="143" t="str">
        <f>CONCATENATE(
IF(ISERR(FIND(Opis_efektów_inż!$D$8,Stac!$S42))=FALSE,CONCATENATE(Opis_efektów_inż!$A$8,", "),""),
IF(ISERR(FIND(Opis_efektów_inż!$D$9,Stac!$S42))=FALSE,CONCATENATE(Opis_efektów_inż!$A$9,", "),""),
IF(ISERR(FIND(Opis_efektów_inż!$D$10,Stac!$S42))=FALSE,CONCATENATE(Opis_efektów_inż!$A$10,", "),""),
IF(ISERR(FIND(Opis_efektów_inż!$D$11,Stac!$S42))=FALSE,CONCATENATE(Opis_efektów_inż!$A$11,", "),""),
IF(ISERR(FIND(Opis_efektów_inż!$D$12,Stac!$S42))=FALSE,CONCATENATE(Opis_efektów_inż!$A$12,", "),""),
IF(ISERR(FIND(Opis_efektów_inż!$D$13,Stac!$S42))=FALSE,CONCATENATE(Opis_efektów_inż!$A$13,", "),""),
IF(ISERR(FIND(Opis_efektów_inż!$D$14,Stac!$S42))=FALSE,CONCATENATE(Opis_efektów_inż!$A$14,", "),""),
IF(ISERR(FIND(Opis_efektów_inż!$D$15,Stac!$S42))=FALSE,CONCATENATE(Opis_efektów_inż!$A$15,", "),""),
IF(ISERR(FIND(Opis_efektów_inż!$D$16,Stac!$S42))=FALSE,CONCATENATE(Opis_efektów_inż!$A$16,", "),""),
IF(ISERR(FIND(Opis_efektów_inż!$D$17,Stac!$S42))=FALSE,CONCATENATE(Opis_efektów_inż!$A$17,", "),""))</f>
        <v xml:space="preserve">K2_U10, </v>
      </c>
      <c r="D33" s="142"/>
    </row>
    <row r="34" spans="1:4" ht="42" customHeight="1">
      <c r="A34" s="123" t="str">
        <f>Stac!C42</f>
        <v>Autonomiczne roboty latające</v>
      </c>
      <c r="B34" s="142" t="str">
        <f>CONCATENATE(IF(ISERR(FIND(Opis_efektów_inż!$D$5,Stac!$R42))=FALSE,CONCATENATE(Opis_efektów_inż!$A$5,", "),""),IF(ISERR(FIND(Opis_efektów_inż!$D$6,Stac!$R42))=FALSE,CONCATENATE(Opis_efektów_inż!$A$6,", "),""))</f>
        <v/>
      </c>
      <c r="C34" s="143" t="str">
        <f>CONCATENATE(
IF(ISERR(FIND(Opis_efektów_inż!$D$8,Stac!$S42))=FALSE,CONCATENATE(Opis_efektów_inż!$A$8,", "),""),
IF(ISERR(FIND(Opis_efektów_inż!$D$9,Stac!$S42))=FALSE,CONCATENATE(Opis_efektów_inż!$A$9,", "),""),
IF(ISERR(FIND(Opis_efektów_inż!$D$10,Stac!$S42))=FALSE,CONCATENATE(Opis_efektów_inż!$A$10,", "),""),
IF(ISERR(FIND(Opis_efektów_inż!$D$11,Stac!$S42))=FALSE,CONCATENATE(Opis_efektów_inż!$A$11,", "),""),
IF(ISERR(FIND(Opis_efektów_inż!$D$12,Stac!$S42))=FALSE,CONCATENATE(Opis_efektów_inż!$A$12,", "),""),
IF(ISERR(FIND(Opis_efektów_inż!$D$13,Stac!$S42))=FALSE,CONCATENATE(Opis_efektów_inż!$A$13,", "),""),
IF(ISERR(FIND(Opis_efektów_inż!$D$14,Stac!$S42))=FALSE,CONCATENATE(Opis_efektów_inż!$A$14,", "),""),
IF(ISERR(FIND(Opis_efektów_inż!$D$15,Stac!$S42))=FALSE,CONCATENATE(Opis_efektów_inż!$A$15,", "),""),
IF(ISERR(FIND(Opis_efektów_inż!$D$16,Stac!$S42))=FALSE,CONCATENATE(Opis_efektów_inż!$A$16,", "),""),
IF(ISERR(FIND(Opis_efektów_inż!$D$17,Stac!$S42))=FALSE,CONCATENATE(Opis_efektów_inż!$A$17,", "),""))</f>
        <v xml:space="preserve">K2_U10, </v>
      </c>
      <c r="D34" s="142"/>
    </row>
    <row r="35" spans="1:4" ht="22.9" customHeight="1">
      <c r="A35" s="123" t="str">
        <f>Stac!C43</f>
        <v>Autonomiczne samochody</v>
      </c>
      <c r="B35" s="142" t="str">
        <f>CONCATENATE(IF(ISERR(FIND(Opis_efektów_inż!$D$5,Stac!$R43))=FALSE,CONCATENATE(Opis_efektów_inż!$A$5,", "),""),IF(ISERR(FIND(Opis_efektów_inż!$D$6,Stac!$R43))=FALSE,CONCATENATE(Opis_efektów_inż!$A$6,", "),""))</f>
        <v/>
      </c>
      <c r="C35" s="143" t="str">
        <f>CONCATENATE(
IF(ISERR(FIND(Opis_efektów_inż!$D$8,Stac!$S43))=FALSE,CONCATENATE(Opis_efektów_inż!$A$8,", "),""),
IF(ISERR(FIND(Opis_efektów_inż!$D$9,Stac!$S43))=FALSE,CONCATENATE(Opis_efektów_inż!$A$9,", "),""),
IF(ISERR(FIND(Opis_efektów_inż!$D$10,Stac!$S43))=FALSE,CONCATENATE(Opis_efektów_inż!$A$10,", "),""),
IF(ISERR(FIND(Opis_efektów_inż!$D$11,Stac!$S43))=FALSE,CONCATENATE(Opis_efektów_inż!$A$11,", "),""),
IF(ISERR(FIND(Opis_efektów_inż!$D$12,Stac!$S43))=FALSE,CONCATENATE(Opis_efektów_inż!$A$12,", "),""),
IF(ISERR(FIND(Opis_efektów_inż!$D$13,Stac!$S43))=FALSE,CONCATENATE(Opis_efektów_inż!$A$13,", "),""),
IF(ISERR(FIND(Opis_efektów_inż!$D$14,Stac!$S43))=FALSE,CONCATENATE(Opis_efektów_inż!$A$14,", "),""),
IF(ISERR(FIND(Opis_efektów_inż!$D$15,Stac!$S43))=FALSE,CONCATENATE(Opis_efektów_inż!$A$15,", "),""),
IF(ISERR(FIND(Opis_efektów_inż!$D$16,Stac!$S43))=FALSE,CONCATENATE(Opis_efektów_inż!$A$16,", "),""),
IF(ISERR(FIND(Opis_efektów_inż!$D$17,Stac!$S43))=FALSE,CONCATENATE(Opis_efektów_inż!$A$17,", "),""))</f>
        <v/>
      </c>
      <c r="D35" s="142"/>
    </row>
    <row r="36" spans="1:4" ht="29.45" customHeight="1">
      <c r="A36" s="123" t="str">
        <f>Stac!C44</f>
        <v xml:space="preserve">Obieralny 3:  Interfejs człowiek-maszyna i sygnały biologiczne w robotyce / Wybrane zagadnienia inżynierii biomedycznej i biometrii   </v>
      </c>
      <c r="B36" s="142" t="str">
        <f>CONCATENATE(IF(ISERR(FIND(Opis_efektów_inż!$D$5,Stac!$R44))=FALSE,CONCATENATE(Opis_efektów_inż!$A$5,", "),""),IF(ISERR(FIND(Opis_efektów_inż!$D$6,Stac!$R44))=FALSE,CONCATENATE(Opis_efektów_inż!$A$6,", "),""))</f>
        <v/>
      </c>
      <c r="C36" s="143" t="str">
        <f>CONCATENATE(
IF(ISERR(FIND(Opis_efektów_inż!$D$8,Stac!$S44))=FALSE,CONCATENATE(Opis_efektów_inż!$A$8,", "),""),
IF(ISERR(FIND(Opis_efektów_inż!$D$9,Stac!$S44))=FALSE,CONCATENATE(Opis_efektów_inż!$A$9,", "),""),
IF(ISERR(FIND(Opis_efektów_inż!$D$10,Stac!$S44))=FALSE,CONCATENATE(Opis_efektów_inż!$A$10,", "),""),
IF(ISERR(FIND(Opis_efektów_inż!$D$11,Stac!$S44))=FALSE,CONCATENATE(Opis_efektów_inż!$A$11,", "),""),
IF(ISERR(FIND(Opis_efektów_inż!$D$12,Stac!$S44))=FALSE,CONCATENATE(Opis_efektów_inż!$A$12,", "),""),
IF(ISERR(FIND(Opis_efektów_inż!$D$13,Stac!$S44))=FALSE,CONCATENATE(Opis_efektów_inż!$A$13,", "),""),
IF(ISERR(FIND(Opis_efektów_inż!$D$14,Stac!$S44))=FALSE,CONCATENATE(Opis_efektów_inż!$A$14,", "),""),
IF(ISERR(FIND(Opis_efektów_inż!$D$15,Stac!$S44))=FALSE,CONCATENATE(Opis_efektów_inż!$A$15,", "),""),
IF(ISERR(FIND(Opis_efektów_inż!$D$16,Stac!$S44))=FALSE,CONCATENATE(Opis_efektów_inż!$A$16,", "),""),
IF(ISERR(FIND(Opis_efektów_inż!$D$17,Stac!$S44))=FALSE,CONCATENATE(Opis_efektów_inż!$A$17,", "),""))</f>
        <v xml:space="preserve">K2_U13, </v>
      </c>
      <c r="D36" s="142"/>
    </row>
    <row r="37" spans="1:4" ht="21.6" customHeight="1">
      <c r="A37" s="123" t="str">
        <f>Stac!C45</f>
        <v>Przygotowanie pracy magisterskiej</v>
      </c>
      <c r="B37" s="142" t="str">
        <f>CONCATENATE(IF(ISERR(FIND(Opis_efektów_inż!$D$5,Stac!$R45))=FALSE,CONCATENATE(Opis_efektów_inż!$A$5,", "),""),IF(ISERR(FIND(Opis_efektów_inż!$D$6,Stac!$R45))=FALSE,CONCATENATE(Opis_efektów_inż!$A$6,", "),""))</f>
        <v/>
      </c>
      <c r="C37" s="143" t="str">
        <f>CONCATENATE(
IF(ISERR(FIND(Opis_efektów_inż!$D$8,Stac!$S45))=FALSE,CONCATENATE(Opis_efektów_inż!$A$8,", "),""),
IF(ISERR(FIND(Opis_efektów_inż!$D$9,Stac!$S45))=FALSE,CONCATENATE(Opis_efektów_inż!$A$9,", "),""),
IF(ISERR(FIND(Opis_efektów_inż!$D$10,Stac!$S45))=FALSE,CONCATENATE(Opis_efektów_inż!$A$10,", "),""),
IF(ISERR(FIND(Opis_efektów_inż!$D$11,Stac!$S45))=FALSE,CONCATENATE(Opis_efektów_inż!$A$11,", "),""),
IF(ISERR(FIND(Opis_efektów_inż!$D$12,Stac!$S45))=FALSE,CONCATENATE(Opis_efektów_inż!$A$12,", "),""),
IF(ISERR(FIND(Opis_efektów_inż!$D$13,Stac!$S45))=FALSE,CONCATENATE(Opis_efektów_inż!$A$13,", "),""),
IF(ISERR(FIND(Opis_efektów_inż!$D$14,Stac!$S45))=FALSE,CONCATENATE(Opis_efektów_inż!$A$14,", "),""),
IF(ISERR(FIND(Opis_efektów_inż!$D$15,Stac!$S45))=FALSE,CONCATENATE(Opis_efektów_inż!$A$15,", "),""),
IF(ISERR(FIND(Opis_efektów_inż!$D$16,Stac!$S45))=FALSE,CONCATENATE(Opis_efektów_inż!$A$16,", "),""),
IF(ISERR(FIND(Opis_efektów_inż!$D$17,Stac!$S45))=FALSE,CONCATENATE(Opis_efektów_inż!$A$17,", "),""))</f>
        <v/>
      </c>
      <c r="D37" s="142"/>
    </row>
    <row r="38" spans="1:4" ht="21.6" customHeight="1">
      <c r="A38" s="123" t="str">
        <f>Stac!C46</f>
        <v>Seminarium dyplomowe</v>
      </c>
      <c r="B38" s="142" t="str">
        <f>CONCATENATE(IF(ISERR(FIND(Opis_efektów_inż!$D$5,Stac!$R46))=FALSE,CONCATENATE(Opis_efektów_inż!$A$5,", "),""),IF(ISERR(FIND(Opis_efektów_inż!$D$6,Stac!$R46))=FALSE,CONCATENATE(Opis_efektów_inż!$A$6,", "),""))</f>
        <v/>
      </c>
      <c r="C38" s="143" t="str">
        <f>CONCATENATE(
IF(ISERR(FIND(Opis_efektów_inż!$D$8,Stac!$S46))=FALSE,CONCATENATE(Opis_efektów_inż!$A$8,", "),""),
IF(ISERR(FIND(Opis_efektów_inż!$D$9,Stac!$S46))=FALSE,CONCATENATE(Opis_efektów_inż!$A$9,", "),""),
IF(ISERR(FIND(Opis_efektów_inż!$D$10,Stac!$S46))=FALSE,CONCATENATE(Opis_efektów_inż!$A$10,", "),""),
IF(ISERR(FIND(Opis_efektów_inż!$D$11,Stac!$S46))=FALSE,CONCATENATE(Opis_efektów_inż!$A$11,", "),""),
IF(ISERR(FIND(Opis_efektów_inż!$D$12,Stac!$S46))=FALSE,CONCATENATE(Opis_efektów_inż!$A$12,", "),""),
IF(ISERR(FIND(Opis_efektów_inż!$D$13,Stac!$S46))=FALSE,CONCATENATE(Opis_efektów_inż!$A$13,", "),""),
IF(ISERR(FIND(Opis_efektów_inż!$D$14,Stac!$S46))=FALSE,CONCATENATE(Opis_efektów_inż!$A$14,", "),""),
IF(ISERR(FIND(Opis_efektów_inż!$D$15,Stac!$S46))=FALSE,CONCATENATE(Opis_efektów_inż!$A$15,", "),""),
IF(ISERR(FIND(Opis_efektów_inż!$D$16,Stac!$S46))=FALSE,CONCATENATE(Opis_efektów_inż!$A$16,", "),""),
IF(ISERR(FIND(Opis_efektów_inż!$D$17,Stac!$S46))=FALSE,CONCATENATE(Opis_efektów_inż!$A$17,", "),""))</f>
        <v xml:space="preserve">K2_U14, </v>
      </c>
      <c r="D38" s="142"/>
    </row>
    <row r="39" spans="1:4" hidden="1">
      <c r="A39" s="212" t="e">
        <f>#REF!</f>
        <v>#REF!</v>
      </c>
      <c r="B39" s="142" t="str">
        <f>CONCATENATE(IF(ISERR(FIND(Opis_efektów_inż!$D$5,#REF!))=FALSE,CONCATENATE(Opis_efektów_inż!$A$5,", "),""),IF(ISERR(FIND(Opis_efektów_inż!#REF!,#REF!))=FALSE,CONCATENATE(Opis_efektów_inż!#REF!,", "),""),IF(ISERR(FIND(Opis_efektów_inż!$D$6,#REF!))=FALSE,CONCATENATE(Opis_efektów_inż!$A$6,", "),""),IF(ISERR(FIND(Opis_efektów_inż!#REF!,#REF!))=FALSE,CONCATENATE(Opis_efektów_inż!#REF!,", "),""),IF(ISERR(FIND(Opis_efektów_inż!$D$7,#REF!))=FALSE,CONCATENATE(Opis_efektów_inż!$A$7,", "),""),IF(ISERR(FIND(Opis_efektów_inż!$D$8,#REF!))=FALSE,CONCATENATE(Opis_efektów_inż!$A$8,", "),""),IF(ISERR(FIND(Opis_efektów_inż!$D$9,#REF!))=FALSE,CONCATENATE(Opis_efektów_inż!$A$9,", "),""),IF(ISERR(FIND(Opis_efektów_inż!$D$10,#REF!))=FALSE,CONCATENATE(Opis_efektów_inż!$A$10,", "),""),IF(ISERR(FIND(Opis_efektów_inż!$D$11,#REF!))=FALSE,CONCATENATE(Opis_efektów_inż!$A$11,", "),""),IF(ISERR(FIND(Opis_efektów_inż!$D$12,#REF!))=FALSE,CONCATENATE(Opis_efektów_inż!$A$12,", "),""),IF(ISERR(FIND(Opis_efektów_inż!#REF!,#REF!))=FALSE,CONCATENATE(Opis_efektów_inż!#REF!,", "),""),IF(ISERR(FIND(Opis_efektów_inż!$D$13,#REF!))=FALSE,CONCATENATE(Opis_efektów_inż!$A$13,", "),""),IF(ISERR(FIND(Opis_efektów_inż!$D$14,#REF!))=FALSE,CONCATENATE(Opis_efektów_inż!$A$15,", "),""),IF(ISERR(FIND(Opis_efektów_inż!$D$16,#REF!))=FALSE,CONCATENATE(Opis_efektów_inż!$A$16,", "),""),IF(ISERR(FIND(Opis_efektów_inż!$D$17,#REF!))=FALSE,CONCATENATE(Opis_efektów_inż!$A$17,", "),""),IF(ISERR(FIND(Opis_efektów_inż!#REF!,#REF!))=FALSE,CONCATENATE(Opis_efektów_inż!#REF!,", "),""))</f>
        <v/>
      </c>
      <c r="C39" s="143" t="str">
        <f>CONCATENATE(IF(ISERR(FIND(Opis_efektów_inż!$D$8,#REF!))=FALSE,CONCATENATE(Opis_efektów_inż!$A$8,", "),""),IF(ISERR(FIND(Opis_efektów_inż!$D$9,#REF!))=FALSE,CONCATENATE(Opis_efektów_inż!$A$9,", "),""),IF(ISERR(FIND(Opis_efektów_inż!$D$10,#REF!))=FALSE,CONCATENATE(Opis_efektów_inż!$A$10,", "),""),IF(ISERR(FIND(Opis_efektów_inż!$D$11,#REF!))=FALSE,CONCATENATE(Opis_efektów_inż!$A$11,", "),""),IF(ISERR(FIND(Opis_efektów_inż!$D$12,#REF!))=FALSE,CONCATENATE(Opis_efektów_inż!$A$12,", "),""),IF(ISERR(FIND(Opis_efektów_inż!$D$13,#REF!))=FALSE,CONCATENATE(Opis_efektów_inż!$A$13,", "),""),IF(ISERR(FIND(Opis_efektów_inż!$D$14,#REF!))=FALSE,CONCATENATE(Opis_efektów_inż!$A$14,", "),""),IF(ISERR(FIND(Opis_efektów_inż!$D$15,#REF!))=FALSE,CONCATENATE(Opis_efektów_inż!$A$15,", "),""),IF(ISERR(FIND(Opis_efektów_inż!$D$16,#REF!))=FALSE,CONCATENATE(Opis_efektów_inż!$A$16,", "),""),IF(ISERR(FIND(Opis_efektów_inż!$D$17,#REF!))=FALSE,CONCATENATE(Opis_efektów_inż!$A$17,", "),""))</f>
        <v/>
      </c>
      <c r="D39" s="142" t="str">
        <f>CONCATENATE(IF(ISERR(FIND(Opis_efektów_inż!$D$39,#REF!))=FALSE,CONCATENATE(Opis_efektów_inż!$A$39,", "),""),IF(ISERR(FIND(Opis_efektów_inż!$D$40,#REF!))=FALSE,CONCATENATE(Opis_efektów_inż!$A$40,", "),""),IF(ISERR(FIND(Opis_efektów_inż!$D$41,#REF!))=FALSE,CONCATENATE(Opis_efektów_inż!$A$41,", "),""))</f>
        <v/>
      </c>
    </row>
    <row r="40" spans="1:4">
      <c r="A40" s="211"/>
    </row>
  </sheetData>
  <sheetProtection selectLockedCells="1" selectUnlockedCells="1"/>
  <conditionalFormatting sqref="D4:D39">
    <cfRule type="expression" dxfId="4" priority="4" stopIfTrue="1">
      <formula>"#ref!=""Inne?"""</formula>
    </cfRule>
  </conditionalFormatting>
  <conditionalFormatting sqref="C4:C5">
    <cfRule type="expression" dxfId="3" priority="5" stopIfTrue="1">
      <formula>"#ref!=""Kier?"""</formula>
    </cfRule>
  </conditionalFormatting>
  <conditionalFormatting sqref="B4:B5">
    <cfRule type="expression" dxfId="2" priority="6" stopIfTrue="1">
      <formula>"#ref!=""Podst?"""</formula>
    </cfRule>
  </conditionalFormatting>
  <conditionalFormatting sqref="B6:B39">
    <cfRule type="expression" dxfId="1" priority="7" stopIfTrue="1">
      <formula>#N/A</formula>
    </cfRule>
    <cfRule type="expression" dxfId="0" priority="8" stopIfTrue="1">
      <formula>"#ref!=""Podst?"""</formula>
    </cfRule>
  </conditionalFormatting>
  <pageMargins left="0.7" right="0.7" top="0.75" bottom="0.75" header="0.51180555555555551" footer="0.51180555555555551"/>
  <pageSetup paperSize="9" scale="78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D41"/>
  <sheetViews>
    <sheetView workbookViewId="0">
      <selection activeCell="A2" sqref="A2:D2"/>
    </sheetView>
  </sheetViews>
  <sheetFormatPr defaultColWidth="8.85546875" defaultRowHeight="12.75"/>
  <cols>
    <col min="1" max="1" width="8.85546875" style="1"/>
    <col min="2" max="3" width="40.85546875" style="1" customWidth="1"/>
    <col min="4" max="16384" width="8.85546875" style="1"/>
  </cols>
  <sheetData>
    <row r="1" spans="1:4" ht="39" customHeight="1">
      <c r="A1" s="282" t="s">
        <v>284</v>
      </c>
      <c r="B1" s="283"/>
      <c r="C1" s="283"/>
      <c r="D1" s="284"/>
    </row>
    <row r="2" spans="1:4" ht="15">
      <c r="A2" s="285" t="s">
        <v>0</v>
      </c>
      <c r="B2" s="286"/>
      <c r="C2" s="286"/>
      <c r="D2" s="287"/>
    </row>
    <row r="3" spans="1:4" ht="60">
      <c r="A3" s="179" t="s">
        <v>238</v>
      </c>
      <c r="B3" s="180" t="s">
        <v>281</v>
      </c>
      <c r="C3" s="181" t="s">
        <v>283</v>
      </c>
      <c r="D3" s="272" t="s">
        <v>282</v>
      </c>
    </row>
    <row r="4" spans="1:4" ht="15" customHeight="1">
      <c r="A4" s="288" t="s">
        <v>145</v>
      </c>
      <c r="B4" s="289"/>
      <c r="C4" s="290"/>
      <c r="D4" s="291"/>
    </row>
    <row r="5" spans="1:4" s="3" customFormat="1" ht="46.9" customHeight="1">
      <c r="A5" s="208" t="s">
        <v>167</v>
      </c>
      <c r="B5" s="209" t="s">
        <v>239</v>
      </c>
      <c r="C5" s="210" t="s">
        <v>121</v>
      </c>
      <c r="D5" s="208" t="s">
        <v>167</v>
      </c>
    </row>
    <row r="6" spans="1:4" s="3" customFormat="1" ht="45">
      <c r="A6" s="182" t="s">
        <v>171</v>
      </c>
      <c r="B6" s="206" t="s">
        <v>245</v>
      </c>
      <c r="C6" s="195" t="s">
        <v>124</v>
      </c>
      <c r="D6" s="207" t="s">
        <v>171</v>
      </c>
    </row>
    <row r="7" spans="1:4" s="3" customFormat="1" ht="15">
      <c r="A7" s="288" t="s">
        <v>240</v>
      </c>
      <c r="B7" s="290"/>
      <c r="C7" s="293"/>
      <c r="D7" s="291"/>
    </row>
    <row r="8" spans="1:4" s="3" customFormat="1" ht="60">
      <c r="A8" s="196" t="s">
        <v>181</v>
      </c>
      <c r="B8" s="294" t="s">
        <v>241</v>
      </c>
      <c r="C8" s="189" t="s">
        <v>132</v>
      </c>
      <c r="D8" s="196" t="s">
        <v>181</v>
      </c>
    </row>
    <row r="9" spans="1:4" s="3" customFormat="1" ht="60">
      <c r="A9" s="197" t="s">
        <v>183</v>
      </c>
      <c r="B9" s="295"/>
      <c r="C9" s="189" t="s">
        <v>134</v>
      </c>
      <c r="D9" s="197" t="s">
        <v>183</v>
      </c>
    </row>
    <row r="10" spans="1:4" s="3" customFormat="1" ht="75">
      <c r="A10" s="197" t="s">
        <v>182</v>
      </c>
      <c r="B10" s="296"/>
      <c r="C10" s="189" t="s">
        <v>133</v>
      </c>
      <c r="D10" s="197" t="s">
        <v>182</v>
      </c>
    </row>
    <row r="11" spans="1:4" s="3" customFormat="1" ht="39.6" customHeight="1">
      <c r="A11" s="198" t="s">
        <v>190</v>
      </c>
      <c r="B11" s="294" t="s">
        <v>242</v>
      </c>
      <c r="C11" s="189" t="s">
        <v>140</v>
      </c>
      <c r="D11" s="198" t="s">
        <v>190</v>
      </c>
    </row>
    <row r="12" spans="1:4" s="3" customFormat="1" ht="92.45" customHeight="1">
      <c r="A12" s="197" t="s">
        <v>186</v>
      </c>
      <c r="B12" s="295"/>
      <c r="C12" s="189" t="s">
        <v>246</v>
      </c>
      <c r="D12" s="197" t="s">
        <v>186</v>
      </c>
    </row>
    <row r="13" spans="1:4" s="3" customFormat="1" ht="76.150000000000006" customHeight="1">
      <c r="A13" s="197" t="s">
        <v>191</v>
      </c>
      <c r="B13" s="297" t="s">
        <v>243</v>
      </c>
      <c r="C13" s="189" t="s">
        <v>220</v>
      </c>
      <c r="D13" s="197" t="s">
        <v>191</v>
      </c>
    </row>
    <row r="14" spans="1:4" s="3" customFormat="1" ht="54.6" customHeight="1">
      <c r="A14" s="197" t="s">
        <v>192</v>
      </c>
      <c r="B14" s="298"/>
      <c r="C14" s="189" t="s">
        <v>221</v>
      </c>
      <c r="D14" s="197" t="s">
        <v>192</v>
      </c>
    </row>
    <row r="15" spans="1:4" s="3" customFormat="1" ht="41.25" customHeight="1">
      <c r="A15" s="198" t="s">
        <v>184</v>
      </c>
      <c r="B15" s="294" t="s">
        <v>244</v>
      </c>
      <c r="C15" s="190" t="s">
        <v>135</v>
      </c>
      <c r="D15" s="198" t="s">
        <v>184</v>
      </c>
    </row>
    <row r="16" spans="1:4" s="3" customFormat="1" ht="75">
      <c r="A16" s="197" t="s">
        <v>185</v>
      </c>
      <c r="B16" s="295"/>
      <c r="C16" s="190" t="s">
        <v>136</v>
      </c>
      <c r="D16" s="197" t="s">
        <v>185</v>
      </c>
    </row>
    <row r="17" spans="1:4" s="3" customFormat="1" ht="45">
      <c r="A17" s="197" t="s">
        <v>195</v>
      </c>
      <c r="B17" s="296"/>
      <c r="C17" s="190" t="s">
        <v>141</v>
      </c>
      <c r="D17" s="197" t="s">
        <v>195</v>
      </c>
    </row>
    <row r="18" spans="1:4" s="3" customFormat="1" ht="19.5" customHeight="1">
      <c r="A18" s="183"/>
      <c r="B18" s="191"/>
      <c r="C18" s="192"/>
      <c r="D18" s="183"/>
    </row>
    <row r="19" spans="1:4" s="3" customFormat="1">
      <c r="A19" s="186"/>
      <c r="B19" s="191"/>
      <c r="C19" s="193"/>
      <c r="D19" s="186"/>
    </row>
    <row r="20" spans="1:4" s="3" customFormat="1">
      <c r="A20" s="186"/>
      <c r="B20" s="191"/>
      <c r="C20" s="193"/>
      <c r="D20" s="186"/>
    </row>
    <row r="21" spans="1:4" s="3" customFormat="1">
      <c r="A21" s="186"/>
      <c r="B21" s="191"/>
      <c r="C21" s="192"/>
      <c r="D21" s="186"/>
    </row>
    <row r="22" spans="1:4" s="3" customFormat="1">
      <c r="A22" s="186"/>
      <c r="B22" s="191"/>
      <c r="C22" s="194"/>
      <c r="D22" s="186"/>
    </row>
    <row r="23" spans="1:4" s="3" customFormat="1">
      <c r="A23" s="183"/>
      <c r="B23" s="184"/>
      <c r="C23" s="185"/>
      <c r="D23" s="186"/>
    </row>
    <row r="24" spans="1:4" s="3" customFormat="1">
      <c r="A24" s="183"/>
      <c r="B24" s="184"/>
      <c r="C24" s="187"/>
      <c r="D24" s="186"/>
    </row>
    <row r="25" spans="1:4">
      <c r="A25" s="183"/>
      <c r="B25" s="184"/>
      <c r="C25" s="188"/>
      <c r="D25" s="186"/>
    </row>
    <row r="26" spans="1:4">
      <c r="A26" s="183"/>
      <c r="B26" s="184"/>
      <c r="C26" s="188"/>
      <c r="D26" s="186"/>
    </row>
    <row r="27" spans="1:4">
      <c r="A27" s="183"/>
      <c r="B27" s="184"/>
      <c r="C27" s="199"/>
      <c r="D27" s="186"/>
    </row>
    <row r="28" spans="1:4">
      <c r="A28" s="183"/>
      <c r="B28" s="184"/>
      <c r="C28" s="199"/>
      <c r="D28" s="186"/>
    </row>
    <row r="29" spans="1:4">
      <c r="A29" s="200"/>
      <c r="B29" s="201"/>
      <c r="C29" s="202"/>
      <c r="D29" s="78"/>
    </row>
    <row r="30" spans="1:4">
      <c r="A30" s="200"/>
      <c r="B30" s="201"/>
      <c r="C30" s="203"/>
      <c r="D30" s="78"/>
    </row>
    <row r="31" spans="1:4">
      <c r="A31" s="200"/>
      <c r="B31" s="201"/>
      <c r="C31" s="204"/>
      <c r="D31" s="78"/>
    </row>
    <row r="32" spans="1:4">
      <c r="A32" s="200"/>
      <c r="B32" s="201"/>
      <c r="C32" s="202"/>
      <c r="D32" s="78"/>
    </row>
    <row r="33" spans="1:4">
      <c r="A33" s="200"/>
      <c r="B33" s="201"/>
      <c r="C33" s="204"/>
      <c r="D33" s="78"/>
    </row>
    <row r="34" spans="1:4">
      <c r="A34" s="200"/>
      <c r="B34" s="201"/>
      <c r="C34" s="204"/>
      <c r="D34" s="78"/>
    </row>
    <row r="35" spans="1:4">
      <c r="A35" s="200"/>
      <c r="B35" s="201"/>
      <c r="C35" s="205"/>
      <c r="D35" s="78"/>
    </row>
    <row r="36" spans="1:4" ht="68.25" customHeight="1">
      <c r="A36" s="200"/>
      <c r="B36" s="201"/>
      <c r="C36" s="202"/>
      <c r="D36" s="78"/>
    </row>
    <row r="37" spans="1:4" ht="43.5" customHeight="1">
      <c r="A37" s="200"/>
      <c r="B37" s="201"/>
      <c r="C37" s="202"/>
      <c r="D37" s="78"/>
    </row>
    <row r="38" spans="1:4" ht="19.5" customHeight="1">
      <c r="A38" s="292"/>
      <c r="B38" s="292"/>
      <c r="C38" s="292"/>
      <c r="D38" s="292"/>
    </row>
    <row r="39" spans="1:4" ht="38.25" customHeight="1">
      <c r="A39" s="200"/>
      <c r="B39" s="201"/>
      <c r="C39" s="201"/>
      <c r="D39" s="78"/>
    </row>
    <row r="40" spans="1:4">
      <c r="A40" s="200"/>
      <c r="B40" s="201"/>
      <c r="C40" s="201"/>
      <c r="D40" s="78"/>
    </row>
    <row r="41" spans="1:4">
      <c r="A41" s="200"/>
      <c r="B41" s="201"/>
      <c r="C41" s="201"/>
      <c r="D41" s="79"/>
    </row>
  </sheetData>
  <sheetProtection selectLockedCells="1" selectUnlockedCells="1"/>
  <mergeCells count="9">
    <mergeCell ref="A1:D1"/>
    <mergeCell ref="A2:D2"/>
    <mergeCell ref="A4:D4"/>
    <mergeCell ref="A38:D38"/>
    <mergeCell ref="A7:D7"/>
    <mergeCell ref="B8:B10"/>
    <mergeCell ref="B11:B12"/>
    <mergeCell ref="B13:B14"/>
    <mergeCell ref="B15:B17"/>
  </mergeCells>
  <pageMargins left="0.7" right="0.7" top="0.75" bottom="0.75" header="0.51180555555555551" footer="0.51180555555555551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18</vt:i4>
      </vt:variant>
    </vt:vector>
  </HeadingPairs>
  <TitlesOfParts>
    <vt:vector size="26" baseType="lpstr">
      <vt:lpstr>Stac</vt:lpstr>
      <vt:lpstr>Tabela_efektów</vt:lpstr>
      <vt:lpstr>Wiedza</vt:lpstr>
      <vt:lpstr>Umiejętności</vt:lpstr>
      <vt:lpstr>Kompetencje</vt:lpstr>
      <vt:lpstr>Statystyki</vt:lpstr>
      <vt:lpstr>Kompetencje_inżynierskie</vt:lpstr>
      <vt:lpstr>Opis_efektów_inż</vt:lpstr>
      <vt:lpstr>Umiejętności!_GoBack</vt:lpstr>
      <vt:lpstr>Stac!_rok1</vt:lpstr>
      <vt:lpstr>Stac!_rok4</vt:lpstr>
      <vt:lpstr>Stac!_sem1</vt:lpstr>
      <vt:lpstr>Stac!_sem2</vt:lpstr>
      <vt:lpstr>Stac!_sem3</vt:lpstr>
      <vt:lpstr>Stac!_sem7</vt:lpstr>
      <vt:lpstr>Stac!_wyk1</vt:lpstr>
      <vt:lpstr>Stac!_wyk2</vt:lpstr>
      <vt:lpstr>Stac!_wyk3</vt:lpstr>
      <vt:lpstr>Stac!_wyk7</vt:lpstr>
      <vt:lpstr>Stac!all</vt:lpstr>
      <vt:lpstr>Stac!Obszar_wydruku</vt:lpstr>
      <vt:lpstr>Tabela_efektów!Obszar_wydruku</vt:lpstr>
      <vt:lpstr>Stac!suma1</vt:lpstr>
      <vt:lpstr>Stac!suma2</vt:lpstr>
      <vt:lpstr>Stac!suma3</vt:lpstr>
      <vt:lpstr>Stac!suma7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Małkowska;Zbyszko Królikowski</dc:creator>
  <cp:lastModifiedBy>Piotr Dutkiewicz</cp:lastModifiedBy>
  <cp:lastPrinted>2018-02-01T12:10:20Z</cp:lastPrinted>
  <dcterms:created xsi:type="dcterms:W3CDTF">2015-06-01T08:40:17Z</dcterms:created>
  <dcterms:modified xsi:type="dcterms:W3CDTF">2019-04-10T13:59:27Z</dcterms:modified>
</cp:coreProperties>
</file>