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570" tabRatio="851" activeTab="1"/>
  </bookViews>
  <sheets>
    <sheet name="NieStac" sheetId="1" r:id="rId1"/>
    <sheet name="Tabela_efektów" sheetId="22" r:id="rId2"/>
    <sheet name="Wiedza" sheetId="23" r:id="rId3"/>
    <sheet name="Umiejętności" sheetId="24" r:id="rId4"/>
    <sheet name="Kompetencje" sheetId="25" r:id="rId5"/>
    <sheet name="Statystyki" sheetId="26" r:id="rId6"/>
    <sheet name="Kompetencje_inżynierskie" sheetId="29" r:id="rId7"/>
    <sheet name="Opis_efektów_inż" sheetId="28" r:id="rId8"/>
  </sheets>
  <externalReferences>
    <externalReference r:id="rId9"/>
  </externalReferences>
  <definedNames>
    <definedName name="_lec1" localSheetId="6">#REF!</definedName>
    <definedName name="_lec1" localSheetId="7">#REF!</definedName>
    <definedName name="_lec1">#REF!</definedName>
    <definedName name="_lec2" localSheetId="6">#REF!</definedName>
    <definedName name="_lec2" localSheetId="7">#REF!</definedName>
    <definedName name="_lec2">#REF!</definedName>
    <definedName name="_lec3" localSheetId="6">#REF!</definedName>
    <definedName name="_lec3" localSheetId="7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lec8">#REF!</definedName>
    <definedName name="_rok1" localSheetId="6">[1]Stac!$J$35</definedName>
    <definedName name="_rok1" localSheetId="7">[1]Stac!$J$35</definedName>
    <definedName name="_rok1">NieStac!$J$38</definedName>
    <definedName name="_rok2" localSheetId="6">[1]Stac!$J$61</definedName>
    <definedName name="_rok2" localSheetId="7">[1]Stac!$J$61</definedName>
    <definedName name="_rok2">NieStac!#REF!</definedName>
    <definedName name="_rok3" localSheetId="6">[1]Stac!$J$85</definedName>
    <definedName name="_rok3" localSheetId="7">[1]Stac!$J$85</definedName>
    <definedName name="_rok3">NieStac!#REF!</definedName>
    <definedName name="_rok4" localSheetId="6">[1]Stac!$J$97</definedName>
    <definedName name="_rok4" localSheetId="7">[1]Stac!$J$97</definedName>
    <definedName name="_rok4">NieStac!$J$60</definedName>
    <definedName name="_sem1">NieStac!$I$24</definedName>
    <definedName name="_sem2">NieStac!$I$37</definedName>
    <definedName name="_sem3">NieStac!$I$49</definedName>
    <definedName name="_sem4">NieStac!$I$57</definedName>
    <definedName name="_sem5">NieStac!#REF!</definedName>
    <definedName name="_sem6">NieStac!#REF!</definedName>
    <definedName name="_sem7">NieStac!$I$60</definedName>
    <definedName name="_wyk1" localSheetId="6">[1]Stac!$E$21</definedName>
    <definedName name="_wyk1" localSheetId="7">[1]Stac!$E$21</definedName>
    <definedName name="_wyk1">NieStac!$E$24</definedName>
    <definedName name="_wyk2" localSheetId="6">[1]Stac!$E$34</definedName>
    <definedName name="_wyk2" localSheetId="7">[1]Stac!$E$34</definedName>
    <definedName name="_wyk2">NieStac!$E$37</definedName>
    <definedName name="_wyk3" localSheetId="6">[1]Stac!$E$48</definedName>
    <definedName name="_wyk3" localSheetId="7">[1]Stac!$E$48</definedName>
    <definedName name="_wyk3">NieStac!$E$49</definedName>
    <definedName name="_wyk4" localSheetId="6">[1]Stac!$E$60</definedName>
    <definedName name="_wyk4" localSheetId="7">[1]Stac!$E$60</definedName>
    <definedName name="_wyk4">NieStac!#REF!</definedName>
    <definedName name="_wyk5" localSheetId="6">[1]Stac!$E$71</definedName>
    <definedName name="_wyk5" localSheetId="7">[1]Stac!$E$71</definedName>
    <definedName name="_wyk5">NieStac!#REF!</definedName>
    <definedName name="_wyk6" localSheetId="6">[1]Stac!$E$84</definedName>
    <definedName name="_wyk6" localSheetId="7">[1]Stac!$E$84</definedName>
    <definedName name="_wyk6">NieStac!#REF!</definedName>
    <definedName name="_wyk7" localSheetId="6">[1]Stac!$E$97</definedName>
    <definedName name="_wyk7" localSheetId="7">[1]Stac!$E$97</definedName>
    <definedName name="_wyk7">NieStac!$E$60</definedName>
    <definedName name="all" localSheetId="6">[1]Stac!#REF!</definedName>
    <definedName name="all" localSheetId="7">[1]Stac!#REF!</definedName>
    <definedName name="all">NieStac!$D$64</definedName>
    <definedName name="_xlnm.Print_Area" localSheetId="0">NieStac!$B$1:$T$77</definedName>
    <definedName name="_xlnm.Print_Area" localSheetId="1">Tabela_efektów!$A$1:$BB$49</definedName>
    <definedName name="razem1" localSheetId="6">#REF!</definedName>
    <definedName name="razem1" localSheetId="7">#REF!</definedName>
    <definedName name="razem1">#REF!</definedName>
    <definedName name="razem2" localSheetId="6">#REF!</definedName>
    <definedName name="razem2" localSheetId="7">#REF!</definedName>
    <definedName name="razem2">#REF!</definedName>
    <definedName name="razem3" localSheetId="6">#REF!</definedName>
    <definedName name="razem3" localSheetId="7">#REF!</definedName>
    <definedName name="razem3">#REF!</definedName>
    <definedName name="razem4" localSheetId="6">#REF!</definedName>
    <definedName name="razem4">#REF!</definedName>
    <definedName name="razem5" localSheetId="6">#REF!</definedName>
    <definedName name="razem5">#REF!</definedName>
    <definedName name="razem6" localSheetId="6">#REF!</definedName>
    <definedName name="razem6">#REF!</definedName>
    <definedName name="razem7" localSheetId="6">#REF!</definedName>
    <definedName name="razem7">#REF!</definedName>
    <definedName name="razem8" localSheetId="6">#REF!</definedName>
    <definedName name="razem8">#REF!</definedName>
    <definedName name="semi1" localSheetId="6">#REF!</definedName>
    <definedName name="semi1">#REF!</definedName>
    <definedName name="semi2" localSheetId="6">#REF!</definedName>
    <definedName name="semi2">#REF!</definedName>
    <definedName name="semi3" localSheetId="6">#REF!</definedName>
    <definedName name="semi3">#REF!</definedName>
    <definedName name="semi4" localSheetId="6">#REF!</definedName>
    <definedName name="semi4">#REF!</definedName>
    <definedName name="semi5" localSheetId="6">#REF!</definedName>
    <definedName name="semi5">#REF!</definedName>
    <definedName name="semi6" localSheetId="6">#REF!</definedName>
    <definedName name="semi6">#REF!</definedName>
    <definedName name="semi7" localSheetId="6">#REF!</definedName>
    <definedName name="semi7">#REF!</definedName>
    <definedName name="semi8" localSheetId="6">#REF!</definedName>
    <definedName name="semi8">#REF!</definedName>
    <definedName name="suma1">NieStac!$E$25</definedName>
    <definedName name="suma2">NieStac!$E$38</definedName>
    <definedName name="suma3">NieStac!$E$50</definedName>
    <definedName name="suma4">NieStac!$E$58</definedName>
    <definedName name="suma5">NieStac!#REF!</definedName>
    <definedName name="suma6">NieStac!#REF!</definedName>
    <definedName name="suma7">NieStac!$E$61</definedName>
    <definedName name="year1" localSheetId="6">#REF!</definedName>
    <definedName name="year1" localSheetId="7">#REF!</definedName>
    <definedName name="year1">#REF!</definedName>
    <definedName name="year2" localSheetId="6">#REF!</definedName>
    <definedName name="year2" localSheetId="7">#REF!</definedName>
    <definedName name="year2">#REF!</definedName>
    <definedName name="year3" localSheetId="6">#REF!</definedName>
    <definedName name="year3" localSheetId="7">#REF!</definedName>
    <definedName name="year3">#REF!</definedName>
    <definedName name="year4" localSheetId="6">#REF!</definedName>
    <definedName name="year4">#REF!</definedName>
    <definedName name="Z_94A1F9DC_A3E4_41B7_B4B1_70A52F79F098_.wvu.Rows" localSheetId="6" hidden="1">Kompetencje_inżynierskie!$4:$5,Kompetencje_inżynierskie!$17:$19,Kompetencje_inżynierskie!$21:$21,Kompetencje_inżynierskie!$40:$42,Kompetencje_inżynierskie!$47:$47,Kompetencje_inżynierskie!#REF!,Kompetencje_inżynierskie!#REF!,Kompetencje_inżynierskie!#REF!,Kompetencje_inżynierskie!#REF!,Kompetencje_inżynierskie!#REF!,Kompetencje_inżynierskie!#REF!,Kompetencje_inżynierskie!#REF!,Kompetencje_inżynierskie!#REF!</definedName>
    <definedName name="Z_BD4361DE_3A95_4EB2_ACF0_F94A8802FD08_.wvu.Rows" localSheetId="6" hidden="1">Kompetencje_inżynierskie!$4:$5,Kompetencje_inżynierskie!$17:$19,Kompetencje_inżynierskie!$21:$21,Kompetencje_inżynierskie!$40:$42,Kompetencje_inżynierskie!$47:$47,Kompetencje_inżynierskie!#REF!,Kompetencje_inżynierskie!#REF!,Kompetencje_inżynierskie!#REF!,Kompetencje_inżynierskie!#REF!,Kompetencje_inżynierskie!#REF!,Kompetencje_inżynierskie!#REF!,Kompetencje_inżynierskie!#REF!,Kompetencje_inżynierskie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29"/>
  <c r="C41"/>
  <c r="C42"/>
  <c r="C43"/>
  <c r="C44"/>
  <c r="C45"/>
  <c r="C46"/>
  <c r="C47"/>
  <c r="C48"/>
  <c r="B40"/>
  <c r="B41"/>
  <c r="B42"/>
  <c r="B43"/>
  <c r="B44"/>
  <c r="B45"/>
  <c r="B46"/>
  <c r="B47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6"/>
  <c r="D9" i="1"/>
  <c r="AW45" i="22" l="1"/>
  <c r="AX45"/>
  <c r="AY45"/>
  <c r="AZ45"/>
  <c r="BA45"/>
  <c r="BB45"/>
  <c r="AW46"/>
  <c r="AX46"/>
  <c r="AY46"/>
  <c r="AZ46"/>
  <c r="BA46"/>
  <c r="BB46"/>
  <c r="AW47"/>
  <c r="AX47"/>
  <c r="AY47"/>
  <c r="AZ47"/>
  <c r="BA47"/>
  <c r="BB47"/>
  <c r="AX44"/>
  <c r="AY44"/>
  <c r="AZ44"/>
  <c r="BA44"/>
  <c r="BB44"/>
  <c r="AW44"/>
  <c r="AW33"/>
  <c r="AX33"/>
  <c r="AY33"/>
  <c r="AZ33"/>
  <c r="BA33"/>
  <c r="BB33"/>
  <c r="AW34"/>
  <c r="AX34"/>
  <c r="AY34"/>
  <c r="AZ34"/>
  <c r="BA34"/>
  <c r="BB34"/>
  <c r="AW35"/>
  <c r="AX35"/>
  <c r="AY35"/>
  <c r="AZ35"/>
  <c r="BA35"/>
  <c r="BB35"/>
  <c r="AW36"/>
  <c r="AX36"/>
  <c r="AY36"/>
  <c r="AZ36"/>
  <c r="BA36"/>
  <c r="BB36"/>
  <c r="AW37"/>
  <c r="AX37"/>
  <c r="AY37"/>
  <c r="AZ37"/>
  <c r="BA37"/>
  <c r="BB37"/>
  <c r="AW38"/>
  <c r="AX38"/>
  <c r="AY38"/>
  <c r="AZ38"/>
  <c r="BA38"/>
  <c r="BB38"/>
  <c r="AW39"/>
  <c r="AX39"/>
  <c r="AY39"/>
  <c r="AZ39"/>
  <c r="BA39"/>
  <c r="BB39"/>
  <c r="AW40"/>
  <c r="AX40"/>
  <c r="AY40"/>
  <c r="AZ40"/>
  <c r="BA40"/>
  <c r="BB40"/>
  <c r="AW41"/>
  <c r="AX41"/>
  <c r="AY41"/>
  <c r="AZ41"/>
  <c r="BA41"/>
  <c r="BB41"/>
  <c r="AW42"/>
  <c r="AX42"/>
  <c r="AY42"/>
  <c r="AZ42"/>
  <c r="BA42"/>
  <c r="BB42"/>
  <c r="AW43"/>
  <c r="AX43"/>
  <c r="AY43"/>
  <c r="AZ43"/>
  <c r="BA43"/>
  <c r="BB43"/>
  <c r="AX32"/>
  <c r="AY32"/>
  <c r="AZ32"/>
  <c r="BA32"/>
  <c r="BB32"/>
  <c r="AW32"/>
  <c r="AW21"/>
  <c r="AX21"/>
  <c r="AY21"/>
  <c r="AZ21"/>
  <c r="BA21"/>
  <c r="BB21"/>
  <c r="AW22"/>
  <c r="AX22"/>
  <c r="AY22"/>
  <c r="AZ22"/>
  <c r="BA22"/>
  <c r="BB22"/>
  <c r="AW23"/>
  <c r="AX23"/>
  <c r="AY23"/>
  <c r="AZ23"/>
  <c r="BA23"/>
  <c r="BB23"/>
  <c r="AW24"/>
  <c r="AX24"/>
  <c r="AY24"/>
  <c r="AZ24"/>
  <c r="BA24"/>
  <c r="BB24"/>
  <c r="AW25"/>
  <c r="AX25"/>
  <c r="AY25"/>
  <c r="AZ25"/>
  <c r="BA25"/>
  <c r="BB25"/>
  <c r="AW26"/>
  <c r="AX26"/>
  <c r="AY26"/>
  <c r="AZ26"/>
  <c r="BA26"/>
  <c r="BB26"/>
  <c r="AW27"/>
  <c r="AX27"/>
  <c r="AY27"/>
  <c r="AZ27"/>
  <c r="BA27"/>
  <c r="BB27"/>
  <c r="AW28"/>
  <c r="AX28"/>
  <c r="AY28"/>
  <c r="AZ28"/>
  <c r="BA28"/>
  <c r="BB28"/>
  <c r="AW29"/>
  <c r="AX29"/>
  <c r="AY29"/>
  <c r="AZ29"/>
  <c r="BA29"/>
  <c r="BB29"/>
  <c r="AW30"/>
  <c r="AX30"/>
  <c r="AY30"/>
  <c r="AZ30"/>
  <c r="BA30"/>
  <c r="BB30"/>
  <c r="AW31"/>
  <c r="AX31"/>
  <c r="AY31"/>
  <c r="AZ31"/>
  <c r="BA31"/>
  <c r="BB31"/>
  <c r="AX20"/>
  <c r="AY20"/>
  <c r="AZ20"/>
  <c r="BA20"/>
  <c r="BB20"/>
  <c r="AW20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U44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U32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U20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C44"/>
  <c r="D44"/>
  <c r="E44"/>
  <c r="F44"/>
  <c r="G44"/>
  <c r="H44"/>
  <c r="I44"/>
  <c r="J44"/>
  <c r="K44"/>
  <c r="L44"/>
  <c r="M44"/>
  <c r="N44"/>
  <c r="O44"/>
  <c r="P44"/>
  <c r="Q44"/>
  <c r="R44"/>
  <c r="S44"/>
  <c r="B44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C32"/>
  <c r="D32"/>
  <c r="E32"/>
  <c r="F32"/>
  <c r="G32"/>
  <c r="H32"/>
  <c r="I32"/>
  <c r="J32"/>
  <c r="K32"/>
  <c r="L32"/>
  <c r="M32"/>
  <c r="N32"/>
  <c r="O32"/>
  <c r="P32"/>
  <c r="Q32"/>
  <c r="R32"/>
  <c r="S32"/>
  <c r="B32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C20"/>
  <c r="D20"/>
  <c r="E20"/>
  <c r="F20"/>
  <c r="G20"/>
  <c r="H20"/>
  <c r="I20"/>
  <c r="J20"/>
  <c r="K20"/>
  <c r="L20"/>
  <c r="M20"/>
  <c r="N20"/>
  <c r="O20"/>
  <c r="P20"/>
  <c r="Q20"/>
  <c r="R20"/>
  <c r="S20"/>
  <c r="B20"/>
  <c r="AW9"/>
  <c r="AX9"/>
  <c r="AY9"/>
  <c r="AZ9"/>
  <c r="BA9"/>
  <c r="BB9"/>
  <c r="AW10"/>
  <c r="AX10"/>
  <c r="AY10"/>
  <c r="AZ10"/>
  <c r="BA10"/>
  <c r="BB10"/>
  <c r="AW11"/>
  <c r="AX11"/>
  <c r="AY11"/>
  <c r="AZ11"/>
  <c r="BA11"/>
  <c r="BB11"/>
  <c r="AW12"/>
  <c r="AX12"/>
  <c r="AY12"/>
  <c r="AZ12"/>
  <c r="BA12"/>
  <c r="BB12"/>
  <c r="AW13"/>
  <c r="AX13"/>
  <c r="AY13"/>
  <c r="AZ13"/>
  <c r="BA13"/>
  <c r="BB13"/>
  <c r="AW14"/>
  <c r="AX14"/>
  <c r="AY14"/>
  <c r="AZ14"/>
  <c r="BA14"/>
  <c r="BB14"/>
  <c r="AW15"/>
  <c r="AX15"/>
  <c r="AY15"/>
  <c r="AZ15"/>
  <c r="BA15"/>
  <c r="BB15"/>
  <c r="AW16"/>
  <c r="AX16"/>
  <c r="AY16"/>
  <c r="AZ16"/>
  <c r="BA16"/>
  <c r="BB16"/>
  <c r="AW17"/>
  <c r="AX17"/>
  <c r="AY17"/>
  <c r="AZ17"/>
  <c r="BA17"/>
  <c r="BB17"/>
  <c r="AW18"/>
  <c r="AX18"/>
  <c r="AY18"/>
  <c r="AZ18"/>
  <c r="BA18"/>
  <c r="BB18"/>
  <c r="AW19"/>
  <c r="AX19"/>
  <c r="AY19"/>
  <c r="AZ19"/>
  <c r="BA19"/>
  <c r="BB19"/>
  <c r="AX8"/>
  <c r="AY8"/>
  <c r="AZ8"/>
  <c r="BA8"/>
  <c r="BB8"/>
  <c r="AW8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U8"/>
  <c r="AR52" l="1"/>
  <c r="AJ52"/>
  <c r="X52"/>
  <c r="AW52"/>
  <c r="AY52"/>
  <c r="U52"/>
  <c r="AN52"/>
  <c r="AF52"/>
  <c r="AB52"/>
  <c r="AP52"/>
  <c r="AL52"/>
  <c r="AD52"/>
  <c r="Z52"/>
  <c r="BA52"/>
  <c r="AT52"/>
  <c r="AH52"/>
  <c r="V52"/>
  <c r="AU52"/>
  <c r="AS52"/>
  <c r="AQ52"/>
  <c r="AO52"/>
  <c r="AM52"/>
  <c r="AK52"/>
  <c r="AI52"/>
  <c r="AG52"/>
  <c r="AE52"/>
  <c r="AC52"/>
  <c r="AA52"/>
  <c r="Y52"/>
  <c r="W52"/>
  <c r="BB52"/>
  <c r="AZ52"/>
  <c r="AX52"/>
  <c r="B9"/>
  <c r="C9"/>
  <c r="D9"/>
  <c r="E9"/>
  <c r="F9"/>
  <c r="G9"/>
  <c r="H9"/>
  <c r="I9"/>
  <c r="J9"/>
  <c r="K9"/>
  <c r="L9"/>
  <c r="M9"/>
  <c r="N9"/>
  <c r="O9"/>
  <c r="P9"/>
  <c r="Q9"/>
  <c r="R9"/>
  <c r="S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C8"/>
  <c r="D8"/>
  <c r="E8"/>
  <c r="F8"/>
  <c r="G8"/>
  <c r="H8"/>
  <c r="I8"/>
  <c r="J8"/>
  <c r="K8"/>
  <c r="L8"/>
  <c r="M8"/>
  <c r="N8"/>
  <c r="O8"/>
  <c r="P8"/>
  <c r="Q8"/>
  <c r="R8"/>
  <c r="S8"/>
  <c r="B8"/>
  <c r="N52" l="1"/>
  <c r="R52"/>
  <c r="B52"/>
  <c r="P52"/>
  <c r="L52"/>
  <c r="J52"/>
  <c r="H52"/>
  <c r="S52"/>
  <c r="Q52"/>
  <c r="O52"/>
  <c r="M52"/>
  <c r="K52"/>
  <c r="I52"/>
  <c r="G52"/>
  <c r="E52"/>
  <c r="C52"/>
  <c r="F52"/>
  <c r="D52"/>
  <c r="B48" i="29"/>
  <c r="D48"/>
  <c r="A47"/>
  <c r="A48"/>
  <c r="AJ48" i="22"/>
  <c r="AK48"/>
  <c r="AL48"/>
  <c r="AM48"/>
  <c r="AN48"/>
  <c r="AO48"/>
  <c r="AP48"/>
  <c r="AQ48"/>
  <c r="AR48"/>
  <c r="AS48"/>
  <c r="AT48"/>
  <c r="AU48"/>
  <c r="AW48"/>
  <c r="AX48"/>
  <c r="AY48"/>
  <c r="AZ48"/>
  <c r="BA48"/>
  <c r="BB48"/>
  <c r="AV47"/>
  <c r="P48"/>
  <c r="U48"/>
  <c r="V48"/>
  <c r="W48"/>
  <c r="X48"/>
  <c r="Y48"/>
  <c r="Z48"/>
  <c r="AA48"/>
  <c r="AB48"/>
  <c r="AC48"/>
  <c r="AD48"/>
  <c r="AE48"/>
  <c r="AF48"/>
  <c r="AG48"/>
  <c r="AH48"/>
  <c r="AI48"/>
  <c r="T47"/>
  <c r="B48"/>
  <c r="C48"/>
  <c r="D48"/>
  <c r="E48"/>
  <c r="F48"/>
  <c r="G48"/>
  <c r="H48"/>
  <c r="I48"/>
  <c r="J48"/>
  <c r="K48"/>
  <c r="L48"/>
  <c r="M48"/>
  <c r="N48"/>
  <c r="O48"/>
  <c r="A47"/>
  <c r="A48"/>
  <c r="A50" l="1"/>
  <c r="B50"/>
  <c r="C50"/>
  <c r="D50"/>
  <c r="E50"/>
  <c r="F50"/>
  <c r="G50"/>
  <c r="H50"/>
  <c r="I50"/>
  <c r="J50"/>
  <c r="K50"/>
  <c r="L50"/>
  <c r="M50"/>
  <c r="N50"/>
  <c r="O50"/>
  <c r="P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W50"/>
  <c r="AX50"/>
  <c r="AY50"/>
  <c r="AZ50"/>
  <c r="BA50"/>
  <c r="BB50"/>
  <c r="A17"/>
  <c r="T17"/>
  <c r="AV17"/>
  <c r="A18"/>
  <c r="T18"/>
  <c r="AV18"/>
  <c r="A29"/>
  <c r="T29"/>
  <c r="AV29"/>
  <c r="A30"/>
  <c r="T30"/>
  <c r="AV30"/>
  <c r="A40"/>
  <c r="T40"/>
  <c r="AV40"/>
  <c r="A41"/>
  <c r="T41"/>
  <c r="AV41"/>
  <c r="A42"/>
  <c r="T42"/>
  <c r="AV42"/>
  <c r="A46" i="29" l="1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D74" i="1"/>
  <c r="BB49" i="22" l="1"/>
  <c r="BA49"/>
  <c r="AZ49"/>
  <c r="AY49"/>
  <c r="AX49"/>
  <c r="AW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P49"/>
  <c r="O49"/>
  <c r="N49"/>
  <c r="M49"/>
  <c r="L49"/>
  <c r="K49"/>
  <c r="J49"/>
  <c r="I49"/>
  <c r="H49"/>
  <c r="G49"/>
  <c r="F49"/>
  <c r="E49"/>
  <c r="D49"/>
  <c r="C49"/>
  <c r="B49"/>
  <c r="AV46"/>
  <c r="AV45"/>
  <c r="AV44"/>
  <c r="AV43"/>
  <c r="AV39"/>
  <c r="AV38"/>
  <c r="AV37"/>
  <c r="AV36"/>
  <c r="AV35"/>
  <c r="AV34"/>
  <c r="AV33"/>
  <c r="AV32"/>
  <c r="AV31"/>
  <c r="AV28"/>
  <c r="AV27"/>
  <c r="AV26"/>
  <c r="AV25"/>
  <c r="AV24"/>
  <c r="AV23"/>
  <c r="AV22"/>
  <c r="AV21"/>
  <c r="AV20"/>
  <c r="AV19"/>
  <c r="AV16"/>
  <c r="AV15"/>
  <c r="AV14"/>
  <c r="AV13"/>
  <c r="AV12"/>
  <c r="AV11"/>
  <c r="AV10"/>
  <c r="AV9"/>
  <c r="AV8"/>
  <c r="AV7"/>
  <c r="T46"/>
  <c r="T45"/>
  <c r="T44"/>
  <c r="T43"/>
  <c r="T39"/>
  <c r="T38"/>
  <c r="T37"/>
  <c r="T36"/>
  <c r="T35"/>
  <c r="T34"/>
  <c r="T33"/>
  <c r="T32"/>
  <c r="T31"/>
  <c r="T28"/>
  <c r="T27"/>
  <c r="T26"/>
  <c r="T25"/>
  <c r="T24"/>
  <c r="T23"/>
  <c r="T22"/>
  <c r="T21"/>
  <c r="T20"/>
  <c r="T19"/>
  <c r="T16"/>
  <c r="T15"/>
  <c r="T14"/>
  <c r="T13"/>
  <c r="T12"/>
  <c r="T11"/>
  <c r="T10"/>
  <c r="T9"/>
  <c r="T8"/>
  <c r="T7"/>
  <c r="A7"/>
  <c r="T6"/>
  <c r="A49"/>
  <c r="A46"/>
  <c r="A45"/>
  <c r="A44"/>
  <c r="A43"/>
  <c r="A39"/>
  <c r="A38"/>
  <c r="A37"/>
  <c r="A36"/>
  <c r="A35"/>
  <c r="A34"/>
  <c r="A33"/>
  <c r="A32"/>
  <c r="A31"/>
  <c r="A28"/>
  <c r="A27"/>
  <c r="A26"/>
  <c r="A25"/>
  <c r="A24"/>
  <c r="A23"/>
  <c r="A22"/>
  <c r="A21"/>
  <c r="A20"/>
  <c r="A19"/>
  <c r="A16"/>
  <c r="A15"/>
  <c r="A14"/>
  <c r="A13"/>
  <c r="A12"/>
  <c r="A11"/>
  <c r="A10"/>
  <c r="A9"/>
  <c r="A8"/>
  <c r="D69" i="1" l="1"/>
  <c r="J57" l="1"/>
  <c r="I57"/>
  <c r="H57"/>
  <c r="G57"/>
  <c r="F57"/>
  <c r="E57"/>
  <c r="D72" l="1"/>
  <c r="D71"/>
  <c r="D68"/>
  <c r="I49"/>
  <c r="H49"/>
  <c r="G49"/>
  <c r="F49"/>
  <c r="E49"/>
  <c r="N55"/>
  <c r="M55"/>
  <c r="K55"/>
  <c r="A55"/>
  <c r="N54"/>
  <c r="M54"/>
  <c r="K54"/>
  <c r="A54"/>
  <c r="M53"/>
  <c r="K53"/>
  <c r="K57" s="1"/>
  <c r="J49"/>
  <c r="J58" s="1"/>
  <c r="A47"/>
  <c r="U51" i="22"/>
  <c r="J37" i="1"/>
  <c r="I37"/>
  <c r="H37"/>
  <c r="G37"/>
  <c r="F37"/>
  <c r="E37"/>
  <c r="J24"/>
  <c r="I24"/>
  <c r="H24"/>
  <c r="G24"/>
  <c r="F24"/>
  <c r="E24"/>
  <c r="V51" i="22"/>
  <c r="W51"/>
  <c r="X51"/>
  <c r="Y51"/>
  <c r="BB51"/>
  <c r="BA51"/>
  <c r="AZ51"/>
  <c r="AY51"/>
  <c r="AX51"/>
  <c r="AQ51"/>
  <c r="AP51"/>
  <c r="AO51"/>
  <c r="AN51"/>
  <c r="AM51"/>
  <c r="AL51"/>
  <c r="AK51"/>
  <c r="AI51"/>
  <c r="AH51"/>
  <c r="AG51"/>
  <c r="AF51"/>
  <c r="AE51"/>
  <c r="AD51"/>
  <c r="AC51"/>
  <c r="AB51"/>
  <c r="AA51"/>
  <c r="Z51"/>
  <c r="O51"/>
  <c r="N51"/>
  <c r="M51"/>
  <c r="L51"/>
  <c r="K51"/>
  <c r="J51"/>
  <c r="I51"/>
  <c r="H51"/>
  <c r="G51"/>
  <c r="F51"/>
  <c r="E51"/>
  <c r="D51"/>
  <c r="C51"/>
  <c r="K12" i="1"/>
  <c r="B16"/>
  <c r="A17" s="1"/>
  <c r="N16"/>
  <c r="B51" i="22"/>
  <c r="AV6"/>
  <c r="A6"/>
  <c r="N30" i="1"/>
  <c r="N31"/>
  <c r="N32" s="1"/>
  <c r="K32"/>
  <c r="N17"/>
  <c r="N18" s="1"/>
  <c r="N19" s="1"/>
  <c r="N20" s="1"/>
  <c r="N21" s="1"/>
  <c r="N43"/>
  <c r="A45"/>
  <c r="A42"/>
  <c r="A31"/>
  <c r="A30"/>
  <c r="A24"/>
  <c r="A16"/>
  <c r="K36"/>
  <c r="K60"/>
  <c r="K31"/>
  <c r="K15"/>
  <c r="K24" s="1"/>
  <c r="K41"/>
  <c r="K49" s="1"/>
  <c r="K43"/>
  <c r="K30"/>
  <c r="K29"/>
  <c r="K37" s="1"/>
  <c r="N36"/>
  <c r="M30"/>
  <c r="M29"/>
  <c r="M43"/>
  <c r="M36"/>
  <c r="M41"/>
  <c r="M15"/>
  <c r="B32"/>
  <c r="A32"/>
  <c r="M31"/>
  <c r="AR51" i="22" l="1"/>
  <c r="H60" i="1"/>
  <c r="AT51" i="22"/>
  <c r="I60" i="1"/>
  <c r="P51" i="22"/>
  <c r="AW51"/>
  <c r="E60" i="1"/>
  <c r="AJ51" i="22"/>
  <c r="J60" i="1"/>
  <c r="D67" s="1"/>
  <c r="D73" s="1"/>
  <c r="AU51" i="22"/>
  <c r="AS51"/>
  <c r="F60" i="1"/>
  <c r="G60"/>
  <c r="B17"/>
  <c r="B18" s="1"/>
  <c r="A19" s="1"/>
  <c r="M16"/>
  <c r="E58"/>
  <c r="E50"/>
  <c r="J38"/>
  <c r="E38"/>
  <c r="E25"/>
  <c r="M18" l="1"/>
  <c r="B19"/>
  <c r="B20" s="1"/>
  <c r="A18"/>
  <c r="D64"/>
  <c r="D66" s="1"/>
  <c r="E61"/>
  <c r="M17"/>
  <c r="D70"/>
  <c r="M19" l="1"/>
  <c r="A20"/>
  <c r="A21"/>
  <c r="B21"/>
  <c r="M20"/>
  <c r="A22" l="1"/>
  <c r="M21"/>
</calcChain>
</file>

<file path=xl/comments1.xml><?xml version="1.0" encoding="utf-8"?>
<comments xmlns="http://schemas.openxmlformats.org/spreadsheetml/2006/main">
  <authors>
    <author>Jerzy Nawrocki</author>
    <author>Malkowska</author>
  </authors>
  <commentList>
    <comment ref="B14" authorId="0">
      <text>
        <r>
          <rPr>
            <sz val="8"/>
            <color indexed="81"/>
            <rFont val="Tahoma"/>
            <family val="2"/>
            <charset val="238"/>
          </rPr>
          <t xml:space="preserve">Sym=Symbol przedmiotu
         (musi być unikatowy)
</t>
        </r>
      </text>
    </comment>
    <comment ref="E14" authorId="0">
      <text>
        <r>
          <rPr>
            <sz val="8"/>
            <color indexed="81"/>
            <rFont val="Tahoma"/>
            <family val="2"/>
            <charset val="238"/>
          </rPr>
          <t xml:space="preserve">Wykłady
</t>
        </r>
      </text>
    </comment>
    <comment ref="F14" authorId="0">
      <text>
        <r>
          <rPr>
            <sz val="8"/>
            <color indexed="81"/>
            <rFont val="Tahoma"/>
            <family val="2"/>
            <charset val="238"/>
          </rPr>
          <t xml:space="preserve">Ćwiczenia
</t>
        </r>
      </text>
    </comment>
    <comment ref="G14" authorId="0">
      <text>
        <r>
          <rPr>
            <sz val="8"/>
            <color indexed="81"/>
            <rFont val="Tahoma"/>
            <family val="2"/>
            <charset val="238"/>
          </rPr>
          <t xml:space="preserve">Laboratoria
</t>
        </r>
      </text>
    </comment>
    <comment ref="H14" authorId="0">
      <text>
        <r>
          <rPr>
            <sz val="8"/>
            <color indexed="81"/>
            <rFont val="Tahoma"/>
            <family val="2"/>
            <charset val="238"/>
          </rPr>
          <t xml:space="preserve">Projekty
</t>
        </r>
      </text>
    </comment>
    <comment ref="I14" authorId="0">
      <text>
        <r>
          <rPr>
            <sz val="8"/>
            <color indexed="81"/>
            <rFont val="Tahoma"/>
            <family val="2"/>
            <charset val="238"/>
          </rPr>
          <t xml:space="preserve">Seminaria
</t>
        </r>
      </text>
    </comment>
    <comment ref="L14" authorId="0">
      <text>
        <r>
          <rPr>
            <sz val="8"/>
            <color indexed="81"/>
            <rFont val="Tahoma"/>
            <family val="2"/>
            <charset val="238"/>
          </rPr>
          <t xml:space="preserve">obi = Przedmiot obieralny
</t>
        </r>
      </text>
    </comment>
    <comment ref="M14" authorId="0">
      <text>
        <r>
          <rPr>
            <sz val="8"/>
            <color indexed="81"/>
            <rFont val="Tahoma"/>
            <family val="2"/>
            <charset val="238"/>
          </rPr>
          <t xml:space="preserve">Jeśli przedmiot realizuje treści zawarte w standardzie, czyli występuje w zakładkach 'Podst' lub 'Kierunk', to  w tej kolumnie pojawi się '*'. Przedmiot taki nie może być przedmiotem obieralnym (obi).
</t>
        </r>
      </text>
    </comment>
    <comment ref="Q14" authorId="1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5" authorId="0">
      <text>
        <r>
          <rPr>
            <sz val="8"/>
            <color indexed="81"/>
            <rFont val="Tahoma"/>
            <family val="2"/>
            <charset val="238"/>
          </rPr>
          <t xml:space="preserve">Analiza kompletności planu studiów NIESTACJONARNYCH.
"+" Przedmiot o podanym symbolu
      występuje na studiach niestac.
"?" Przedmiot o podanym symbolu
     NIE występuje na studiach niestac.
</t>
        </r>
      </text>
    </comment>
  </commentList>
</comments>
</file>

<file path=xl/sharedStrings.xml><?xml version="1.0" encoding="utf-8"?>
<sst xmlns="http://schemas.openxmlformats.org/spreadsheetml/2006/main" count="648" uniqueCount="320">
  <si>
    <t>Podst.</t>
  </si>
  <si>
    <t>Prakt.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</si>
  <si>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</si>
  <si>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</si>
  <si>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szczegółową wiedzę z zakresu budowy i wykorzystania zaawansowanych systemów sensorycznych;</t>
  </si>
  <si>
    <t>ma uporządkowaną, podbudowaną teoretycznie, szczegółową wiedzę w zakresie projektowania i analizy systemów optymalnych;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</si>
  <si>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</si>
  <si>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</si>
  <si>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</si>
  <si>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</si>
  <si>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zasady i procedury tworzenia indywidualnej przedsiębiorczości dotyczącej automatyki i robotyki;</t>
  </si>
  <si>
    <t xml:space="preserve">potrafi krytycznie korzystać z informacji literaturowych, baz danych i innych źródeł w języku polskim i obcym; 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</si>
  <si>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</si>
  <si>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</si>
  <si>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</si>
  <si>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</si>
  <si>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</si>
  <si>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</si>
  <si>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</si>
  <si>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</si>
  <si>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</si>
  <si>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</si>
  <si>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</si>
  <si>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</si>
  <si>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</si>
  <si>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</si>
  <si>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</si>
  <si>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</si>
  <si>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 xml:space="preserve">potrafi zaprojektować i zrealizować złożone urządzenie, obiekt lub system uwzględniając aspekty pozatechniczne; </t>
  </si>
  <si>
    <t>rozumie potrzebę i zna możliwości ciągłego dokształcania się – podnoszenia kompetencji zawodowych, osobistych i społecznych, potrafi inspirować i organizować proces uczenia się innych osób;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</si>
  <si>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</si>
  <si>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Systemy automatyki budynków</t>
  </si>
  <si>
    <t>Wszystkie semestry - razem:</t>
  </si>
  <si>
    <t>Semestr 1</t>
  </si>
  <si>
    <t>Bad.</t>
  </si>
  <si>
    <t>Suma punktów ECTS zajęć służących zdobywaniu pogłębionej wiedzy oraz umiejętności prowadzenia badań naukowych</t>
  </si>
  <si>
    <t>% punktów ECTS zajęć służących zdobywaniu pogłębionej wiedzy oraz umiejętności prowadzenia badań naukowych</t>
  </si>
  <si>
    <t>Liczba punktów ECTS z zajęć z zakresu nauk podstawowych</t>
  </si>
  <si>
    <t>WIEDZA</t>
  </si>
  <si>
    <t/>
  </si>
  <si>
    <t>?</t>
  </si>
  <si>
    <t>Nies</t>
  </si>
  <si>
    <t>Sem:</t>
  </si>
  <si>
    <t>Wiedza</t>
  </si>
  <si>
    <t>Kompetencje</t>
  </si>
  <si>
    <t>Umiejętnosci</t>
  </si>
  <si>
    <t>Semestr 1:</t>
  </si>
  <si>
    <t>W</t>
  </si>
  <si>
    <t>C</t>
  </si>
  <si>
    <t>L</t>
  </si>
  <si>
    <t>P</t>
  </si>
  <si>
    <t>ECTS</t>
  </si>
  <si>
    <t>E</t>
  </si>
  <si>
    <t>Podstawowe szkolenie z zakresu BHP</t>
  </si>
  <si>
    <t>Semestr 2:</t>
  </si>
  <si>
    <t>Semestr 3:</t>
  </si>
  <si>
    <t xml:space="preserve">Razem godz.: </t>
  </si>
  <si>
    <t>SumGodz</t>
  </si>
  <si>
    <t>K</t>
  </si>
  <si>
    <t>Egz</t>
  </si>
  <si>
    <t>S</t>
  </si>
  <si>
    <t xml:space="preserve">Cały rok: </t>
  </si>
  <si>
    <t>Ob.</t>
  </si>
  <si>
    <t>obi</t>
  </si>
  <si>
    <t>Sym.</t>
  </si>
  <si>
    <t>Podsumowanie Programu Kształcenia</t>
  </si>
  <si>
    <t>Liczba punktów ECTS:</t>
  </si>
  <si>
    <t>Przedmiot:</t>
  </si>
  <si>
    <t>Przygotowanie pracy magisterskiej</t>
  </si>
  <si>
    <t>Rekrutacja:</t>
  </si>
  <si>
    <t>Nadawany tytuł zawodowy: magister inżynier</t>
  </si>
  <si>
    <t>Lp.</t>
  </si>
  <si>
    <t>Moduł kształcenia</t>
  </si>
  <si>
    <t>Liczba godzin - Podsumowanie wszystkich semestrów:</t>
  </si>
  <si>
    <t>Konsultacje, egzaminy</t>
  </si>
  <si>
    <t>Wszystkie godziny kontaktu z prowadzącym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</si>
  <si>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</si>
  <si>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</si>
  <si>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</si>
  <si>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</si>
  <si>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Cyfrowe przetwarzanie sygnałów</t>
  </si>
  <si>
    <t xml:space="preserve">Programowanie robotów i planowanie zadań </t>
  </si>
  <si>
    <t>Sieci teleinformatyczne</t>
  </si>
  <si>
    <t>Robotyka mobilna</t>
  </si>
  <si>
    <t>Inteligentne systemy ze sprzężeniem wizyjnym</t>
  </si>
  <si>
    <t>Programowanie procesorów sygnałowych</t>
  </si>
  <si>
    <t>Semestr 4:</t>
  </si>
  <si>
    <t>Seminarium dylomowe</t>
  </si>
  <si>
    <t>Elektronika praktyczna</t>
  </si>
  <si>
    <t>potrafi dokonać krytycznej analizy sposobu funkcjonowania systemów sterowania i systemów robotyki; posiada także umiejętność doboru systemów automatyki z wykorzystaniem sterowników programowalnych;</t>
  </si>
  <si>
    <t>potrafi ocenić przydatność i możliwość wykorzystania nowych osiągnięć (w tym technik i technologii) w zakresie automatyki i robotyki;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</si>
  <si>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</si>
  <si>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</si>
  <si>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</si>
  <si>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t>Zaawansowana automatyka procesowa</t>
  </si>
  <si>
    <t>Statystyka programu kształcenia:</t>
  </si>
  <si>
    <t xml:space="preserve">Pracownia badawczo-problemowa </t>
  </si>
  <si>
    <r>
      <t>Przedmiot obieralny 1 - nauki społeczne:</t>
    </r>
    <r>
      <rPr>
        <b/>
        <sz val="10"/>
        <rFont val="Arial CE"/>
        <charset val="238"/>
      </rPr>
      <t xml:space="preserve"> Ekonomika przedsiębiorstw (M.Szczepański - WIZ) / Koncepcja i narzędzia zarządzania nowoczesnym przedsiębiorstwem (H.Włodarkiewicz-Klimek - WIZ)</t>
    </r>
  </si>
  <si>
    <r>
      <rPr>
        <b/>
        <sz val="10"/>
        <color rgb="FF0000FF"/>
        <rFont val="Arial CE"/>
        <charset val="238"/>
      </rPr>
      <t>Przedmiot obieralny 2 - nauki humanistyczne:</t>
    </r>
    <r>
      <rPr>
        <b/>
        <sz val="10"/>
        <rFont val="Arial CE"/>
        <family val="2"/>
        <charset val="238"/>
      </rPr>
      <t xml:space="preserve"> Komunikacja interpersonalna (CJiK) / Komunikacja miedzykulturowa (CJiK)</t>
    </r>
  </si>
  <si>
    <r>
      <t>Przedmiot obieralny 3:</t>
    </r>
    <r>
      <rPr>
        <b/>
        <sz val="10"/>
        <color rgb="FF000000"/>
        <rFont val="Arial CE"/>
        <charset val="238"/>
      </rPr>
      <t xml:space="preserve"> Systemy wieloagentowe / Systemy teleoperacyjne</t>
    </r>
  </si>
  <si>
    <r>
      <rPr>
        <b/>
        <sz val="10"/>
        <color rgb="FF0000FF"/>
        <rFont val="Arial CE"/>
        <charset val="238"/>
      </rPr>
      <t>Przedmiot obieralny 4:</t>
    </r>
    <r>
      <rPr>
        <b/>
        <sz val="10"/>
        <rFont val="Arial CE"/>
        <family val="2"/>
        <charset val="238"/>
      </rPr>
      <t xml:space="preserve"> Wizualizacja procesów przemysłowych / Systemy SCADA</t>
    </r>
  </si>
  <si>
    <r>
      <rPr>
        <b/>
        <sz val="10"/>
        <color rgb="FF0000FF"/>
        <rFont val="Arial CE"/>
        <charset val="238"/>
      </rPr>
      <t>Przedmiot obieralny 6:</t>
    </r>
    <r>
      <rPr>
        <b/>
        <sz val="10"/>
        <color indexed="8"/>
        <rFont val="Arial CE"/>
        <family val="2"/>
        <charset val="238"/>
      </rPr>
      <t xml:space="preserve"> Cyfrowe systemy komunikacji / Przemysłowe protokoły transmisyjne)</t>
    </r>
  </si>
  <si>
    <r>
      <rPr>
        <b/>
        <sz val="10"/>
        <color rgb="FF0000FF"/>
        <rFont val="Arial CE"/>
        <charset val="238"/>
      </rPr>
      <t>Przedmiot obieralny 7:</t>
    </r>
    <r>
      <rPr>
        <b/>
        <sz val="10"/>
        <rFont val="Arial CE"/>
        <family val="2"/>
        <charset val="238"/>
      </rPr>
      <t xml:space="preserve"> Biometria / Interfejsy człowiek-robot</t>
    </r>
  </si>
  <si>
    <t>Sterowanie adaptacyjne</t>
  </si>
  <si>
    <t>Język obcy</t>
  </si>
  <si>
    <t xml:space="preserve"> </t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</si>
  <si>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</si>
  <si>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</si>
  <si>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</si>
  <si>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K2_W1+++, K2_W5+, K2_W8+</t>
  </si>
  <si>
    <t>K2_U1++, K2_U6+++, K2_U14+, K2_U22++</t>
  </si>
  <si>
    <t>K2_K1++, K2_K4+, K2_K5+, K2_K6+</t>
  </si>
  <si>
    <t>K2_U1+, K2_U17+++</t>
  </si>
  <si>
    <t>K2_K2+, K2_K4+</t>
  </si>
  <si>
    <t xml:space="preserve">K2_U1++, K2_U3+++, K2_U4+, K2_U7++ </t>
  </si>
  <si>
    <t>K2_K3++, K2_K5+</t>
  </si>
  <si>
    <t>K2_W1++, K2_W7++, K2_W8+, K2_W9+, K2_W11+++</t>
  </si>
  <si>
    <t>K2_W7+, K2_W10+, K2_W11+</t>
  </si>
  <si>
    <t>K2_K3++, K2_K4++</t>
  </si>
  <si>
    <t xml:space="preserve">K2_W4+++, K2_W12+, K2_W13+ </t>
  </si>
  <si>
    <t>K2_U2+++, K2_U13+, K2_U16+</t>
  </si>
  <si>
    <t>K2_K4+++</t>
  </si>
  <si>
    <t>K2_W1++, K2_W2++, K2_W4+++, K2_W9++</t>
  </si>
  <si>
    <t>K2_K1++</t>
  </si>
  <si>
    <t>K2_W14+++, K2_W15+++, K2_W17+++</t>
  </si>
  <si>
    <t>K2_K5++, K2_K6++</t>
  </si>
  <si>
    <t>K2_W7++, K2_W8++, K2_W9++, K2_W10+++, K2_W11+, K2_W12++</t>
  </si>
  <si>
    <t>K2_U1+, K2_U10++, K2_U12+++, K2_U15++, K2_U17++</t>
  </si>
  <si>
    <t>K2_W3++, K2_W12+</t>
  </si>
  <si>
    <t>K2_U8+, K2_U16+</t>
  </si>
  <si>
    <t>K2_K2+++, K2_K4+</t>
  </si>
  <si>
    <t xml:space="preserve">K2_W14+ </t>
  </si>
  <si>
    <t>K2_U3++, K2_U5+++, K2_U7+++</t>
  </si>
  <si>
    <t>K2_K3++, K2_K6+++</t>
  </si>
  <si>
    <t>K2_W3+, K2_W4+, K2_W5+, K2_W6++, K2_W7++</t>
  </si>
  <si>
    <t xml:space="preserve">K2_U1++, K2_U5++, K2_U9+, K2_U10++, K2_U12++, K2_U13++ </t>
  </si>
  <si>
    <t xml:space="preserve">K2_K1++, K2_K4+, K2_K6+ </t>
  </si>
  <si>
    <t>K2_W3+, K2_W12++, K2_14+</t>
  </si>
  <si>
    <t>K2_U14+, K2_U16++, K2_U21++, K2_U22+</t>
  </si>
  <si>
    <t>K2_K3+, K2_K4+, K2_K5++</t>
  </si>
  <si>
    <t>K2_W5++, K2_W6++, K2_W7++</t>
  </si>
  <si>
    <t>K2_U1++, K2_U9+, K2_U10+, K2_U15+</t>
  </si>
  <si>
    <t>K2_K3+</t>
  </si>
  <si>
    <t>K2_W3+++, K2_W11++, K2_W13+, K2_W14+</t>
  </si>
  <si>
    <t>K2_U2++, K2_U13+++, K2_U14+, K2_U20+</t>
  </si>
  <si>
    <t>K2_K2+, K2_K3+, K2_K4++</t>
  </si>
  <si>
    <t>K2_W1+, K2_W5+++, K2_W9+++</t>
  </si>
  <si>
    <t>K2_U8+, K2_U9+++, K2_U10+++, K2_U22++</t>
  </si>
  <si>
    <t>K2_K3+, K2_K4++</t>
  </si>
  <si>
    <t>K2_W3+, K2_W4+</t>
  </si>
  <si>
    <t>K2_U12+, K2_U19+++, K2_U21+</t>
  </si>
  <si>
    <t>K2_W2+++, K2_W5++, K2_W7++</t>
  </si>
  <si>
    <t xml:space="preserve">K2_U9+, K2_U22+, </t>
  </si>
  <si>
    <t>K2_K4+</t>
  </si>
  <si>
    <t>K2_W3+</t>
  </si>
  <si>
    <t>K2_U8+++</t>
  </si>
  <si>
    <t>K2_K6+</t>
  </si>
  <si>
    <t>K2_U2+, K2_U13+</t>
  </si>
  <si>
    <t>K2_K3+++</t>
  </si>
  <si>
    <t>K2_W1+, K2_W2+, K2_W6+++, K2_W10+</t>
  </si>
  <si>
    <t>K2_U11+, K2_U12+</t>
  </si>
  <si>
    <t xml:space="preserve">K2_W10+, K2_W12+, K2_W13+,  K2_W16+ </t>
  </si>
  <si>
    <t xml:space="preserve">K2_U1+, K2_U2++, K2_U3+, K2_U4+++,K2_U5+++, K2_U6+++, K2_U8+ </t>
  </si>
  <si>
    <t xml:space="preserve">K2_K1+++, K2_K4++, K2_K6+++ </t>
  </si>
  <si>
    <t>K2_U1+++, K2_U2+, K2_U4++, K2_U6+, K2_U9++, K2_U15+++, K2_U16+++, K2_U20+++, K2_U21+++, K2_U22++, K2_U23++</t>
  </si>
  <si>
    <t xml:space="preserve">K2_K1+, K2_K2+, K2_K4++, K2_K6+ </t>
  </si>
  <si>
    <t>K2_W10+++, K2_W11+</t>
  </si>
  <si>
    <t>K2_U1+++, K2_U2+, K2_U4+++, K2_U5+, K2_U6+, K2_U15+</t>
  </si>
  <si>
    <t>K2_K1+++, K2_K6+</t>
  </si>
  <si>
    <t>K2_W3+, K_W13+</t>
  </si>
  <si>
    <t>K2_U1++, K2_U2++</t>
  </si>
  <si>
    <t>K2_K2++, K2_K5++</t>
  </si>
  <si>
    <t xml:space="preserve">K2_W10+, K2_W12+++, K2_W13++, K2_W15+, K2_W16+++ </t>
  </si>
  <si>
    <t>K2_W3+, K2_W4++, K2_W9+</t>
  </si>
  <si>
    <t>Teoria i metody optymalizacji</t>
  </si>
  <si>
    <t xml:space="preserve">Rozszerzona rzeczywistość w technikach sterowania </t>
  </si>
  <si>
    <t>K2_W7++, K2_W10++, K2_W11++</t>
  </si>
  <si>
    <t xml:space="preserve">K2_U9+++, K_U14+++ </t>
  </si>
  <si>
    <t xml:space="preserve">K2_K1++, K_K5++ </t>
  </si>
  <si>
    <t xml:space="preserve">K2_K1++, K2_K4+ </t>
  </si>
  <si>
    <t>Programowanie mikrokontrolerów</t>
  </si>
  <si>
    <t>Programowanie obiektowe</t>
  </si>
  <si>
    <t>K2_W4+++, K2_W6+, K2_W11+</t>
  </si>
  <si>
    <t>Układy FPGA w automatyce</t>
  </si>
  <si>
    <t>Przemyslowe systemy baz danych</t>
  </si>
  <si>
    <r>
      <rPr>
        <b/>
        <sz val="10"/>
        <color rgb="FF0000FF"/>
        <rFont val="Arial CE"/>
        <charset val="238"/>
      </rPr>
      <t>Przedmiot obieralny 5:</t>
    </r>
    <r>
      <rPr>
        <b/>
        <sz val="10"/>
        <rFont val="Arial CE"/>
        <charset val="238"/>
      </rPr>
      <t xml:space="preserve"> Sterowanie neurorozmyte / Sztuczne sieci neuronowe</t>
    </r>
  </si>
  <si>
    <t>K2_W1</t>
  </si>
  <si>
    <t>K2_W2</t>
  </si>
  <si>
    <t>K2_W3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</si>
  <si>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</si>
  <si>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</si>
  <si>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</si>
  <si>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</si>
  <si>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</si>
  <si>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</si>
  <si>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</si>
  <si>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</si>
  <si>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</si>
  <si>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</si>
  <si>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</si>
  <si>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</si>
  <si>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</si>
  <si>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</si>
  <si>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</si>
  <si>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</si>
  <si>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</si>
  <si>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</si>
  <si>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</si>
  <si>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</si>
  <si>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</si>
  <si>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</si>
  <si>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</si>
  <si>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</si>
  <si>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</si>
  <si>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</si>
  <si>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</si>
  <si>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</si>
  <si>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</si>
  <si>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</si>
  <si>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</si>
  <si>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</si>
  <si>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</si>
  <si>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</si>
  <si>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</si>
  <si>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</si>
  <si>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</si>
  <si>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</si>
  <si>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</si>
  <si>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</si>
  <si>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</si>
  <si>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</si>
  <si>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</si>
  <si>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</si>
  <si>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</si>
  <si>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</si>
  <si>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</si>
  <si>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</si>
  <si>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Kompetencje społeczne</t>
  </si>
  <si>
    <t>Umiejętności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</si>
  <si>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</si>
  <si>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</si>
  <si>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</si>
  <si>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</si>
  <si>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</si>
  <si>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</si>
  <si>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</si>
  <si>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</si>
  <si>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</si>
  <si>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K2_W14+</t>
  </si>
  <si>
    <t>Ile razy wybrano: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</si>
  <si>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</si>
  <si>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</si>
  <si>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uporządkowaną i pogłębioną wiedzę z zakresu modelowania  oraz identyfikacji systemów liniowych i nieliniowych;</t>
  </si>
  <si>
    <t>ma zaawansowaną i pogłębioną wiedzę w zakresie metod analizy  i projektowania systemów sterowania;</t>
  </si>
  <si>
    <t>ma uporządkowaną i pogłębioną wiedzę z zakresu systemów  adaptacyjnych;</t>
  </si>
  <si>
    <t>ma uporządkowaną i pogłębioną wiedzę w ramach wybranych  obszarów robotyki;</t>
  </si>
  <si>
    <t>ma  uporządkowaną i  pogłębioną  wiedzę związaną z systemami sterowania i układami kontrolno-pomiarowymi;</t>
  </si>
  <si>
    <t>zna i rozumie podstawowe pojęcia i zasady z zakresu ochrony własności intelektualnej i prawa autorskiego;potrafi korzystać z zasobów informacji patentowej;</t>
  </si>
  <si>
    <t>ma uporządkowaną i pogłębioną wiedzę w zakresie specjalizowanych systemów mikroprocesorowych przeznaczonych do układów sterowania i układów kontrolno-pomiarowych;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</si>
  <si>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</si>
  <si>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</si>
  <si>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</si>
  <si>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>potrafi kierować pracą zespołu;potrafi kierować zespołem i umie oszacować czas potrzebny na realizację zleconego zadania; potrafi opracować harmonogram prac i zrealizować zadania zapewniając dotrzymanie terminów;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</si>
  <si>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</si>
  <si>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</si>
  <si>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</si>
  <si>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</si>
  <si>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Obowiązuje od 1.10.2019 r. Wersja:</t>
  </si>
  <si>
    <t>Profil ogólnoakademicki dla kwalifikacji drugiego stopnia</t>
  </si>
  <si>
    <t>Symb.  PP</t>
  </si>
  <si>
    <t>podstawowe procesy zachodzące w cyklu życia urządzeń, obiektów i systemów technicznych</t>
  </si>
  <si>
    <t xml:space="preserve">UMIEJĘTNOŚCI 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</si>
  <si>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</si>
  <si>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</si>
  <si>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</si>
  <si>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</si>
  <si>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</si>
  <si>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</si>
  <si>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r>
      <rPr>
        <sz val="11"/>
        <color rgb="FF0070C0"/>
        <rFont val="Times New Roman"/>
        <family val="1"/>
        <charset val="238"/>
      </rPr>
      <t>podstawowe</t>
    </r>
    <r>
      <rPr>
        <sz val="10"/>
        <rFont val="Times New Roman"/>
        <family val="1"/>
        <charset val="238"/>
      </rPr>
      <t xml:space="preserve"> zasady tworzenia i rozwoju </t>
    </r>
    <r>
      <rPr>
        <sz val="11"/>
        <color rgb="FF0070C0"/>
        <rFont val="Times New Roman"/>
        <family val="1"/>
        <charset val="238"/>
      </rPr>
      <t>różnych</t>
    </r>
    <r>
      <rPr>
        <sz val="10"/>
        <rFont val="Times New Roman"/>
        <family val="1"/>
        <charset val="238"/>
      </rPr>
      <t xml:space="preserve"> form indywidualnej przedsiębiorczości</t>
    </r>
  </si>
  <si>
    <t>K2_U14+++, K2_U18+++, K2_U24+++</t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</si>
  <si>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</si>
  <si>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potrafi skonstruować algorytm rozwiązania złożonego i nietypowego zadania pomiarowego i obliczeniowo-sterującego oraz zaimplementować, przetestować i uruchomić go wwybranym środowisku programistycznym na platformie mikroprocesorowej;</t>
  </si>
  <si>
    <t>K2_U1++, K2_U2++, K2_U13++, K2_U26+++</t>
  </si>
  <si>
    <t>potrafi projektować układy sterowania dla złożonych i nietypowych systemów wielowymiarowych; potrafi świadomie wykorzystywać standardowe bloki funkcjonalne systemów automatyki oraz kształtować własności dynamiczne torów pomiarowych;</t>
  </si>
  <si>
    <t>K2_U11++, K2_U13+, K2_U16+, K2_U27+</t>
  </si>
  <si>
    <t>K2_U6++, K2_U11+++, K2_U16+, K2_U26+</t>
  </si>
  <si>
    <t>K2_U9+++, K2_U13+, K2_U19+, K2_U21+, K2_U23+++, K2_U27+</t>
  </si>
  <si>
    <t>K2_U1++, K2_U2++, K2_U12+, K2_U25++</t>
  </si>
  <si>
    <t xml:space="preserve">K2_W4++, K2_W6++, K2_W11++, K2_W13++, K2_W18++ </t>
  </si>
  <si>
    <t>Łączna liczba punktów ECTS = 90; punkty ECTS modułów obieralnych = 39 (wymagana liczba punktów ECTS modułów obieralnych 30% z 90 = 27).</t>
  </si>
  <si>
    <t>Łączna liczba godzin zajęć o charakterze praktycznym, tj. zajęć laboratoryjnych i projektowych jest równa 290 godz. a punktów zajęć o charakterze praktycznym ECTS = 52.</t>
  </si>
  <si>
    <t>Minimalna liczba punktów ECTS, którą student musi uzyskać, realizując moduły kształcenia oferowane na zajęciach ogólnouczelnianych lub na innym kierunku studiów = 6 (Język obcy, Ekonomika przedsiębiorstw / Koncepcja i narzędzia zarządzania nowoczesnym przedsiębiorstwem, Komunikacja interpersonalna / Komunikacja miedzykulturowa).</t>
  </si>
  <si>
    <t>Liczba punktów za zajęcia z języka obcego jest równa 3.</t>
  </si>
  <si>
    <t>Liczba punktów zajęć służących zdobywaniu pogłębionej wiedzy, umiejętności prowadzenia badań naukowych oraz kompetencji społecznych niezbędnych w działalności badawczej = 51, co stanowi 56,67% punktów ECTS.</t>
  </si>
  <si>
    <t>Liczba punktów z zajęć związanych z badaniami naukowymi jest równa 51.</t>
  </si>
  <si>
    <r>
      <t xml:space="preserve">Specjalność: </t>
    </r>
    <r>
      <rPr>
        <b/>
        <sz val="16"/>
        <color rgb="FFFF0000"/>
        <rFont val="Arial CE"/>
        <charset val="238"/>
      </rPr>
      <t xml:space="preserve"> </t>
    </r>
    <r>
      <rPr>
        <b/>
        <sz val="20"/>
        <color theme="0"/>
        <rFont val="Arial CE"/>
        <charset val="238"/>
      </rPr>
      <t>Systemy Automatyki i Robotyki</t>
    </r>
  </si>
  <si>
    <t>Dziedzina: nauki inżynieryjno-techniczne</t>
  </si>
  <si>
    <t>Dyscyplina: automatyka, elektronika i elektrotechnika</t>
  </si>
  <si>
    <t>Automatyka i Robotyka - II stopień, PRK 7, studia niestacjonarne, profil ogólnoakademicki</t>
  </si>
  <si>
    <t>Program kształcenia na kierunku:</t>
  </si>
  <si>
    <t>Automatyka i Robotyka,  studia drugiego stopnia, poziom Polskiej Ramy Kwalifikacji - siódmy, studia niestacjonarne, profil ogólnoakademicki</t>
  </si>
  <si>
    <r>
      <rPr>
        <b/>
        <sz val="10"/>
        <color rgb="FFFF0000"/>
        <rFont val="Arial CE"/>
        <charset val="238"/>
      </rPr>
      <t>Wymagania wynikające z rekrutacji:</t>
    </r>
    <r>
      <rPr>
        <b/>
        <sz val="10"/>
        <rFont val="Arial CE"/>
        <charset val="238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prowadzonychna kierunku Automatyka i robotyka na Politechnice Poznańskiej , ze szczególnym uwzględnieniem efektów uczenia się z I stopnia studiów tego kierunku podanych obok, które są weryfikowane w procedurze rekrutacyjnej.</t>
    </r>
  </si>
  <si>
    <t>PRK 6</t>
  </si>
  <si>
    <t>PRK 7</t>
  </si>
  <si>
    <r>
      <t>Stosowane metody weryfikacji efektów uczenia się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uczenia się zostały osiągnięte) dla poszczególnych przedmiotów znajduje się na kartach ECTS - do zaliczenia danego przedmiotu, konieczne jest osiągnięcie wszystkich zakładanych efektów uczenia się.</t>
    </r>
  </si>
  <si>
    <r>
      <t>Ocena formująca (inaczej, formatywna), tj .ocena wspomagajaca proces uczenia się:</t>
    </r>
    <r>
      <rPr>
        <b/>
        <sz val="10"/>
        <color rgb="FFFFFFFF"/>
        <rFont val="Arial CE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rgb="FFFF0000"/>
        <rFont val="Arial CE"/>
        <charset val="238"/>
      </rPr>
      <t>Ocena podsumowująca (inaczej sumatywna), tj. ocens podsumowująca stopień osiągania przez studenta zakładanych efektów uczenia się:</t>
    </r>
    <r>
      <rPr>
        <b/>
        <sz val="10"/>
        <color rgb="FFFFFFFF"/>
        <rFont val="Arial CE"/>
        <charset val="238"/>
      </rPr>
      <t xml:space="preserve">
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</si>
  <si>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</si>
  <si>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Kierunek: Automatyka i Robotyka - studia niestacjonarne II st.</t>
  </si>
  <si>
    <t>Efekt uczenia się - Wiedza</t>
  </si>
  <si>
    <t>Efekt uczenia się - Umiejętności</t>
  </si>
  <si>
    <t>Efekt uczenia się - Kompetencje</t>
  </si>
  <si>
    <t>EFEKTY UCZENIA SIĘ PROWADZĄCE DO UZYSKANIA KOMPETENCJI INŻYNIERSKICH</t>
  </si>
  <si>
    <t>OPIS EFEKTÓW UCZENIA SIĘ PROWADZĄCYCH DO UZYSKANIA KOMPETENCJI INŻYNIERSKICH</t>
  </si>
  <si>
    <t>Kierunkowe efekty uczenia się</t>
  </si>
  <si>
    <t>Symb. PP</t>
  </si>
  <si>
    <t>Charakterystyki drugiego stopnia efektów uczenia się dla kwalifikacji na poziomie 7 umożliwających uzyskanie kompetencji inżynierskich</t>
  </si>
  <si>
    <t>Efekt uczenia się:</t>
  </si>
  <si>
    <t>Łączna liczba punktów ECTS, którą student musi uzyskać w ramach zajęć z zakresu nauk podstawowych, do których odnoszą się efekty uczenia się na kierunku Automatyka i Robotyka = 14 (Język obcy, Teoria i metody optymalizacji, Ekonomika przedsiębiorstw / Koncepcja i narzędzia zarządzania nowoczesnym przedsiębiorstwem, Komunikacja interpersonalna / Komunikacja miedzykulturowa, Sterowanie neurorozmyte / Sztuczne sieci neuronowe).</t>
  </si>
  <si>
    <t>Łączna liczba godzin na studiach niestacjonarnych II stopnia jest równa 632 godz.; konsultacje i egzaminy – 43 godz., co daje łączną liczbę godzin zajęć wymagających bezpośredniego udziału nauczycieli akademickich i studentów = 675 godz. (liczbę punktów, którą student musi uzyskać w trakcie zajęć = 90). Przyjęto założenie, że jeden punkt ECTS odpowiada efektom kształcenia, których uzyskanie wymaga od studenta średnio 25-30 godzin pracy.</t>
  </si>
  <si>
    <t>Liczba punktów z nauk humanistycznych i społecznych jest równa 5.</t>
  </si>
</sst>
</file>

<file path=xl/styles.xml><?xml version="1.0" encoding="utf-8"?>
<styleSheet xmlns="http://schemas.openxmlformats.org/spreadsheetml/2006/main">
  <numFmts count="1">
    <numFmt numFmtId="164" formatCode="[$-415]General"/>
  </numFmts>
  <fonts count="70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color indexed="9"/>
      <name val="Arial CE"/>
      <family val="2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sz val="10"/>
      <color indexed="8"/>
      <name val="Arial CE"/>
      <charset val="238"/>
    </font>
    <font>
      <b/>
      <sz val="10"/>
      <color indexed="9"/>
      <name val="Arial CE"/>
      <charset val="238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38"/>
    </font>
    <font>
      <b/>
      <sz val="10"/>
      <color indexed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sz val="12"/>
      <color indexed="9"/>
      <name val="Arial CE"/>
      <charset val="238"/>
    </font>
    <font>
      <sz val="8"/>
      <color indexed="9"/>
      <name val="Arial CE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 CE"/>
      <charset val="238"/>
    </font>
    <font>
      <b/>
      <sz val="11"/>
      <color indexed="9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9"/>
      <name val="Arial Black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Arial Black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30"/>
      <name val="Arial CE"/>
      <charset val="238"/>
    </font>
    <font>
      <sz val="8"/>
      <name val="Arial CE"/>
      <charset val="238"/>
    </font>
    <font>
      <b/>
      <sz val="12"/>
      <color rgb="FF0066CC"/>
      <name val="Arial CE"/>
      <charset val="238"/>
    </font>
    <font>
      <b/>
      <sz val="10"/>
      <color rgb="FF0000FF"/>
      <name val="Arial CE"/>
      <charset val="238"/>
    </font>
    <font>
      <b/>
      <sz val="10"/>
      <color theme="1"/>
      <name val="Arial CE"/>
      <charset val="238"/>
    </font>
    <font>
      <b/>
      <sz val="10"/>
      <color theme="1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000000"/>
      <name val="Arial CE"/>
      <charset val="238"/>
    </font>
    <font>
      <b/>
      <sz val="10"/>
      <color rgb="FF3399FF"/>
      <name val="Arial CE"/>
      <charset val="238"/>
    </font>
    <font>
      <b/>
      <sz val="10"/>
      <color rgb="FFFFFFFF"/>
      <name val="Arial CE"/>
      <family val="2"/>
      <charset val="238"/>
    </font>
    <font>
      <b/>
      <sz val="12"/>
      <color rgb="FFFF0000"/>
      <name val="Arial CE"/>
      <charset val="238"/>
    </font>
    <font>
      <b/>
      <sz val="12"/>
      <color rgb="FFFFFFFF"/>
      <name val="Arial CE"/>
      <charset val="238"/>
    </font>
    <font>
      <b/>
      <sz val="10"/>
      <color rgb="FFFFFFFF"/>
      <name val="Arial CE"/>
      <charset val="238"/>
    </font>
    <font>
      <b/>
      <sz val="10"/>
      <color rgb="FFFF0000"/>
      <name val="Arial CE"/>
      <charset val="238"/>
    </font>
    <font>
      <b/>
      <sz val="10"/>
      <color theme="0"/>
      <name val="Arial CE"/>
      <charset val="238"/>
    </font>
    <font>
      <sz val="10"/>
      <color theme="0"/>
      <name val="Arial CE"/>
      <charset val="238"/>
    </font>
    <font>
      <b/>
      <sz val="15"/>
      <color indexed="9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1"/>
      <name val="Arial CE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b/>
      <sz val="16"/>
      <color rgb="FFFF0000"/>
      <name val="Arial CE"/>
      <charset val="238"/>
    </font>
    <font>
      <sz val="12"/>
      <color indexed="9"/>
      <name val="Arial Black"/>
      <family val="2"/>
      <charset val="238"/>
    </font>
    <font>
      <b/>
      <sz val="10"/>
      <color indexed="8"/>
      <name val="Arial Black"/>
      <family val="2"/>
      <charset val="238"/>
    </font>
    <font>
      <sz val="11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4"/>
      <color indexed="9"/>
      <name val="Arial CE"/>
      <family val="2"/>
      <charset val="238"/>
    </font>
    <font>
      <b/>
      <sz val="20"/>
      <color theme="0"/>
      <name val="Arial CE"/>
      <charset val="238"/>
    </font>
    <font>
      <b/>
      <sz val="22"/>
      <color indexed="9"/>
      <name val="Arial CE"/>
      <charset val="238"/>
    </font>
    <font>
      <b/>
      <sz val="10"/>
      <color rgb="FFC00000"/>
      <name val="Arial CE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99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rgb="FFFFFF99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rgb="FF66FF33"/>
        <bgColor indexed="64"/>
      </patternFill>
    </fill>
    <fill>
      <patternFill patternType="solid">
        <fgColor rgb="FFFFFF66"/>
        <bgColor indexed="8"/>
      </patternFill>
    </fill>
    <fill>
      <patternFill patternType="solid">
        <fgColor rgb="FF00FF00"/>
        <bgColor indexed="8"/>
      </patternFill>
    </fill>
    <fill>
      <patternFill patternType="solid">
        <fgColor rgb="FF000080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3"/>
        <bgColor indexed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8"/>
      </patternFill>
    </fill>
    <fill>
      <patternFill patternType="solid">
        <fgColor indexed="12"/>
        <bgColor indexed="39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ck">
        <color indexed="22"/>
      </right>
      <top/>
      <bottom style="thin">
        <color indexed="64"/>
      </bottom>
      <diagonal/>
    </border>
    <border>
      <left/>
      <right style="thick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4" fillId="0" borderId="0"/>
    <xf numFmtId="0" fontId="59" fillId="0" borderId="0"/>
  </cellStyleXfs>
  <cellXfs count="347">
    <xf numFmtId="0" fontId="0" fillId="0" borderId="0" xfId="0"/>
    <xf numFmtId="0" fontId="0" fillId="2" borderId="0" xfId="0" applyFill="1"/>
    <xf numFmtId="0" fontId="7" fillId="3" borderId="1" xfId="0" applyFont="1" applyFill="1" applyBorder="1"/>
    <xf numFmtId="0" fontId="8" fillId="3" borderId="2" xfId="0" applyFont="1" applyFill="1" applyBorder="1"/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8" fillId="5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8" fillId="7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14" fillId="2" borderId="0" xfId="0" applyFont="1" applyFill="1"/>
    <xf numFmtId="0" fontId="8" fillId="3" borderId="0" xfId="0" applyFont="1" applyFill="1"/>
    <xf numFmtId="0" fontId="3" fillId="3" borderId="0" xfId="0" applyFont="1" applyFill="1"/>
    <xf numFmtId="0" fontId="0" fillId="0" borderId="0" xfId="0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5" fillId="2" borderId="0" xfId="0" applyFont="1" applyFill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0" fillId="0" borderId="0" xfId="0" applyAlignment="1">
      <alignment horizontal="left"/>
    </xf>
    <xf numFmtId="0" fontId="0" fillId="9" borderId="4" xfId="0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vertical="top" wrapText="1"/>
      <protection locked="0"/>
    </xf>
    <xf numFmtId="0" fontId="4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 applyProtection="1">
      <alignment vertical="center" wrapText="1"/>
      <protection locked="0"/>
    </xf>
    <xf numFmtId="0" fontId="0" fillId="6" borderId="4" xfId="0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center"/>
    </xf>
    <xf numFmtId="0" fontId="2" fillId="10" borderId="22" xfId="0" applyFont="1" applyFill="1" applyBorder="1" applyAlignment="1">
      <alignment vertical="center" wrapText="1"/>
    </xf>
    <xf numFmtId="0" fontId="3" fillId="10" borderId="23" xfId="0" applyFont="1" applyFill="1" applyBorder="1" applyAlignment="1">
      <alignment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3" fontId="3" fillId="13" borderId="24" xfId="0" applyNumberFormat="1" applyFont="1" applyFill="1" applyBorder="1" applyAlignment="1">
      <alignment horizontal="center" vertical="top" wrapText="1"/>
    </xf>
    <xf numFmtId="3" fontId="3" fillId="13" borderId="25" xfId="0" applyNumberFormat="1" applyFont="1" applyFill="1" applyBorder="1" applyAlignment="1">
      <alignment horizontal="center" vertical="top" wrapText="1"/>
    </xf>
    <xf numFmtId="0" fontId="18" fillId="3" borderId="0" xfId="0" applyFont="1" applyFill="1" applyAlignment="1">
      <alignment horizontal="right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0" fillId="14" borderId="0" xfId="0" applyFill="1"/>
    <xf numFmtId="0" fontId="22" fillId="8" borderId="26" xfId="0" applyFont="1" applyFill="1" applyBorder="1" applyAlignment="1">
      <alignment horizontal="center"/>
    </xf>
    <xf numFmtId="0" fontId="25" fillId="12" borderId="0" xfId="0" applyFont="1" applyFill="1" applyAlignment="1">
      <alignment horizontal="left" vertical="center"/>
    </xf>
    <xf numFmtId="0" fontId="22" fillId="12" borderId="6" xfId="0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0" fillId="16" borderId="4" xfId="0" applyFill="1" applyBorder="1" applyAlignment="1">
      <alignment horizontal="left" vertical="center" wrapText="1"/>
    </xf>
    <xf numFmtId="0" fontId="0" fillId="10" borderId="4" xfId="0" applyFill="1" applyBorder="1" applyAlignment="1" applyProtection="1">
      <alignment vertical="center"/>
      <protection locked="0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14" fillId="6" borderId="0" xfId="0" applyFont="1" applyFill="1"/>
    <xf numFmtId="0" fontId="10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vertical="top"/>
      <protection locked="0"/>
    </xf>
    <xf numFmtId="0" fontId="10" fillId="3" borderId="0" xfId="0" applyFont="1" applyFill="1" applyAlignment="1" applyProtection="1">
      <alignment horizontal="center" vertical="top" wrapText="1"/>
      <protection locked="0"/>
    </xf>
    <xf numFmtId="0" fontId="10" fillId="3" borderId="0" xfId="0" applyFont="1" applyFill="1" applyAlignment="1" applyProtection="1">
      <alignment vertical="top" wrapText="1"/>
      <protection locked="0"/>
    </xf>
    <xf numFmtId="0" fontId="8" fillId="3" borderId="0" xfId="0" applyFont="1" applyFill="1" applyAlignment="1">
      <alignment wrapText="1"/>
    </xf>
    <xf numFmtId="0" fontId="5" fillId="3" borderId="0" xfId="0" applyFont="1" applyFill="1" applyAlignment="1" applyProtection="1">
      <alignment horizontal="center" vertical="top" wrapText="1"/>
      <protection locked="0"/>
    </xf>
    <xf numFmtId="0" fontId="5" fillId="3" borderId="0" xfId="0" applyFont="1" applyFill="1" applyAlignment="1" applyProtection="1">
      <alignment vertical="top" wrapText="1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8" fillId="3" borderId="3" xfId="0" applyFont="1" applyFill="1" applyBorder="1" applyAlignment="1">
      <alignment wrapText="1"/>
    </xf>
    <xf numFmtId="0" fontId="3" fillId="6" borderId="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/>
    <xf numFmtId="0" fontId="6" fillId="3" borderId="2" xfId="0" applyFont="1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 wrapText="1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164" fontId="0" fillId="19" borderId="31" xfId="0" applyNumberFormat="1" applyFill="1" applyBorder="1" applyAlignment="1">
      <alignment horizontal="center" vertical="center" wrapText="1"/>
    </xf>
    <xf numFmtId="164" fontId="28" fillId="19" borderId="31" xfId="0" applyNumberFormat="1" applyFont="1" applyFill="1" applyBorder="1" applyAlignment="1">
      <alignment horizontal="center" vertical="center" wrapText="1"/>
    </xf>
    <xf numFmtId="164" fontId="28" fillId="19" borderId="34" xfId="0" applyNumberFormat="1" applyFont="1" applyFill="1" applyBorder="1" applyAlignment="1">
      <alignment horizontal="center" vertical="center" wrapText="1"/>
    </xf>
    <xf numFmtId="164" fontId="0" fillId="19" borderId="35" xfId="0" applyNumberForma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 wrapText="1"/>
    </xf>
    <xf numFmtId="0" fontId="5" fillId="6" borderId="32" xfId="0" applyFont="1" applyFill="1" applyBorder="1" applyAlignment="1" applyProtection="1">
      <alignment vertical="center" wrapText="1"/>
      <protection locked="0"/>
    </xf>
    <xf numFmtId="0" fontId="0" fillId="6" borderId="32" xfId="0" applyFill="1" applyBorder="1" applyAlignment="1">
      <alignment vertical="center" wrapText="1"/>
    </xf>
    <xf numFmtId="0" fontId="3" fillId="6" borderId="4" xfId="0" applyFont="1" applyFill="1" applyBorder="1" applyAlignment="1" applyProtection="1">
      <alignment vertical="center" wrapText="1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29" fillId="3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8" fillId="3" borderId="39" xfId="0" applyFont="1" applyFill="1" applyBorder="1" applyAlignment="1">
      <alignment horizontal="right" vertical="center" wrapText="1"/>
    </xf>
    <xf numFmtId="0" fontId="0" fillId="20" borderId="0" xfId="0" applyFill="1" applyAlignment="1">
      <alignment horizontal="left" wrapText="1"/>
    </xf>
    <xf numFmtId="0" fontId="0" fillId="20" borderId="0" xfId="0" applyFill="1" applyAlignment="1">
      <alignment wrapText="1"/>
    </xf>
    <xf numFmtId="0" fontId="16" fillId="5" borderId="4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16" fillId="13" borderId="23" xfId="0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horizontal="center" vertical="center"/>
    </xf>
    <xf numFmtId="0" fontId="6" fillId="21" borderId="4" xfId="0" applyFont="1" applyFill="1" applyBorder="1" applyAlignment="1">
      <alignment horizontal="center" vertical="center"/>
    </xf>
    <xf numFmtId="0" fontId="0" fillId="21" borderId="4" xfId="0" applyFill="1" applyBorder="1" applyAlignment="1">
      <alignment horizontal="center" vertical="center" wrapText="1"/>
    </xf>
    <xf numFmtId="0" fontId="5" fillId="21" borderId="4" xfId="0" applyFont="1" applyFill="1" applyBorder="1" applyAlignment="1" applyProtection="1">
      <alignment vertical="center" wrapText="1"/>
      <protection locked="0"/>
    </xf>
    <xf numFmtId="0" fontId="0" fillId="21" borderId="4" xfId="0" applyFill="1" applyBorder="1" applyAlignment="1">
      <alignment vertical="center" wrapText="1"/>
    </xf>
    <xf numFmtId="0" fontId="19" fillId="21" borderId="4" xfId="0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vertical="center" wrapText="1"/>
    </xf>
    <xf numFmtId="0" fontId="3" fillId="21" borderId="4" xfId="0" applyFont="1" applyFill="1" applyBorder="1" applyAlignment="1">
      <alignment horizontal="center" vertical="center" wrapText="1"/>
    </xf>
    <xf numFmtId="0" fontId="4" fillId="21" borderId="4" xfId="0" applyFont="1" applyFill="1" applyBorder="1" applyAlignment="1">
      <alignment vertical="center"/>
    </xf>
    <xf numFmtId="0" fontId="4" fillId="21" borderId="4" xfId="0" applyFont="1" applyFill="1" applyBorder="1" applyAlignment="1">
      <alignment vertical="center" wrapText="1"/>
    </xf>
    <xf numFmtId="0" fontId="4" fillId="21" borderId="4" xfId="0" applyFont="1" applyFill="1" applyBorder="1" applyAlignment="1">
      <alignment horizontal="center" vertical="center" wrapText="1"/>
    </xf>
    <xf numFmtId="0" fontId="16" fillId="21" borderId="4" xfId="0" applyFont="1" applyFill="1" applyBorder="1" applyAlignment="1">
      <alignment vertical="center" wrapText="1"/>
    </xf>
    <xf numFmtId="0" fontId="6" fillId="21" borderId="4" xfId="0" applyFont="1" applyFill="1" applyBorder="1" applyAlignment="1">
      <alignment vertical="center"/>
    </xf>
    <xf numFmtId="0" fontId="21" fillId="21" borderId="4" xfId="0" applyFont="1" applyFill="1" applyBorder="1" applyAlignment="1">
      <alignment horizontal="center" vertical="center"/>
    </xf>
    <xf numFmtId="164" fontId="28" fillId="21" borderId="34" xfId="0" applyNumberFormat="1" applyFont="1" applyFill="1" applyBorder="1" applyAlignment="1">
      <alignment horizontal="center" vertical="center" wrapText="1"/>
    </xf>
    <xf numFmtId="164" fontId="0" fillId="21" borderId="4" xfId="0" applyNumberForma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11" fillId="21" borderId="4" xfId="0" applyFont="1" applyFill="1" applyBorder="1" applyAlignment="1">
      <alignment vertical="center" wrapText="1"/>
    </xf>
    <xf numFmtId="0" fontId="19" fillId="18" borderId="4" xfId="0" applyFont="1" applyFill="1" applyBorder="1" applyAlignment="1">
      <alignment horizontal="center" vertical="center" wrapText="1"/>
    </xf>
    <xf numFmtId="0" fontId="40" fillId="21" borderId="4" xfId="0" applyFont="1" applyFill="1" applyBorder="1" applyAlignment="1">
      <alignment vertical="center" wrapText="1"/>
    </xf>
    <xf numFmtId="0" fontId="41" fillId="21" borderId="4" xfId="0" applyFont="1" applyFill="1" applyBorder="1" applyAlignment="1">
      <alignment horizontal="center" vertical="center"/>
    </xf>
    <xf numFmtId="0" fontId="41" fillId="6" borderId="4" xfId="0" applyFont="1" applyFill="1" applyBorder="1" applyAlignment="1">
      <alignment horizontal="center" vertical="center"/>
    </xf>
    <xf numFmtId="0" fontId="40" fillId="18" borderId="31" xfId="0" applyFont="1" applyFill="1" applyBorder="1" applyAlignment="1">
      <alignment vertical="center" wrapText="1"/>
    </xf>
    <xf numFmtId="0" fontId="40" fillId="21" borderId="33" xfId="0" applyFont="1" applyFill="1" applyBorder="1" applyAlignment="1">
      <alignment vertical="center" wrapText="1"/>
    </xf>
    <xf numFmtId="0" fontId="11" fillId="18" borderId="35" xfId="0" applyFont="1" applyFill="1" applyBorder="1" applyAlignment="1">
      <alignment vertical="center" wrapText="1"/>
    </xf>
    <xf numFmtId="0" fontId="17" fillId="21" borderId="4" xfId="0" applyFont="1" applyFill="1" applyBorder="1" applyAlignment="1">
      <alignment vertical="center" wrapText="1"/>
    </xf>
    <xf numFmtId="0" fontId="7" fillId="3" borderId="0" xfId="0" applyFont="1" applyFill="1"/>
    <xf numFmtId="0" fontId="2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5" fillId="22" borderId="2" xfId="0" applyFont="1" applyFill="1" applyBorder="1" applyAlignment="1">
      <alignment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19" fillId="18" borderId="33" xfId="0" applyFont="1" applyFill="1" applyBorder="1" applyAlignment="1">
      <alignment horizontal="center" vertical="center" wrapText="1"/>
    </xf>
    <xf numFmtId="0" fontId="19" fillId="21" borderId="33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9" fillId="18" borderId="36" xfId="0" applyFont="1" applyFill="1" applyBorder="1" applyAlignment="1">
      <alignment horizontal="center" vertical="center" wrapText="1"/>
    </xf>
    <xf numFmtId="0" fontId="5" fillId="23" borderId="0" xfId="0" applyFont="1" applyFill="1" applyAlignment="1">
      <alignment horizontal="center" vertical="center"/>
    </xf>
    <xf numFmtId="0" fontId="5" fillId="23" borderId="17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vertical="center" wrapText="1"/>
    </xf>
    <xf numFmtId="0" fontId="0" fillId="24" borderId="4" xfId="0" applyFill="1" applyBorder="1" applyAlignment="1">
      <alignment horizontal="left" vertical="center" wrapText="1"/>
    </xf>
    <xf numFmtId="0" fontId="3" fillId="26" borderId="4" xfId="0" applyFont="1" applyFill="1" applyBorder="1" applyAlignment="1">
      <alignment horizontal="center" vertical="center"/>
    </xf>
    <xf numFmtId="0" fontId="39" fillId="27" borderId="4" xfId="0" applyFont="1" applyFill="1" applyBorder="1" applyAlignment="1">
      <alignment vertical="center" wrapText="1"/>
    </xf>
    <xf numFmtId="0" fontId="6" fillId="26" borderId="4" xfId="0" applyFont="1" applyFill="1" applyBorder="1" applyAlignment="1">
      <alignment vertical="center"/>
    </xf>
    <xf numFmtId="0" fontId="0" fillId="26" borderId="4" xfId="0" applyFill="1" applyBorder="1" applyAlignment="1">
      <alignment vertical="center" wrapText="1"/>
    </xf>
    <xf numFmtId="0" fontId="5" fillId="26" borderId="4" xfId="0" applyFont="1" applyFill="1" applyBorder="1" applyAlignment="1" applyProtection="1">
      <alignment vertical="center" wrapText="1"/>
      <protection locked="0"/>
    </xf>
    <xf numFmtId="0" fontId="0" fillId="26" borderId="4" xfId="0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42" fillId="25" borderId="4" xfId="0" applyFont="1" applyFill="1" applyBorder="1" applyAlignment="1">
      <alignment horizontal="center" vertical="center" wrapText="1"/>
    </xf>
    <xf numFmtId="0" fontId="42" fillId="27" borderId="4" xfId="0" applyFont="1" applyFill="1" applyBorder="1" applyAlignment="1">
      <alignment horizontal="center" vertical="center" wrapText="1"/>
    </xf>
    <xf numFmtId="0" fontId="42" fillId="28" borderId="4" xfId="0" applyFont="1" applyFill="1" applyBorder="1" applyAlignment="1">
      <alignment horizontal="center" vertical="center" wrapText="1"/>
    </xf>
    <xf numFmtId="0" fontId="42" fillId="29" borderId="44" xfId="0" applyFont="1" applyFill="1" applyBorder="1" applyAlignment="1">
      <alignment horizontal="center" vertical="center" wrapText="1"/>
    </xf>
    <xf numFmtId="164" fontId="0" fillId="30" borderId="4" xfId="0" applyNumberFormat="1" applyFill="1" applyBorder="1" applyAlignment="1">
      <alignment horizontal="center" vertical="center" wrapText="1"/>
    </xf>
    <xf numFmtId="0" fontId="42" fillId="29" borderId="4" xfId="0" applyFont="1" applyFill="1" applyBorder="1" applyAlignment="1">
      <alignment horizontal="center" vertical="center" wrapText="1"/>
    </xf>
    <xf numFmtId="0" fontId="4" fillId="28" borderId="4" xfId="0" applyFont="1" applyFill="1" applyBorder="1" applyAlignment="1">
      <alignment horizontal="center" vertical="center" wrapText="1"/>
    </xf>
    <xf numFmtId="164" fontId="0" fillId="28" borderId="4" xfId="0" applyNumberFormat="1" applyFill="1" applyBorder="1" applyAlignment="1">
      <alignment horizontal="center" vertical="center" wrapText="1"/>
    </xf>
    <xf numFmtId="164" fontId="0" fillId="30" borderId="45" xfId="0" applyNumberFormat="1" applyFill="1" applyBorder="1" applyAlignment="1">
      <alignment horizontal="center" vertical="center" wrapText="1"/>
    </xf>
    <xf numFmtId="164" fontId="0" fillId="31" borderId="45" xfId="0" applyNumberFormat="1" applyFill="1" applyBorder="1" applyAlignment="1">
      <alignment horizontal="center" vertical="center" wrapText="1"/>
    </xf>
    <xf numFmtId="0" fontId="42" fillId="32" borderId="4" xfId="0" applyFont="1" applyFill="1" applyBorder="1" applyAlignment="1">
      <alignment horizontal="center" vertical="center" wrapText="1"/>
    </xf>
    <xf numFmtId="0" fontId="22" fillId="12" borderId="46" xfId="0" applyFont="1" applyFill="1" applyBorder="1" applyAlignment="1">
      <alignment horizontal="right" wrapText="1"/>
    </xf>
    <xf numFmtId="0" fontId="22" fillId="12" borderId="47" xfId="0" applyFont="1" applyFill="1" applyBorder="1" applyAlignment="1">
      <alignment horizontal="right"/>
    </xf>
    <xf numFmtId="0" fontId="22" fillId="12" borderId="48" xfId="0" applyFont="1" applyFill="1" applyBorder="1" applyAlignment="1">
      <alignment horizontal="right" wrapText="1"/>
    </xf>
    <xf numFmtId="0" fontId="23" fillId="12" borderId="50" xfId="0" applyFont="1" applyFill="1" applyBorder="1" applyAlignment="1">
      <alignment horizontal="right" vertical="center" wrapText="1"/>
    </xf>
    <xf numFmtId="0" fontId="18" fillId="3" borderId="5" xfId="0" applyFont="1" applyFill="1" applyBorder="1" applyAlignment="1">
      <alignment horizontal="right" vertical="center" wrapText="1"/>
    </xf>
    <xf numFmtId="0" fontId="0" fillId="2" borderId="49" xfId="0" applyFill="1" applyBorder="1" applyAlignment="1">
      <alignment vertical="center"/>
    </xf>
    <xf numFmtId="0" fontId="0" fillId="0" borderId="49" xfId="0" applyBorder="1"/>
    <xf numFmtId="0" fontId="0" fillId="0" borderId="51" xfId="0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41" fillId="26" borderId="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3" fillId="33" borderId="4" xfId="0" applyFont="1" applyFill="1" applyBorder="1" applyAlignment="1">
      <alignment horizontal="center" vertical="center" wrapText="1"/>
    </xf>
    <xf numFmtId="0" fontId="22" fillId="12" borderId="52" xfId="0" applyFont="1" applyFill="1" applyBorder="1" applyAlignment="1">
      <alignment horizontal="right"/>
    </xf>
    <xf numFmtId="0" fontId="0" fillId="0" borderId="49" xfId="0" applyBorder="1" applyAlignment="1">
      <alignment vertical="top" wrapText="1"/>
    </xf>
    <xf numFmtId="3" fontId="3" fillId="34" borderId="4" xfId="0" applyNumberFormat="1" applyFont="1" applyFill="1" applyBorder="1" applyAlignment="1">
      <alignment horizontal="center" vertical="center" wrapText="1"/>
    </xf>
    <xf numFmtId="0" fontId="0" fillId="22" borderId="0" xfId="0" applyFill="1"/>
    <xf numFmtId="0" fontId="1" fillId="23" borderId="0" xfId="0" applyFont="1" applyFill="1" applyAlignment="1" applyProtection="1">
      <alignment horizontal="center"/>
      <protection locked="0"/>
    </xf>
    <xf numFmtId="0" fontId="0" fillId="23" borderId="0" xfId="0" applyFill="1" applyAlignment="1">
      <alignment wrapText="1"/>
    </xf>
    <xf numFmtId="0" fontId="44" fillId="28" borderId="4" xfId="0" applyFont="1" applyFill="1" applyBorder="1" applyAlignment="1">
      <alignment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3" fontId="3" fillId="35" borderId="24" xfId="0" applyNumberFormat="1" applyFont="1" applyFill="1" applyBorder="1" applyAlignment="1">
      <alignment horizontal="center" vertical="top" wrapText="1"/>
    </xf>
    <xf numFmtId="0" fontId="16" fillId="27" borderId="4" xfId="0" applyFont="1" applyFill="1" applyBorder="1" applyAlignment="1">
      <alignment vertical="center" wrapText="1"/>
    </xf>
    <xf numFmtId="0" fontId="45" fillId="36" borderId="53" xfId="0" applyFont="1" applyFill="1" applyBorder="1" applyAlignment="1">
      <alignment horizontal="center" vertical="top" wrapText="1"/>
    </xf>
    <xf numFmtId="0" fontId="45" fillId="36" borderId="53" xfId="0" applyFont="1" applyFill="1" applyBorder="1" applyAlignment="1">
      <alignment horizontal="center" vertical="center" wrapText="1"/>
    </xf>
    <xf numFmtId="0" fontId="46" fillId="37" borderId="0" xfId="0" applyFont="1" applyFill="1" applyAlignment="1" applyProtection="1">
      <alignment horizontal="left" vertical="top" wrapText="1"/>
      <protection locked="0"/>
    </xf>
    <xf numFmtId="0" fontId="16" fillId="10" borderId="4" xfId="0" applyFont="1" applyFill="1" applyBorder="1" applyAlignment="1">
      <alignment horizontal="left"/>
    </xf>
    <xf numFmtId="0" fontId="16" fillId="10" borderId="4" xfId="0" applyFont="1" applyFill="1" applyBorder="1" applyAlignment="1">
      <alignment horizontal="left" wrapText="1"/>
    </xf>
    <xf numFmtId="0" fontId="50" fillId="23" borderId="0" xfId="0" applyFont="1" applyFill="1" applyAlignment="1" applyProtection="1">
      <alignment horizontal="center" vertical="top" wrapText="1"/>
      <protection locked="0"/>
    </xf>
    <xf numFmtId="0" fontId="50" fillId="23" borderId="0" xfId="0" applyFont="1" applyFill="1" applyAlignment="1" applyProtection="1">
      <alignment vertical="top" wrapText="1"/>
      <protection locked="0"/>
    </xf>
    <xf numFmtId="0" fontId="50" fillId="23" borderId="0" xfId="0" applyFont="1" applyFill="1" applyAlignment="1" applyProtection="1">
      <alignment horizontal="center"/>
      <protection locked="0"/>
    </xf>
    <xf numFmtId="0" fontId="51" fillId="23" borderId="0" xfId="0" applyFont="1" applyFill="1" applyAlignment="1">
      <alignment wrapText="1"/>
    </xf>
    <xf numFmtId="0" fontId="51" fillId="23" borderId="0" xfId="0" applyFont="1" applyFill="1" applyAlignment="1">
      <alignment horizontal="center" wrapText="1"/>
    </xf>
    <xf numFmtId="0" fontId="3" fillId="26" borderId="4" xfId="0" applyFont="1" applyFill="1" applyBorder="1" applyAlignment="1">
      <alignment vertical="center" wrapText="1"/>
    </xf>
    <xf numFmtId="0" fontId="5" fillId="8" borderId="0" xfId="0" applyFont="1" applyFill="1" applyAlignment="1">
      <alignment horizontal="center"/>
    </xf>
    <xf numFmtId="164" fontId="28" fillId="21" borderId="3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16" fillId="6" borderId="4" xfId="0" applyFont="1" applyFill="1" applyBorder="1" applyAlignment="1">
      <alignment horizontal="center" vertical="center"/>
    </xf>
    <xf numFmtId="0" fontId="16" fillId="21" borderId="4" xfId="0" applyFont="1" applyFill="1" applyBorder="1" applyAlignment="1">
      <alignment horizontal="center" vertical="center"/>
    </xf>
    <xf numFmtId="0" fontId="54" fillId="6" borderId="4" xfId="0" applyFont="1" applyFill="1" applyBorder="1" applyAlignment="1">
      <alignment horizontal="center" vertical="center"/>
    </xf>
    <xf numFmtId="0" fontId="0" fillId="10" borderId="4" xfId="0" applyFill="1" applyBorder="1" applyAlignment="1" applyProtection="1">
      <alignment horizontal="center" vertical="center" textRotation="90"/>
      <protection locked="0"/>
    </xf>
    <xf numFmtId="0" fontId="4" fillId="0" borderId="4" xfId="1" applyBorder="1" applyAlignment="1">
      <alignment horizontal="center" vertical="center" textRotation="90"/>
    </xf>
    <xf numFmtId="0" fontId="55" fillId="0" borderId="4" xfId="1" applyFont="1" applyBorder="1" applyAlignment="1">
      <alignment horizontal="right" vertical="center"/>
    </xf>
    <xf numFmtId="0" fontId="55" fillId="0" borderId="4" xfId="1" applyFont="1" applyBorder="1" applyAlignment="1">
      <alignment horizontal="center" vertical="center"/>
    </xf>
    <xf numFmtId="0" fontId="4" fillId="17" borderId="31" xfId="1" applyFill="1" applyBorder="1" applyAlignment="1" applyProtection="1">
      <alignment horizontal="center" vertical="center"/>
      <protection locked="0"/>
    </xf>
    <xf numFmtId="0" fontId="20" fillId="38" borderId="54" xfId="0" applyFont="1" applyFill="1" applyBorder="1" applyAlignment="1">
      <alignment wrapText="1"/>
    </xf>
    <xf numFmtId="0" fontId="56" fillId="38" borderId="54" xfId="0" applyFont="1" applyFill="1" applyBorder="1" applyAlignment="1">
      <alignment horizontal="center" vertical="center" wrapText="1"/>
    </xf>
    <xf numFmtId="0" fontId="20" fillId="38" borderId="55" xfId="0" applyFont="1" applyFill="1" applyBorder="1" applyAlignment="1">
      <alignment wrapText="1"/>
    </xf>
    <xf numFmtId="0" fontId="56" fillId="38" borderId="55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wrapText="1"/>
    </xf>
    <xf numFmtId="0" fontId="56" fillId="0" borderId="55" xfId="0" applyFont="1" applyBorder="1" applyAlignment="1">
      <alignment horizontal="center" vertical="center" wrapText="1"/>
    </xf>
    <xf numFmtId="0" fontId="57" fillId="0" borderId="55" xfId="0" applyFont="1" applyBorder="1" applyAlignment="1">
      <alignment wrapText="1"/>
    </xf>
    <xf numFmtId="0" fontId="57" fillId="38" borderId="55" xfId="0" applyFont="1" applyFill="1" applyBorder="1" applyAlignment="1">
      <alignment wrapText="1"/>
    </xf>
    <xf numFmtId="0" fontId="58" fillId="0" borderId="55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8" fillId="38" borderId="54" xfId="0" applyFont="1" applyFill="1" applyBorder="1" applyAlignment="1">
      <alignment horizontal="center" vertical="center" wrapText="1"/>
    </xf>
    <xf numFmtId="0" fontId="58" fillId="38" borderId="55" xfId="0" applyFont="1" applyFill="1" applyBorder="1" applyAlignment="1">
      <alignment horizontal="center" vertical="center" wrapText="1"/>
    </xf>
    <xf numFmtId="0" fontId="56" fillId="0" borderId="54" xfId="0" applyFont="1" applyBorder="1" applyAlignment="1">
      <alignment wrapText="1"/>
    </xf>
    <xf numFmtId="0" fontId="58" fillId="0" borderId="54" xfId="0" applyFont="1" applyBorder="1" applyAlignment="1">
      <alignment horizontal="center" wrapText="1"/>
    </xf>
    <xf numFmtId="0" fontId="56" fillId="0" borderId="55" xfId="0" applyFont="1" applyBorder="1" applyAlignment="1">
      <alignment wrapText="1"/>
    </xf>
    <xf numFmtId="0" fontId="58" fillId="0" borderId="55" xfId="0" applyFont="1" applyBorder="1" applyAlignment="1">
      <alignment horizontal="center" wrapText="1"/>
    </xf>
    <xf numFmtId="0" fontId="4" fillId="0" borderId="0" xfId="1"/>
    <xf numFmtId="0" fontId="10" fillId="39" borderId="56" xfId="1" applyFont="1" applyFill="1" applyBorder="1" applyAlignment="1" applyProtection="1">
      <alignment horizontal="right"/>
      <protection locked="0"/>
    </xf>
    <xf numFmtId="0" fontId="10" fillId="39" borderId="56" xfId="1" applyFont="1" applyFill="1" applyBorder="1" applyAlignment="1">
      <alignment horizontal="left" vertical="top"/>
    </xf>
    <xf numFmtId="0" fontId="32" fillId="40" borderId="60" xfId="0" applyFont="1" applyFill="1" applyBorder="1" applyAlignment="1">
      <alignment horizontal="center" wrapText="1"/>
    </xf>
    <xf numFmtId="0" fontId="32" fillId="40" borderId="61" xfId="0" applyFont="1" applyFill="1" applyBorder="1" applyAlignment="1">
      <alignment horizontal="center" wrapText="1"/>
    </xf>
    <xf numFmtId="0" fontId="32" fillId="40" borderId="61" xfId="0" applyFont="1" applyFill="1" applyBorder="1" applyAlignment="1">
      <alignment horizontal="center"/>
    </xf>
    <xf numFmtId="0" fontId="59" fillId="0" borderId="32" xfId="2" applyBorder="1" applyAlignment="1">
      <alignment horizontal="center" vertical="center"/>
    </xf>
    <xf numFmtId="0" fontId="33" fillId="22" borderId="32" xfId="0" applyFont="1" applyFill="1" applyBorder="1" applyAlignment="1">
      <alignment vertical="center" wrapText="1"/>
    </xf>
    <xf numFmtId="0" fontId="63" fillId="0" borderId="32" xfId="2" applyFont="1" applyBorder="1" applyAlignment="1">
      <alignment horizontal="left" vertical="center" wrapText="1"/>
    </xf>
    <xf numFmtId="0" fontId="59" fillId="0" borderId="4" xfId="2" applyBorder="1" applyAlignment="1">
      <alignment horizontal="center" vertical="center"/>
    </xf>
    <xf numFmtId="0" fontId="63" fillId="0" borderId="4" xfId="2" applyFont="1" applyBorder="1" applyAlignment="1">
      <alignment vertical="center" wrapText="1"/>
    </xf>
    <xf numFmtId="0" fontId="59" fillId="0" borderId="23" xfId="2" applyBorder="1" applyAlignment="1">
      <alignment horizontal="center" vertical="center"/>
    </xf>
    <xf numFmtId="0" fontId="64" fillId="41" borderId="4" xfId="2" applyFont="1" applyFill="1" applyBorder="1" applyAlignment="1">
      <alignment horizontal="center" vertical="center" wrapText="1"/>
    </xf>
    <xf numFmtId="0" fontId="63" fillId="0" borderId="22" xfId="2" applyFont="1" applyBorder="1" applyAlignment="1">
      <alignment vertical="center" wrapText="1"/>
    </xf>
    <xf numFmtId="0" fontId="64" fillId="41" borderId="27" xfId="2" applyFont="1" applyFill="1" applyBorder="1" applyAlignment="1">
      <alignment horizontal="center" vertical="center" wrapText="1"/>
    </xf>
    <xf numFmtId="0" fontId="64" fillId="41" borderId="27" xfId="2" applyFont="1" applyFill="1" applyBorder="1" applyAlignment="1">
      <alignment horizontal="center" vertical="center"/>
    </xf>
    <xf numFmtId="0" fontId="63" fillId="22" borderId="22" xfId="2" applyFont="1" applyFill="1" applyBorder="1" applyAlignment="1">
      <alignment vertical="center" wrapText="1"/>
    </xf>
    <xf numFmtId="0" fontId="33" fillId="22" borderId="0" xfId="0" applyFont="1" applyFill="1" applyAlignment="1">
      <alignment horizontal="center" vertical="center" wrapText="1"/>
    </xf>
    <xf numFmtId="0" fontId="33" fillId="22" borderId="0" xfId="0" applyFont="1" applyFill="1" applyAlignment="1">
      <alignment horizontal="left" vertical="center" wrapText="1"/>
    </xf>
    <xf numFmtId="0" fontId="33" fillId="42" borderId="0" xfId="0" applyFont="1" applyFill="1" applyAlignment="1">
      <alignment horizontal="left" vertical="center" wrapText="1"/>
    </xf>
    <xf numFmtId="0" fontId="33" fillId="42" borderId="0" xfId="0" applyFont="1" applyFill="1" applyAlignment="1">
      <alignment horizontal="center" vertical="center" wrapText="1"/>
    </xf>
    <xf numFmtId="0" fontId="20" fillId="22" borderId="0" xfId="0" applyFont="1" applyFill="1" applyAlignment="1">
      <alignment vertical="center" wrapText="1"/>
    </xf>
    <xf numFmtId="0" fontId="33" fillId="22" borderId="0" xfId="0" applyFont="1" applyFill="1" applyAlignment="1">
      <alignment horizontal="justify" vertical="center" wrapText="1"/>
    </xf>
    <xf numFmtId="0" fontId="20" fillId="42" borderId="0" xfId="0" applyFont="1" applyFill="1" applyAlignment="1">
      <alignment vertical="center" wrapText="1"/>
    </xf>
    <xf numFmtId="0" fontId="0" fillId="22" borderId="0" xfId="0" applyFill="1" applyAlignment="1">
      <alignment horizontal="center" vertical="center" wrapText="1"/>
    </xf>
    <xf numFmtId="0" fontId="33" fillId="22" borderId="0" xfId="0" applyFont="1" applyFill="1" applyAlignment="1">
      <alignment horizontal="center" vertical="center"/>
    </xf>
    <xf numFmtId="0" fontId="33" fillId="22" borderId="0" xfId="0" applyFont="1" applyFill="1" applyAlignment="1">
      <alignment horizontal="justify" vertical="center"/>
    </xf>
    <xf numFmtId="0" fontId="20" fillId="42" borderId="0" xfId="0" applyFont="1" applyFill="1" applyAlignment="1">
      <alignment horizontal="left" vertical="center" wrapText="1"/>
    </xf>
    <xf numFmtId="0" fontId="20" fillId="22" borderId="0" xfId="0" applyFont="1" applyFill="1" applyAlignment="1">
      <alignment horizontal="left" vertical="center" wrapText="1"/>
    </xf>
    <xf numFmtId="0" fontId="20" fillId="22" borderId="0" xfId="0" applyFont="1" applyFill="1" applyAlignment="1">
      <alignment wrapText="1"/>
    </xf>
    <xf numFmtId="0" fontId="0" fillId="22" borderId="0" xfId="0" applyFill="1" applyAlignment="1">
      <alignment horizontal="center" vertical="center"/>
    </xf>
    <xf numFmtId="0" fontId="35" fillId="42" borderId="0" xfId="0" applyFont="1" applyFill="1" applyAlignment="1">
      <alignment horizontal="left" vertical="center" wrapText="1"/>
    </xf>
    <xf numFmtId="0" fontId="20" fillId="0" borderId="22" xfId="2" applyFont="1" applyBorder="1" applyAlignment="1">
      <alignment vertical="center" wrapText="1"/>
    </xf>
    <xf numFmtId="0" fontId="26" fillId="15" borderId="4" xfId="0" applyFont="1" applyFill="1" applyBorder="1" applyAlignment="1">
      <alignment horizontal="center" vertical="top" wrapText="1"/>
    </xf>
    <xf numFmtId="0" fontId="27" fillId="0" borderId="4" xfId="0" applyFont="1" applyBorder="1" applyAlignment="1">
      <alignment horizontal="left" vertical="top" wrapText="1"/>
    </xf>
    <xf numFmtId="0" fontId="66" fillId="43" borderId="0" xfId="1" applyFont="1" applyFill="1" applyProtection="1">
      <protection locked="0"/>
    </xf>
    <xf numFmtId="0" fontId="10" fillId="43" borderId="0" xfId="1" applyFont="1" applyFill="1" applyAlignment="1" applyProtection="1">
      <alignment horizontal="center"/>
      <protection locked="0"/>
    </xf>
    <xf numFmtId="0" fontId="5" fillId="43" borderId="0" xfId="1" applyFont="1" applyFill="1" applyAlignment="1" applyProtection="1">
      <alignment horizontal="center" vertical="top" wrapText="1"/>
      <protection locked="0"/>
    </xf>
    <xf numFmtId="0" fontId="5" fillId="43" borderId="0" xfId="1" applyFont="1" applyFill="1" applyAlignment="1" applyProtection="1">
      <alignment vertical="top" wrapText="1"/>
      <protection locked="0"/>
    </xf>
    <xf numFmtId="0" fontId="5" fillId="43" borderId="0" xfId="1" applyFont="1" applyFill="1" applyAlignment="1" applyProtection="1">
      <alignment horizontal="center"/>
      <protection locked="0"/>
    </xf>
    <xf numFmtId="0" fontId="8" fillId="43" borderId="0" xfId="1" applyFont="1" applyFill="1" applyAlignment="1">
      <alignment wrapText="1"/>
    </xf>
    <xf numFmtId="0" fontId="8" fillId="43" borderId="63" xfId="1" applyFont="1" applyFill="1" applyBorder="1" applyAlignment="1">
      <alignment wrapText="1"/>
    </xf>
    <xf numFmtId="0" fontId="8" fillId="0" borderId="0" xfId="1" applyFont="1" applyAlignment="1">
      <alignment wrapText="1"/>
    </xf>
    <xf numFmtId="0" fontId="8" fillId="43" borderId="0" xfId="1" applyFont="1" applyFill="1" applyAlignment="1">
      <alignment vertical="center" wrapText="1"/>
    </xf>
    <xf numFmtId="0" fontId="8" fillId="43" borderId="0" xfId="1" applyFont="1" applyFill="1" applyAlignment="1">
      <alignment horizontal="center" wrapText="1"/>
    </xf>
    <xf numFmtId="0" fontId="66" fillId="43" borderId="0" xfId="1" applyFont="1" applyFill="1" applyAlignment="1" applyProtection="1">
      <protection locked="0"/>
    </xf>
    <xf numFmtId="0" fontId="52" fillId="8" borderId="0" xfId="0" applyFont="1" applyFill="1" applyAlignment="1" applyProtection="1">
      <alignment horizontal="left" vertical="center"/>
      <protection locked="0"/>
    </xf>
    <xf numFmtId="0" fontId="68" fillId="12" borderId="0" xfId="0" applyFont="1" applyFill="1" applyAlignment="1" applyProtection="1">
      <alignment horizontal="left"/>
      <protection locked="0"/>
    </xf>
    <xf numFmtId="0" fontId="66" fillId="43" borderId="0" xfId="1" applyFont="1" applyFill="1" applyAlignment="1" applyProtection="1">
      <alignment vertical="top"/>
      <protection locked="0"/>
    </xf>
    <xf numFmtId="0" fontId="9" fillId="8" borderId="28" xfId="0" applyFont="1" applyFill="1" applyBorder="1" applyAlignment="1">
      <alignment horizontal="center"/>
    </xf>
    <xf numFmtId="0" fontId="32" fillId="40" borderId="10" xfId="0" applyFont="1" applyFill="1" applyBorder="1" applyAlignment="1">
      <alignment horizontal="center" wrapText="1"/>
    </xf>
    <xf numFmtId="0" fontId="69" fillId="6" borderId="4" xfId="0" applyFont="1" applyFill="1" applyBorder="1" applyAlignment="1">
      <alignment horizontal="center" vertical="center"/>
    </xf>
    <xf numFmtId="0" fontId="69" fillId="21" borderId="4" xfId="0" applyFont="1" applyFill="1" applyBorder="1" applyAlignment="1">
      <alignment horizontal="center" vertical="center" wrapText="1"/>
    </xf>
    <xf numFmtId="0" fontId="69" fillId="26" borderId="4" xfId="0" applyFont="1" applyFill="1" applyBorder="1" applyAlignment="1">
      <alignment horizontal="center" vertical="center"/>
    </xf>
    <xf numFmtId="0" fontId="66" fillId="43" borderId="0" xfId="1" applyFont="1" applyFill="1" applyAlignment="1" applyProtection="1">
      <alignment horizontal="left" vertical="top" wrapText="1"/>
      <protection locked="0"/>
    </xf>
    <xf numFmtId="0" fontId="49" fillId="37" borderId="40" xfId="0" applyFont="1" applyFill="1" applyBorder="1" applyAlignment="1" applyProtection="1">
      <alignment horizontal="left" vertical="center" wrapText="1" readingOrder="1"/>
      <protection locked="0"/>
    </xf>
    <xf numFmtId="0" fontId="49" fillId="37" borderId="0" xfId="0" applyFont="1" applyFill="1" applyAlignment="1" applyProtection="1">
      <alignment horizontal="left" vertical="center" wrapText="1" readingOrder="1"/>
      <protection locked="0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22" borderId="0" xfId="0" applyFont="1" applyFill="1" applyAlignment="1">
      <alignment horizontal="center" vertical="center" wrapText="1"/>
    </xf>
    <xf numFmtId="0" fontId="61" fillId="40" borderId="57" xfId="0" applyFont="1" applyFill="1" applyBorder="1" applyAlignment="1">
      <alignment horizontal="center" wrapText="1"/>
    </xf>
    <xf numFmtId="0" fontId="61" fillId="40" borderId="58" xfId="0" applyFont="1" applyFill="1" applyBorder="1" applyAlignment="1">
      <alignment horizontal="center" wrapText="1"/>
    </xf>
    <xf numFmtId="0" fontId="61" fillId="40" borderId="59" xfId="0" applyFont="1" applyFill="1" applyBorder="1" applyAlignment="1">
      <alignment horizontal="center" wrapText="1"/>
    </xf>
    <xf numFmtId="0" fontId="32" fillId="40" borderId="41" xfId="0" applyFont="1" applyFill="1" applyBorder="1" applyAlignment="1">
      <alignment horizontal="center"/>
    </xf>
    <xf numFmtId="0" fontId="32" fillId="40" borderId="42" xfId="0" applyFont="1" applyFill="1" applyBorder="1" applyAlignment="1">
      <alignment horizontal="center"/>
    </xf>
    <xf numFmtId="0" fontId="32" fillId="40" borderId="43" xfId="0" applyFont="1" applyFill="1" applyBorder="1" applyAlignment="1">
      <alignment horizontal="center"/>
    </xf>
    <xf numFmtId="0" fontId="62" fillId="22" borderId="22" xfId="0" applyFont="1" applyFill="1" applyBorder="1" applyAlignment="1">
      <alignment horizontal="center" vertical="center" wrapText="1"/>
    </xf>
    <xf numFmtId="0" fontId="62" fillId="22" borderId="62" xfId="0" applyFont="1" applyFill="1" applyBorder="1" applyAlignment="1">
      <alignment horizontal="center" vertical="center" wrapText="1"/>
    </xf>
    <xf numFmtId="0" fontId="62" fillId="22" borderId="1" xfId="0" applyFont="1" applyFill="1" applyBorder="1" applyAlignment="1">
      <alignment horizontal="center" vertical="center" wrapText="1"/>
    </xf>
    <xf numFmtId="0" fontId="62" fillId="22" borderId="23" xfId="0" applyFont="1" applyFill="1" applyBorder="1" applyAlignment="1">
      <alignment horizontal="center" vertical="center" wrapText="1"/>
    </xf>
    <xf numFmtId="0" fontId="62" fillId="22" borderId="2" xfId="0" applyFont="1" applyFill="1" applyBorder="1" applyAlignment="1">
      <alignment horizontal="center" vertical="center" wrapText="1"/>
    </xf>
    <xf numFmtId="0" fontId="33" fillId="22" borderId="32" xfId="0" applyFont="1" applyFill="1" applyBorder="1" applyAlignment="1">
      <alignment horizontal="left" vertical="center" wrapText="1"/>
    </xf>
    <xf numFmtId="0" fontId="33" fillId="22" borderId="37" xfId="0" applyFont="1" applyFill="1" applyBorder="1" applyAlignment="1">
      <alignment horizontal="left" vertical="center" wrapText="1"/>
    </xf>
    <xf numFmtId="0" fontId="33" fillId="22" borderId="27" xfId="0" applyFont="1" applyFill="1" applyBorder="1" applyAlignment="1">
      <alignment horizontal="left" vertical="center" wrapText="1"/>
    </xf>
    <xf numFmtId="0" fontId="59" fillId="0" borderId="32" xfId="2" applyBorder="1" applyAlignment="1">
      <alignment horizontal="left" vertical="center" wrapText="1"/>
    </xf>
    <xf numFmtId="0" fontId="59" fillId="0" borderId="37" xfId="2" applyBorder="1" applyAlignment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49"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000080"/>
      <color rgb="FFFFFF99"/>
      <color rgb="FF00FF00"/>
      <color rgb="FFCCCCFF"/>
      <color rgb="FFFFFF66"/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005061/AppData/Local/Temp/Kopia%20Informatyka_1%20st-stacjonarne%20-%202016-v7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>
        <row r="8">
          <cell r="C8" t="str">
            <v>Semestr 1</v>
          </cell>
        </row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77"/>
  <sheetViews>
    <sheetView showWhiteSpace="0" topLeftCell="B61" zoomScale="78" zoomScaleNormal="78" zoomScaleSheetLayoutView="75" zoomScalePageLayoutView="49" workbookViewId="0">
      <selection activeCell="J28" sqref="J28"/>
    </sheetView>
  </sheetViews>
  <sheetFormatPr defaultRowHeight="12.75"/>
  <cols>
    <col min="1" max="1" width="3.7109375" hidden="1" customWidth="1"/>
    <col min="2" max="2" width="6.42578125" customWidth="1"/>
    <col min="3" max="3" width="52.140625" customWidth="1"/>
    <col min="4" max="4" width="7.42578125" style="7" customWidth="1"/>
    <col min="5" max="6" width="4.7109375" style="7" customWidth="1"/>
    <col min="7" max="7" width="4.85546875" style="7" customWidth="1"/>
    <col min="8" max="8" width="5.42578125" style="7" customWidth="1"/>
    <col min="9" max="9" width="4" style="7" customWidth="1"/>
    <col min="10" max="10" width="6" style="52" customWidth="1"/>
    <col min="11" max="11" width="9.140625" hidden="1" customWidth="1"/>
    <col min="12" max="12" width="4.7109375" style="13" customWidth="1"/>
    <col min="13" max="13" width="2.7109375" style="13" hidden="1" customWidth="1"/>
    <col min="14" max="14" width="3.7109375" style="13" hidden="1" customWidth="1"/>
    <col min="15" max="15" width="7.28515625" style="13" customWidth="1"/>
    <col min="16" max="16" width="6.85546875" style="13" customWidth="1"/>
    <col min="17" max="17" width="6.85546875" style="135" customWidth="1"/>
    <col min="18" max="18" width="24.7109375" customWidth="1"/>
    <col min="19" max="19" width="22.42578125" customWidth="1"/>
    <col min="20" max="20" width="22.140625" customWidth="1"/>
    <col min="21" max="21" width="44.140625" customWidth="1"/>
  </cols>
  <sheetData>
    <row r="1" spans="1:21">
      <c r="B1" s="37"/>
      <c r="C1" s="268"/>
      <c r="D1" s="38"/>
      <c r="E1" s="38"/>
      <c r="F1" s="38"/>
      <c r="G1" s="38"/>
      <c r="H1" s="38"/>
      <c r="I1" s="38"/>
      <c r="J1" s="50"/>
      <c r="K1" s="39"/>
      <c r="L1" s="40"/>
      <c r="M1" s="41"/>
      <c r="R1" s="40"/>
      <c r="S1" s="40"/>
      <c r="T1" s="243"/>
    </row>
    <row r="2" spans="1:21">
      <c r="B2" s="37"/>
      <c r="C2" s="268"/>
      <c r="D2" s="38"/>
      <c r="E2" s="38"/>
      <c r="F2" s="38"/>
      <c r="G2" s="38"/>
      <c r="H2" s="38"/>
      <c r="I2" s="38"/>
      <c r="J2" s="50"/>
      <c r="K2" s="39"/>
      <c r="L2" s="40"/>
      <c r="M2" s="41"/>
      <c r="R2" s="40"/>
      <c r="S2" s="40"/>
      <c r="T2" s="40"/>
    </row>
    <row r="3" spans="1:21" ht="27.75">
      <c r="B3" s="103"/>
      <c r="C3" s="315" t="s">
        <v>298</v>
      </c>
      <c r="D3" s="109"/>
      <c r="E3" s="109"/>
      <c r="F3" s="109"/>
      <c r="G3" s="109"/>
      <c r="H3" s="109"/>
      <c r="I3" s="109"/>
      <c r="J3" s="110"/>
      <c r="K3" s="111"/>
      <c r="L3" s="108"/>
      <c r="M3" s="112"/>
      <c r="N3" s="101"/>
      <c r="O3" s="101"/>
      <c r="P3" s="101"/>
      <c r="Q3" s="136"/>
      <c r="R3" s="108"/>
      <c r="S3" s="108"/>
      <c r="T3" s="108"/>
    </row>
    <row r="4" spans="1:21" ht="27.75" customHeight="1">
      <c r="B4" s="304"/>
      <c r="C4" s="303" t="s">
        <v>295</v>
      </c>
      <c r="D4" s="305"/>
      <c r="E4" s="305"/>
      <c r="F4" s="305"/>
      <c r="G4" s="305"/>
      <c r="H4" s="305"/>
      <c r="I4" s="305"/>
      <c r="J4" s="306"/>
      <c r="K4" s="307"/>
      <c r="L4" s="308"/>
      <c r="M4" s="309"/>
      <c r="N4" s="310"/>
      <c r="O4" s="308"/>
      <c r="P4" s="311"/>
      <c r="Q4" s="312"/>
      <c r="R4" s="308"/>
      <c r="S4" s="308"/>
      <c r="T4" s="308"/>
    </row>
    <row r="5" spans="1:21" ht="38.25" customHeight="1">
      <c r="B5" s="304"/>
      <c r="C5" s="316" t="s">
        <v>299</v>
      </c>
      <c r="D5" s="322" t="s">
        <v>300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</row>
    <row r="6" spans="1:21" ht="18">
      <c r="B6" s="304"/>
      <c r="C6" s="313" t="s">
        <v>296</v>
      </c>
      <c r="D6" s="305"/>
      <c r="E6" s="305"/>
      <c r="F6" s="305"/>
      <c r="G6" s="305"/>
      <c r="H6" s="305"/>
      <c r="I6" s="305"/>
      <c r="J6" s="306"/>
      <c r="K6" s="307"/>
      <c r="L6" s="308"/>
      <c r="M6" s="309"/>
      <c r="N6" s="310"/>
      <c r="O6" s="308"/>
      <c r="P6" s="311"/>
      <c r="Q6" s="312"/>
      <c r="R6" s="308"/>
      <c r="S6" s="308"/>
      <c r="T6" s="308"/>
    </row>
    <row r="7" spans="1:21" ht="18">
      <c r="B7" s="304"/>
      <c r="C7" s="303" t="s">
        <v>297</v>
      </c>
      <c r="D7" s="305"/>
      <c r="E7" s="305"/>
      <c r="F7" s="305"/>
      <c r="G7" s="305"/>
      <c r="H7" s="305"/>
      <c r="I7" s="305"/>
      <c r="J7" s="306"/>
      <c r="K7" s="307"/>
      <c r="L7" s="308"/>
      <c r="M7" s="309"/>
      <c r="N7" s="310"/>
      <c r="O7" s="308"/>
      <c r="P7" s="311"/>
      <c r="Q7" s="312"/>
      <c r="R7" s="308"/>
      <c r="S7" s="308"/>
      <c r="T7" s="308"/>
    </row>
    <row r="8" spans="1:21" ht="19.5">
      <c r="B8" s="304"/>
      <c r="C8" s="314" t="s">
        <v>70</v>
      </c>
      <c r="D8" s="305"/>
      <c r="E8" s="305"/>
      <c r="F8" s="305"/>
      <c r="G8" s="305"/>
      <c r="H8" s="305"/>
      <c r="I8" s="305"/>
      <c r="J8" s="306"/>
      <c r="K8" s="307"/>
      <c r="L8" s="308"/>
      <c r="M8" s="309"/>
      <c r="N8" s="310"/>
      <c r="O8" s="308"/>
      <c r="P8" s="311"/>
      <c r="Q8" s="312"/>
      <c r="R8" s="308"/>
      <c r="S8" s="308"/>
      <c r="T8" s="308"/>
    </row>
    <row r="9" spans="1:21">
      <c r="B9" s="223"/>
      <c r="C9" s="269" t="s">
        <v>267</v>
      </c>
      <c r="D9" s="270" t="str">
        <f ca="1">MID(CELL("nazwa_pliku"),1+SEARCH("[",CELL("nazwa_pliku")),SEARCH("]",CELL("nazwa_pliku"))-SEARCH("[",CELL("nazwa_pliku"))-5)</f>
        <v>AiR_2st_niestac_ogólno_SAR - v1.8.</v>
      </c>
      <c r="E9" s="235"/>
      <c r="F9" s="235"/>
      <c r="G9" s="235"/>
      <c r="H9" s="235"/>
      <c r="I9" s="235"/>
      <c r="J9" s="236"/>
      <c r="K9" s="237"/>
      <c r="L9" s="238"/>
      <c r="M9" s="238"/>
      <c r="N9" s="238"/>
      <c r="O9" s="238"/>
      <c r="P9" s="238"/>
      <c r="Q9" s="239"/>
      <c r="R9" s="238"/>
      <c r="S9" s="224"/>
      <c r="T9" s="224"/>
    </row>
    <row r="10" spans="1:21">
      <c r="A10" s="3"/>
      <c r="B10" s="103"/>
      <c r="C10" s="104"/>
      <c r="D10" s="105"/>
      <c r="E10" s="106"/>
      <c r="F10" s="106"/>
      <c r="G10" s="106"/>
      <c r="H10" s="106"/>
      <c r="I10" s="106"/>
      <c r="J10" s="107"/>
      <c r="K10" s="18"/>
      <c r="L10" s="108"/>
      <c r="M10" s="108"/>
      <c r="N10" s="101"/>
      <c r="O10" s="101"/>
      <c r="P10" s="101"/>
      <c r="Q10" s="136"/>
      <c r="R10" s="325" t="s">
        <v>302</v>
      </c>
      <c r="S10" s="325"/>
      <c r="T10" s="325"/>
    </row>
    <row r="11" spans="1:21" ht="25.5">
      <c r="A11" s="18"/>
      <c r="B11" s="103"/>
      <c r="C11" s="102" t="s">
        <v>69</v>
      </c>
      <c r="D11" s="105"/>
      <c r="E11" s="106"/>
      <c r="F11" s="106"/>
      <c r="G11" s="106"/>
      <c r="H11" s="106"/>
      <c r="I11" s="106"/>
      <c r="J11" s="107"/>
      <c r="K11" s="18"/>
      <c r="L11" s="108"/>
      <c r="M11" s="108"/>
      <c r="N11" s="101"/>
      <c r="O11" s="101"/>
      <c r="P11" s="101"/>
      <c r="Q11" s="136"/>
      <c r="R11" s="230" t="s">
        <v>91</v>
      </c>
      <c r="S11" s="231" t="s">
        <v>92</v>
      </c>
      <c r="T11" s="231" t="s">
        <v>93</v>
      </c>
    </row>
    <row r="12" spans="1:21" ht="146.25" customHeight="1">
      <c r="A12" s="18"/>
      <c r="B12" s="19"/>
      <c r="C12" s="229" t="s">
        <v>301</v>
      </c>
      <c r="D12" s="113"/>
      <c r="E12" s="114"/>
      <c r="F12" s="114"/>
      <c r="G12" s="114"/>
      <c r="H12" s="114"/>
      <c r="I12" s="114"/>
      <c r="J12" s="115"/>
      <c r="K12" s="116" t="str">
        <f ca="1">MID(CELL("nazwa_pliku"),1+SEARCH("[",CELL("nazwa_pliku")),SEARCH("]",CELL("nazwa_pliku"))-SEARCH("[",CELL("nazwa_pliku"))-1)</f>
        <v>AiR_2st_niestac_ogólno_SAR - v1.8.xlsx</v>
      </c>
      <c r="L12" s="117"/>
      <c r="M12" s="118"/>
      <c r="N12" s="119"/>
      <c r="O12" s="120"/>
      <c r="P12" s="120"/>
      <c r="Q12" s="121"/>
      <c r="R12" s="43" t="s">
        <v>106</v>
      </c>
      <c r="S12" s="43" t="s">
        <v>107</v>
      </c>
      <c r="T12" s="43" t="s">
        <v>108</v>
      </c>
    </row>
    <row r="13" spans="1:21" ht="15.75">
      <c r="A13" s="1"/>
      <c r="C13" s="17" t="s">
        <v>46</v>
      </c>
      <c r="D13" s="6"/>
      <c r="E13" s="6"/>
      <c r="F13" s="6"/>
      <c r="G13" s="6"/>
      <c r="H13" s="8"/>
      <c r="I13" s="8"/>
      <c r="J13" s="51"/>
      <c r="K13" s="1"/>
      <c r="L13" s="14"/>
      <c r="M13" s="14"/>
      <c r="R13" s="325" t="s">
        <v>303</v>
      </c>
      <c r="S13" s="325"/>
      <c r="T13" s="325"/>
    </row>
    <row r="14" spans="1:21" ht="22.5" customHeight="1">
      <c r="A14" s="1"/>
      <c r="B14" s="71" t="s">
        <v>71</v>
      </c>
      <c r="C14" s="57" t="s">
        <v>72</v>
      </c>
      <c r="D14" s="58" t="s">
        <v>59</v>
      </c>
      <c r="E14" s="58" t="s">
        <v>47</v>
      </c>
      <c r="F14" s="58" t="s">
        <v>48</v>
      </c>
      <c r="G14" s="58" t="s">
        <v>49</v>
      </c>
      <c r="H14" s="58" t="s">
        <v>50</v>
      </c>
      <c r="I14" s="58" t="s">
        <v>60</v>
      </c>
      <c r="J14" s="58" t="s">
        <v>51</v>
      </c>
      <c r="K14" s="55" t="s">
        <v>57</v>
      </c>
      <c r="L14" s="45" t="s">
        <v>62</v>
      </c>
      <c r="M14" s="59" t="s">
        <v>58</v>
      </c>
      <c r="N14" s="46" t="s">
        <v>42</v>
      </c>
      <c r="O14" s="226" t="s">
        <v>0</v>
      </c>
      <c r="P14" s="226" t="s">
        <v>1</v>
      </c>
      <c r="Q14" s="227" t="s">
        <v>34</v>
      </c>
      <c r="R14" s="47" t="s">
        <v>43</v>
      </c>
      <c r="S14" s="47" t="s">
        <v>45</v>
      </c>
      <c r="T14" s="47" t="s">
        <v>44</v>
      </c>
    </row>
    <row r="15" spans="1:21" ht="27" customHeight="1">
      <c r="A15" s="56" t="s">
        <v>41</v>
      </c>
      <c r="B15" s="63">
        <v>1</v>
      </c>
      <c r="C15" s="240" t="s">
        <v>174</v>
      </c>
      <c r="D15" s="244" t="s">
        <v>52</v>
      </c>
      <c r="E15" s="244">
        <v>12</v>
      </c>
      <c r="F15" s="244"/>
      <c r="G15" s="244">
        <v>12</v>
      </c>
      <c r="H15" s="244"/>
      <c r="I15" s="63"/>
      <c r="J15" s="63">
        <v>4</v>
      </c>
      <c r="K15" s="64" t="e">
        <f>IF(AND(NOT(ISBLANK(#REF!)),OR(ISNA(MATCH(#REF!,#REF!,0)),#REF!="Podst")),"Podst?",IF(AND(NOT(ISBLANK(#REF!)),OR(ISNA(MATCH(#REF!,#REF!,0)),#REF!="Kier")),"Kier?",IF(AND(NOT(ISBLANK(#REF!)),OR(ISNA(MATCH(#REF!,#REF!,0)),#REF!="Inne")),"Inne?",SUM(E15:I15))))</f>
        <v>#REF!</v>
      </c>
      <c r="L15" s="65"/>
      <c r="M15" s="66" t="str">
        <f>IF(AND(ISNA(MATCH($B15,#REF!,0)),ISNA(MATCH($B15,#REF!,0))),"","*")</f>
        <v>*</v>
      </c>
      <c r="N15" s="67">
        <v>1</v>
      </c>
      <c r="O15" s="65" t="s">
        <v>0</v>
      </c>
      <c r="P15" s="65"/>
      <c r="Q15" s="65" t="s">
        <v>34</v>
      </c>
      <c r="R15" s="167" t="s">
        <v>109</v>
      </c>
      <c r="S15" s="122" t="s">
        <v>110</v>
      </c>
      <c r="T15" s="167" t="s">
        <v>111</v>
      </c>
      <c r="U15" s="13"/>
    </row>
    <row r="16" spans="1:21" ht="27" customHeight="1">
      <c r="A16" s="5" t="str">
        <f>IF(ISBLANK(B15),"",IF(ISNA(MATCH(B15,#REF!,0)),"?","+"))</f>
        <v>+</v>
      </c>
      <c r="B16" s="149">
        <f t="shared" ref="B16:B21" si="0">B15+1</f>
        <v>2</v>
      </c>
      <c r="C16" s="160" t="s">
        <v>53</v>
      </c>
      <c r="D16" s="245"/>
      <c r="E16" s="149">
        <v>2</v>
      </c>
      <c r="F16" s="245"/>
      <c r="G16" s="245"/>
      <c r="H16" s="245"/>
      <c r="I16" s="149"/>
      <c r="J16" s="149">
        <v>0</v>
      </c>
      <c r="K16" s="150"/>
      <c r="L16" s="151"/>
      <c r="M16" s="152" t="str">
        <f>IF(AND(ISNA(MATCH($B16,#REF!,0)),ISNA(MATCH($B16,#REF!,0))),"","*")</f>
        <v>*</v>
      </c>
      <c r="N16" s="153">
        <f>N15</f>
        <v>1</v>
      </c>
      <c r="O16" s="151"/>
      <c r="P16" s="151" t="s">
        <v>1</v>
      </c>
      <c r="Q16" s="151"/>
      <c r="R16" s="154" t="s">
        <v>248</v>
      </c>
      <c r="S16" s="154" t="s">
        <v>112</v>
      </c>
      <c r="T16" s="154" t="s">
        <v>113</v>
      </c>
      <c r="U16" s="13"/>
    </row>
    <row r="17" spans="1:56" s="10" customFormat="1" ht="32.25" customHeight="1">
      <c r="A17" s="9" t="str">
        <f>IF(ISBLANK(B16),"",IF(ISNA(MATCH(B16,#REF!,0)),"?","+"))</f>
        <v>+</v>
      </c>
      <c r="B17" s="63">
        <f t="shared" si="0"/>
        <v>3</v>
      </c>
      <c r="C17" s="240" t="s">
        <v>175</v>
      </c>
      <c r="D17" s="244"/>
      <c r="E17" s="244">
        <v>12</v>
      </c>
      <c r="F17" s="244"/>
      <c r="G17" s="244">
        <v>12</v>
      </c>
      <c r="H17" s="244"/>
      <c r="I17" s="63"/>
      <c r="J17" s="63">
        <v>2</v>
      </c>
      <c r="K17" s="68"/>
      <c r="L17" s="65"/>
      <c r="M17" s="69" t="str">
        <f>IF(AND(ISNA(MATCH($B17,#REF!,0)),ISNA(MATCH($B17,#REF!,0))),"","*")</f>
        <v>*</v>
      </c>
      <c r="N17" s="70" t="e">
        <f>#REF!</f>
        <v>#REF!</v>
      </c>
      <c r="O17" s="65"/>
      <c r="P17" s="65" t="s">
        <v>1</v>
      </c>
      <c r="Q17" s="65"/>
      <c r="R17" s="167" t="s">
        <v>176</v>
      </c>
      <c r="S17" s="122" t="s">
        <v>177</v>
      </c>
      <c r="T17" s="167" t="s">
        <v>178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56" ht="27" customHeight="1">
      <c r="A18" s="4" t="str">
        <f>IF(ISBLANK(B17),"",IF(ISNA(MATCH(B17,#REF!,0)),"?","+"))</f>
        <v>+</v>
      </c>
      <c r="B18" s="149">
        <f t="shared" si="0"/>
        <v>4</v>
      </c>
      <c r="C18" s="160" t="s">
        <v>104</v>
      </c>
      <c r="D18" s="245"/>
      <c r="E18" s="245"/>
      <c r="F18" s="245">
        <v>20</v>
      </c>
      <c r="G18" s="245"/>
      <c r="H18" s="245"/>
      <c r="I18" s="149"/>
      <c r="J18" s="149">
        <v>1</v>
      </c>
      <c r="K18" s="150"/>
      <c r="L18" s="151" t="s">
        <v>63</v>
      </c>
      <c r="M18" s="152" t="str">
        <f>IF(AND(ISNA(MATCH($B18,#REF!,0)),ISNA(MATCH($B18,#REF!,0))),"","*")</f>
        <v>*</v>
      </c>
      <c r="N18" s="153" t="e">
        <f>N17</f>
        <v>#REF!</v>
      </c>
      <c r="O18" s="151" t="s">
        <v>0</v>
      </c>
      <c r="P18" s="151"/>
      <c r="Q18" s="151" t="s">
        <v>34</v>
      </c>
      <c r="R18" s="154"/>
      <c r="S18" s="204" t="s">
        <v>114</v>
      </c>
      <c r="T18" s="205" t="s">
        <v>115</v>
      </c>
    </row>
    <row r="19" spans="1:56" ht="47.45" customHeight="1">
      <c r="A19" s="5" t="str">
        <f>IF(ISBLANK(B18),"",IF(ISNA(MATCH(B18,#REF!,0)),"?","+"))</f>
        <v>+</v>
      </c>
      <c r="B19" s="63">
        <f t="shared" si="0"/>
        <v>5</v>
      </c>
      <c r="C19" s="240" t="s">
        <v>180</v>
      </c>
      <c r="D19" s="244"/>
      <c r="E19" s="244">
        <v>12</v>
      </c>
      <c r="F19" s="244"/>
      <c r="G19" s="244">
        <v>12</v>
      </c>
      <c r="H19" s="244"/>
      <c r="I19" s="63"/>
      <c r="J19" s="63">
        <v>2</v>
      </c>
      <c r="K19" s="68"/>
      <c r="L19" s="65"/>
      <c r="M19" s="69" t="str">
        <f>IF(AND(ISNA(MATCH($B19,#REF!,0)),ISNA(MATCH($B19,#REF!,0))),"","*")</f>
        <v>*</v>
      </c>
      <c r="N19" s="70" t="e">
        <f>N18</f>
        <v>#REF!</v>
      </c>
      <c r="O19" s="65"/>
      <c r="P19" s="65" t="s">
        <v>1</v>
      </c>
      <c r="Q19" s="65"/>
      <c r="R19" s="167" t="s">
        <v>288</v>
      </c>
      <c r="S19" s="167" t="s">
        <v>282</v>
      </c>
      <c r="T19" s="167" t="s">
        <v>179</v>
      </c>
    </row>
    <row r="20" spans="1:56" ht="42" customHeight="1">
      <c r="A20" s="4" t="str">
        <f>IF(ISBLANK(B19),"",IF(ISNA(MATCH(B19,#REF!,0)),"?","+"))</f>
        <v>+</v>
      </c>
      <c r="B20" s="149">
        <f t="shared" si="0"/>
        <v>6</v>
      </c>
      <c r="C20" s="160" t="s">
        <v>94</v>
      </c>
      <c r="D20" s="245" t="s">
        <v>52</v>
      </c>
      <c r="E20" s="245">
        <v>12</v>
      </c>
      <c r="F20" s="245"/>
      <c r="G20" s="245"/>
      <c r="H20" s="149">
        <v>12</v>
      </c>
      <c r="I20" s="149"/>
      <c r="J20" s="149">
        <v>4</v>
      </c>
      <c r="K20" s="150"/>
      <c r="L20" s="151"/>
      <c r="M20" s="152" t="str">
        <f>IF(AND(ISNA(MATCH($B20,#REF!,0)),ISNA(MATCH($B20,#REF!,0))),"","*")</f>
        <v>*</v>
      </c>
      <c r="N20" s="153" t="e">
        <f>N19</f>
        <v>#REF!</v>
      </c>
      <c r="O20" s="151"/>
      <c r="P20" s="151" t="s">
        <v>1</v>
      </c>
      <c r="Q20" s="151"/>
      <c r="R20" s="154" t="s">
        <v>116</v>
      </c>
      <c r="S20" s="242" t="s">
        <v>286</v>
      </c>
      <c r="T20" s="154" t="s">
        <v>113</v>
      </c>
    </row>
    <row r="21" spans="1:56" ht="27" customHeight="1">
      <c r="A21" s="5" t="str">
        <f>IF(ISBLANK(B20),"",IF(ISNA(MATCH(B20,#REF!,0)),"?","+"))</f>
        <v>+</v>
      </c>
      <c r="B21" s="63">
        <f t="shared" si="0"/>
        <v>7</v>
      </c>
      <c r="C21" s="240" t="s">
        <v>181</v>
      </c>
      <c r="D21" s="244" t="s">
        <v>52</v>
      </c>
      <c r="E21" s="244">
        <v>12</v>
      </c>
      <c r="F21" s="244"/>
      <c r="G21" s="244">
        <v>12</v>
      </c>
      <c r="H21" s="244"/>
      <c r="I21" s="63"/>
      <c r="J21" s="63">
        <v>4</v>
      </c>
      <c r="K21" s="68"/>
      <c r="L21" s="65"/>
      <c r="M21" s="69" t="str">
        <f>IF(AND(ISNA(MATCH($B21,#REF!,0)),ISNA(MATCH($B21,#REF!,0))),"","*")</f>
        <v>*</v>
      </c>
      <c r="N21" s="70" t="e">
        <f>N20</f>
        <v>#REF!</v>
      </c>
      <c r="O21" s="65"/>
      <c r="P21" s="65" t="s">
        <v>1</v>
      </c>
      <c r="Q21" s="65" t="s">
        <v>34</v>
      </c>
      <c r="R21" s="167" t="s">
        <v>117</v>
      </c>
      <c r="S21" s="123" t="s">
        <v>287</v>
      </c>
      <c r="T21" s="167" t="s">
        <v>118</v>
      </c>
    </row>
    <row r="22" spans="1:56" ht="27" customHeight="1">
      <c r="A22" s="4" t="str">
        <f>IF(ISBLANK(B21),"",IF(ISNA(MATCH(B21,#REF!,0)),"?","+"))</f>
        <v>+</v>
      </c>
      <c r="B22" s="149">
        <v>8</v>
      </c>
      <c r="C22" s="160" t="s">
        <v>88</v>
      </c>
      <c r="D22" s="245"/>
      <c r="E22" s="245">
        <v>12</v>
      </c>
      <c r="F22" s="245"/>
      <c r="G22" s="245">
        <v>12</v>
      </c>
      <c r="H22" s="245"/>
      <c r="I22" s="149"/>
      <c r="J22" s="149">
        <v>2</v>
      </c>
      <c r="K22" s="150"/>
      <c r="L22" s="151"/>
      <c r="M22" s="152"/>
      <c r="N22" s="153"/>
      <c r="O22" s="151"/>
      <c r="P22" s="151" t="s">
        <v>1</v>
      </c>
      <c r="Q22" s="151" t="s">
        <v>34</v>
      </c>
      <c r="R22" s="151" t="s">
        <v>119</v>
      </c>
      <c r="S22" s="154" t="s">
        <v>120</v>
      </c>
      <c r="T22" s="151" t="s">
        <v>121</v>
      </c>
    </row>
    <row r="23" spans="1:56" ht="28.5" customHeight="1">
      <c r="A23" s="4"/>
      <c r="B23" s="63">
        <v>9</v>
      </c>
      <c r="C23" s="240" t="s">
        <v>183</v>
      </c>
      <c r="D23" s="63"/>
      <c r="E23" s="63">
        <v>12</v>
      </c>
      <c r="F23" s="63"/>
      <c r="G23" s="63">
        <v>12</v>
      </c>
      <c r="H23" s="63"/>
      <c r="I23" s="63"/>
      <c r="J23" s="63">
        <v>2</v>
      </c>
      <c r="K23" s="68"/>
      <c r="L23" s="65"/>
      <c r="M23" s="69"/>
      <c r="N23" s="70"/>
      <c r="O23" s="65"/>
      <c r="P23" s="65" t="s">
        <v>1</v>
      </c>
      <c r="Q23" s="65"/>
      <c r="R23" s="167" t="s">
        <v>182</v>
      </c>
      <c r="S23" s="167" t="s">
        <v>284</v>
      </c>
      <c r="T23" s="167" t="s">
        <v>153</v>
      </c>
    </row>
    <row r="24" spans="1:56">
      <c r="A24" s="5" t="str">
        <f>IF(ISBLANK(#REF!),"",IF(ISNA(MATCH(#REF!,#REF!,0)),"?","+"))</f>
        <v>+</v>
      </c>
      <c r="B24" s="60"/>
      <c r="C24" s="61"/>
      <c r="D24" s="62"/>
      <c r="E24" s="44">
        <f t="shared" ref="E24:J24" si="1">SUM(E15:E23)</f>
        <v>86</v>
      </c>
      <c r="F24" s="44">
        <f t="shared" si="1"/>
        <v>20</v>
      </c>
      <c r="G24" s="44">
        <f t="shared" si="1"/>
        <v>72</v>
      </c>
      <c r="H24" s="44">
        <f t="shared" si="1"/>
        <v>12</v>
      </c>
      <c r="I24" s="98">
        <f t="shared" si="1"/>
        <v>0</v>
      </c>
      <c r="J24" s="214">
        <f t="shared" si="1"/>
        <v>21</v>
      </c>
      <c r="K24" s="22" t="e">
        <f>SUM(K15:K22)</f>
        <v>#REF!</v>
      </c>
      <c r="L24" s="23"/>
      <c r="M24" s="23"/>
      <c r="N24" s="20"/>
      <c r="O24" s="35"/>
      <c r="P24" s="35"/>
      <c r="Q24" s="137"/>
      <c r="R24" s="35"/>
      <c r="S24" s="23"/>
      <c r="T24" s="23"/>
    </row>
    <row r="25" spans="1:56" ht="24.75" customHeight="1">
      <c r="A25" s="2"/>
      <c r="B25" s="48"/>
      <c r="C25" s="25"/>
      <c r="D25" s="78" t="s">
        <v>56</v>
      </c>
      <c r="E25" s="79">
        <f>SUM(E24:I24)</f>
        <v>190</v>
      </c>
      <c r="F25" s="25"/>
      <c r="G25" s="25"/>
      <c r="H25" s="25"/>
      <c r="I25" s="25"/>
      <c r="J25" s="53"/>
      <c r="K25" s="24"/>
      <c r="L25" s="25"/>
      <c r="M25" s="25"/>
      <c r="N25" s="20"/>
      <c r="O25" s="20"/>
      <c r="P25" s="20"/>
      <c r="Q25" s="138"/>
      <c r="R25" s="20"/>
      <c r="S25" s="20"/>
      <c r="T25" s="20"/>
    </row>
    <row r="26" spans="1:56" ht="15.75">
      <c r="A26" s="1"/>
      <c r="B26" s="49"/>
      <c r="C26" s="27" t="s">
        <v>54</v>
      </c>
      <c r="D26" s="25"/>
      <c r="E26" s="25"/>
      <c r="F26" s="25"/>
      <c r="G26" s="25"/>
      <c r="H26" s="25"/>
      <c r="I26" s="25"/>
      <c r="J26" s="53"/>
      <c r="K26" s="24"/>
      <c r="L26" s="25"/>
      <c r="M26" s="25"/>
      <c r="N26" s="20"/>
      <c r="O26" s="20"/>
      <c r="P26" s="20"/>
      <c r="Q26" s="138"/>
      <c r="R26" s="326" t="s">
        <v>303</v>
      </c>
      <c r="S26" s="326"/>
      <c r="T26" s="326"/>
    </row>
    <row r="27" spans="1:56" ht="22.5" customHeight="1">
      <c r="A27" s="1"/>
      <c r="B27" s="71" t="s">
        <v>71</v>
      </c>
      <c r="C27" s="57" t="s">
        <v>72</v>
      </c>
      <c r="D27" s="58" t="s">
        <v>59</v>
      </c>
      <c r="E27" s="58" t="s">
        <v>47</v>
      </c>
      <c r="F27" s="58" t="s">
        <v>48</v>
      </c>
      <c r="G27" s="58" t="s">
        <v>49</v>
      </c>
      <c r="H27" s="58" t="s">
        <v>50</v>
      </c>
      <c r="I27" s="58" t="s">
        <v>60</v>
      </c>
      <c r="J27" s="58" t="s">
        <v>51</v>
      </c>
      <c r="K27" s="22" t="s">
        <v>57</v>
      </c>
      <c r="L27" s="72" t="s">
        <v>62</v>
      </c>
      <c r="M27" s="72" t="s">
        <v>58</v>
      </c>
      <c r="N27" s="20"/>
      <c r="O27" s="226" t="s">
        <v>0</v>
      </c>
      <c r="P27" s="226" t="s">
        <v>1</v>
      </c>
      <c r="Q27" s="226" t="s">
        <v>34</v>
      </c>
      <c r="R27" s="81" t="s">
        <v>43</v>
      </c>
      <c r="S27" s="81" t="s">
        <v>45</v>
      </c>
      <c r="T27" s="81" t="s">
        <v>44</v>
      </c>
    </row>
    <row r="28" spans="1:56" ht="27" customHeight="1">
      <c r="A28" s="1"/>
      <c r="B28" s="149">
        <v>1</v>
      </c>
      <c r="C28" s="168" t="s">
        <v>80</v>
      </c>
      <c r="D28" s="156" t="s">
        <v>52</v>
      </c>
      <c r="E28" s="156">
        <v>12</v>
      </c>
      <c r="F28" s="156"/>
      <c r="G28" s="156">
        <v>12</v>
      </c>
      <c r="H28" s="156"/>
      <c r="I28" s="156"/>
      <c r="J28" s="320">
        <v>3</v>
      </c>
      <c r="K28" s="157"/>
      <c r="L28" s="155"/>
      <c r="M28" s="155"/>
      <c r="N28" s="158"/>
      <c r="O28" s="159"/>
      <c r="P28" s="159" t="s">
        <v>1</v>
      </c>
      <c r="Q28" s="159"/>
      <c r="R28" s="154" t="s">
        <v>122</v>
      </c>
      <c r="S28" s="154" t="s">
        <v>285</v>
      </c>
      <c r="T28" s="154" t="s">
        <v>123</v>
      </c>
    </row>
    <row r="29" spans="1:56" ht="55.5" customHeight="1">
      <c r="A29" s="56" t="s">
        <v>41</v>
      </c>
      <c r="B29" s="63">
        <v>2</v>
      </c>
      <c r="C29" s="189" t="s">
        <v>97</v>
      </c>
      <c r="D29" s="63"/>
      <c r="E29" s="319">
        <v>12</v>
      </c>
      <c r="F29" s="63"/>
      <c r="G29" s="246"/>
      <c r="H29" s="63">
        <v>8</v>
      </c>
      <c r="I29" s="63"/>
      <c r="J29" s="319">
        <v>3</v>
      </c>
      <c r="K29" s="76" t="e">
        <f>IF(AND(NOT(ISBLANK(#REF!)),OR(ISNA(MATCH(#REF!,#REF!,0)),#REF!="Podst")),"Podst?",IF(AND(NOT(ISBLANK(#REF!)),OR(ISNA(MATCH(#REF!,#REF!,0)),#REF!="Kier")),"Kier?",IF(AND(NOT(ISBLANK(#REF!)),OR(ISNA(MATCH(#REF!,#REF!,0)),#REF!="Inne")),"Inne?",SUM(E29:I29))))</f>
        <v>#REF!</v>
      </c>
      <c r="L29" s="65" t="s">
        <v>63</v>
      </c>
      <c r="M29" s="69" t="str">
        <f>IF(AND(ISNA(MATCH($B29,#REF!,0)),ISNA(MATCH($B29,#REF!,0))),"","*")</f>
        <v>*</v>
      </c>
      <c r="N29" s="70">
        <v>2</v>
      </c>
      <c r="O29" s="65" t="s">
        <v>0</v>
      </c>
      <c r="P29" s="65"/>
      <c r="Q29" s="65"/>
      <c r="R29" s="196" t="s">
        <v>124</v>
      </c>
      <c r="S29" s="196" t="s">
        <v>279</v>
      </c>
      <c r="T29" s="196" t="s">
        <v>125</v>
      </c>
    </row>
    <row r="30" spans="1:56" s="11" customFormat="1" ht="27" customHeight="1">
      <c r="A30" s="12" t="str">
        <f>IF(ISBLANK(B29),"",IF(ISNA(MATCH(B29,#REF!,0)),"?","+"))</f>
        <v>+</v>
      </c>
      <c r="B30" s="149">
        <v>3</v>
      </c>
      <c r="C30" s="160" t="s">
        <v>184</v>
      </c>
      <c r="D30" s="149"/>
      <c r="E30" s="149">
        <v>12</v>
      </c>
      <c r="F30" s="149"/>
      <c r="G30" s="149">
        <v>12</v>
      </c>
      <c r="H30" s="149"/>
      <c r="I30" s="149"/>
      <c r="J30" s="149">
        <v>2</v>
      </c>
      <c r="K30" s="161" t="e">
        <f>IF(AND(NOT(ISBLANK(#REF!)),OR(ISNA(MATCH(#REF!,#REF!,0)),#REF!="Podst")),"Podst?",IF(AND(NOT(ISBLANK(#REF!)),OR(ISNA(MATCH(#REF!,#REF!,0)),#REF!="Kier")),"Kier?",IF(AND(NOT(ISBLANK(#REF!)),OR(ISNA(MATCH(#REF!,#REF!,0)),#REF!="Inne")),"Inne?",SUM(E30:I30))))</f>
        <v>#REF!</v>
      </c>
      <c r="L30" s="151"/>
      <c r="M30" s="152" t="str">
        <f>IF(AND(ISNA(MATCH($B30,#REF!,0)),ISNA(MATCH($B30,#REF!,0))),"","*")</f>
        <v>*</v>
      </c>
      <c r="N30" s="153">
        <f>N29</f>
        <v>2</v>
      </c>
      <c r="O30" s="151"/>
      <c r="P30" s="151" t="s">
        <v>1</v>
      </c>
      <c r="Q30" s="151"/>
      <c r="R30" s="154" t="s">
        <v>169</v>
      </c>
      <c r="S30" s="154" t="s">
        <v>170</v>
      </c>
      <c r="T30" s="154" t="s">
        <v>171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ht="42" customHeight="1">
      <c r="A31" s="5" t="str">
        <f>IF(ISBLANK(#REF!),"",IF(ISNA(MATCH(#REF!,#REF!,0)),"?","+"))</f>
        <v>+</v>
      </c>
      <c r="B31" s="63">
        <v>4</v>
      </c>
      <c r="C31" s="240" t="s">
        <v>81</v>
      </c>
      <c r="D31" s="63" t="s">
        <v>52</v>
      </c>
      <c r="E31" s="63">
        <v>12</v>
      </c>
      <c r="F31" s="63"/>
      <c r="G31" s="63">
        <v>12</v>
      </c>
      <c r="H31" s="63"/>
      <c r="I31" s="63"/>
      <c r="J31" s="63">
        <v>4</v>
      </c>
      <c r="K31" s="76" t="e">
        <f>IF(AND(NOT(ISBLANK(#REF!)),OR(ISNA(MATCH(#REF!,#REF!,0)),#REF!="Podst")),"Podst?",IF(AND(NOT(ISBLANK(#REF!)),OR(ISNA(MATCH(#REF!,#REF!,0)),#REF!="Kier")),"Kier?",IF(AND(NOT(ISBLANK(#REF!)),OR(ISNA(MATCH(#REF!,#REF!,0)),#REF!="Inne")),"Inne?",SUM(E31:I31))))</f>
        <v>#REF!</v>
      </c>
      <c r="L31" s="65"/>
      <c r="M31" s="69" t="str">
        <f>IF(AND(ISNA(MATCH($B31,#REF!,0)),ISNA(MATCH($B31,#REF!,0))),"","*")</f>
        <v>*</v>
      </c>
      <c r="N31" s="70" t="e">
        <f>#REF!</f>
        <v>#REF!</v>
      </c>
      <c r="O31" s="65"/>
      <c r="P31" s="65" t="s">
        <v>1</v>
      </c>
      <c r="Q31" s="65" t="s">
        <v>34</v>
      </c>
      <c r="R31" s="83" t="s">
        <v>126</v>
      </c>
      <c r="S31" s="83" t="s">
        <v>127</v>
      </c>
      <c r="T31" s="83" t="s">
        <v>118</v>
      </c>
    </row>
    <row r="32" spans="1:56" ht="27.75" customHeight="1">
      <c r="A32" s="4" t="str">
        <f>IF(ISBLANK(B31),"",IF(ISNA(MATCH(B31,#REF!,0)),"?","+"))</f>
        <v>+</v>
      </c>
      <c r="B32" s="149">
        <f>B31+1</f>
        <v>5</v>
      </c>
      <c r="C32" s="160" t="s">
        <v>82</v>
      </c>
      <c r="D32" s="149"/>
      <c r="E32" s="149">
        <v>12</v>
      </c>
      <c r="F32" s="149"/>
      <c r="G32" s="149">
        <v>12</v>
      </c>
      <c r="H32" s="149"/>
      <c r="I32" s="149"/>
      <c r="J32" s="149">
        <v>2</v>
      </c>
      <c r="K32" s="161" t="e">
        <f>IF(AND(NOT(ISBLANK(#REF!)),OR(ISNA(MATCH(#REF!,#REF!,0)),#REF!="Podst")),"Podst?",IF(AND(NOT(ISBLANK(#REF!)),OR(ISNA(MATCH(#REF!,#REF!,0)),#REF!="Kier")),"Kier?",IF(AND(NOT(ISBLANK(#REF!)),OR(ISNA(MATCH(#REF!,#REF!,0)),#REF!="Inne")),"Inne?",SUM(E32:I32))))</f>
        <v>#REF!</v>
      </c>
      <c r="L32" s="151"/>
      <c r="M32" s="152" t="s">
        <v>39</v>
      </c>
      <c r="N32" s="153" t="e">
        <f>N31</f>
        <v>#REF!</v>
      </c>
      <c r="O32" s="151"/>
      <c r="P32" s="151" t="s">
        <v>1</v>
      </c>
      <c r="Q32" s="151"/>
      <c r="R32" s="154" t="s">
        <v>128</v>
      </c>
      <c r="S32" s="154" t="s">
        <v>129</v>
      </c>
      <c r="T32" s="154" t="s">
        <v>130</v>
      </c>
    </row>
    <row r="33" spans="1:54" ht="27" customHeight="1">
      <c r="A33" s="5" t="s">
        <v>40</v>
      </c>
      <c r="B33" s="63">
        <v>6</v>
      </c>
      <c r="C33" s="82" t="s">
        <v>104</v>
      </c>
      <c r="D33" s="63"/>
      <c r="E33" s="63"/>
      <c r="F33" s="63">
        <v>20</v>
      </c>
      <c r="G33" s="63"/>
      <c r="H33" s="63"/>
      <c r="I33" s="63"/>
      <c r="J33" s="170">
        <v>1</v>
      </c>
      <c r="K33" s="76"/>
      <c r="L33" s="65" t="s">
        <v>63</v>
      </c>
      <c r="M33" s="69"/>
      <c r="N33" s="70"/>
      <c r="O33" s="65" t="s">
        <v>0</v>
      </c>
      <c r="P33" s="65"/>
      <c r="Q33" s="65" t="s">
        <v>34</v>
      </c>
      <c r="R33" s="83"/>
      <c r="S33" s="203" t="s">
        <v>114</v>
      </c>
      <c r="T33" s="200" t="s">
        <v>115</v>
      </c>
    </row>
    <row r="34" spans="1:54" ht="42" customHeight="1">
      <c r="A34" s="5"/>
      <c r="B34" s="149">
        <v>7</v>
      </c>
      <c r="C34" s="225" t="s">
        <v>98</v>
      </c>
      <c r="D34" s="149"/>
      <c r="E34" s="149">
        <v>8</v>
      </c>
      <c r="F34" s="149">
        <v>8</v>
      </c>
      <c r="G34" s="149"/>
      <c r="H34" s="149"/>
      <c r="I34" s="149"/>
      <c r="J34" s="149">
        <v>2</v>
      </c>
      <c r="K34" s="161"/>
      <c r="L34" s="151" t="s">
        <v>63</v>
      </c>
      <c r="M34" s="152"/>
      <c r="N34" s="153"/>
      <c r="O34" s="151" t="s">
        <v>0</v>
      </c>
      <c r="P34" s="151"/>
      <c r="Q34" s="151"/>
      <c r="R34" s="195" t="s">
        <v>131</v>
      </c>
      <c r="S34" s="195" t="s">
        <v>132</v>
      </c>
      <c r="T34" s="195" t="s">
        <v>133</v>
      </c>
    </row>
    <row r="35" spans="1:54" ht="42" customHeight="1">
      <c r="A35" s="5"/>
      <c r="B35" s="188">
        <v>8</v>
      </c>
      <c r="C35" s="189" t="s">
        <v>99</v>
      </c>
      <c r="D35" s="188" t="s">
        <v>52</v>
      </c>
      <c r="E35" s="215">
        <v>12</v>
      </c>
      <c r="F35" s="188"/>
      <c r="G35" s="188">
        <v>12</v>
      </c>
      <c r="H35" s="188"/>
      <c r="I35" s="188"/>
      <c r="J35" s="321">
        <v>3</v>
      </c>
      <c r="K35" s="190"/>
      <c r="L35" s="193" t="s">
        <v>63</v>
      </c>
      <c r="M35" s="192"/>
      <c r="N35" s="191"/>
      <c r="O35" s="193"/>
      <c r="P35" s="193"/>
      <c r="Q35" s="193"/>
      <c r="R35" s="196" t="s">
        <v>134</v>
      </c>
      <c r="S35" s="196" t="s">
        <v>135</v>
      </c>
      <c r="T35" s="196" t="s">
        <v>136</v>
      </c>
    </row>
    <row r="36" spans="1:54" ht="27" customHeight="1">
      <c r="A36" s="5"/>
      <c r="B36" s="149">
        <v>9</v>
      </c>
      <c r="C36" s="160" t="s">
        <v>100</v>
      </c>
      <c r="D36" s="149"/>
      <c r="E36" s="169">
        <v>12</v>
      </c>
      <c r="F36" s="149"/>
      <c r="G36" s="149">
        <v>12</v>
      </c>
      <c r="H36" s="149"/>
      <c r="I36" s="149"/>
      <c r="J36" s="149">
        <v>2</v>
      </c>
      <c r="K36" s="161" t="e">
        <f>IF(AND(NOT(ISBLANK(#REF!)),OR(ISNA(MATCH(#REF!,#REF!,0)),#REF!="Podst")),"Podst?",IF(AND(NOT(ISBLANK(#REF!)),OR(ISNA(MATCH(#REF!,#REF!,0)),#REF!="Kier")),"Kier?",IF(AND(NOT(ISBLANK(#REF!)),OR(ISNA(MATCH(#REF!,#REF!,0)),#REF!="Inne")),"Inne?",SUM(E36:I36))))</f>
        <v>#REF!</v>
      </c>
      <c r="L36" s="151" t="s">
        <v>63</v>
      </c>
      <c r="M36" s="152" t="str">
        <f>IF(AND(ISNA(MATCH($B36,#REF!,0)),ISNA(MATCH($B36,#REF!,0))),"","*")</f>
        <v>*</v>
      </c>
      <c r="N36" s="153" t="e">
        <f>#REF!</f>
        <v>#REF!</v>
      </c>
      <c r="O36" s="151"/>
      <c r="P36" s="151" t="s">
        <v>1</v>
      </c>
      <c r="Q36" s="151"/>
      <c r="R36" s="154" t="s">
        <v>137</v>
      </c>
      <c r="S36" s="154" t="s">
        <v>138</v>
      </c>
      <c r="T36" s="154" t="s">
        <v>139</v>
      </c>
    </row>
    <row r="37" spans="1:54">
      <c r="A37" s="4"/>
      <c r="B37" s="60"/>
      <c r="C37" s="61"/>
      <c r="D37" s="73"/>
      <c r="E37" s="44">
        <f t="shared" ref="E37:J37" si="2">SUM(E28:E36)</f>
        <v>92</v>
      </c>
      <c r="F37" s="44">
        <f t="shared" si="2"/>
        <v>28</v>
      </c>
      <c r="G37" s="44">
        <f t="shared" si="2"/>
        <v>72</v>
      </c>
      <c r="H37" s="74">
        <f t="shared" si="2"/>
        <v>8</v>
      </c>
      <c r="I37" s="75">
        <f t="shared" si="2"/>
        <v>0</v>
      </c>
      <c r="J37" s="217">
        <f t="shared" si="2"/>
        <v>22</v>
      </c>
      <c r="K37" s="22" t="e">
        <f>SUM(K29:K36)</f>
        <v>#REF!</v>
      </c>
      <c r="L37" s="23"/>
      <c r="M37" s="23"/>
      <c r="N37" s="20"/>
      <c r="O37" s="100"/>
      <c r="P37" s="100"/>
      <c r="Q37" s="139"/>
      <c r="R37" s="36"/>
      <c r="S37" s="36"/>
      <c r="T37" s="36"/>
    </row>
    <row r="38" spans="1:54" ht="25.5">
      <c r="A38" s="2"/>
      <c r="B38" s="48"/>
      <c r="C38" s="25"/>
      <c r="D38" s="78" t="s">
        <v>56</v>
      </c>
      <c r="E38" s="79">
        <f>SUM(E37:I37)</f>
        <v>200</v>
      </c>
      <c r="F38" s="25"/>
      <c r="G38" s="25"/>
      <c r="H38" s="30" t="s">
        <v>61</v>
      </c>
      <c r="I38" s="31"/>
      <c r="J38" s="218">
        <f>J24+J37</f>
        <v>43</v>
      </c>
      <c r="K38" s="24"/>
      <c r="L38" s="25"/>
      <c r="M38" s="25"/>
      <c r="N38" s="20"/>
      <c r="O38" s="20"/>
      <c r="P38" s="20"/>
      <c r="Q38" s="138"/>
      <c r="R38" s="20"/>
      <c r="S38" s="20"/>
      <c r="T38" s="20"/>
    </row>
    <row r="39" spans="1:54" ht="15.75">
      <c r="A39" s="1"/>
      <c r="B39" s="49"/>
      <c r="C39" s="27" t="s">
        <v>55</v>
      </c>
      <c r="D39" s="25"/>
      <c r="E39" s="25"/>
      <c r="F39" s="25"/>
      <c r="G39" s="25"/>
      <c r="H39" s="25"/>
      <c r="I39" s="25"/>
      <c r="J39" s="53"/>
      <c r="K39" s="24"/>
      <c r="L39" s="25"/>
      <c r="M39" s="25"/>
      <c r="N39" s="20"/>
      <c r="O39" s="20"/>
      <c r="P39" s="20"/>
      <c r="Q39" s="138"/>
      <c r="R39" s="326" t="s">
        <v>303</v>
      </c>
      <c r="S39" s="326"/>
      <c r="T39" s="326"/>
    </row>
    <row r="40" spans="1:54" ht="22.5" customHeight="1">
      <c r="A40" s="1"/>
      <c r="B40" s="71" t="s">
        <v>71</v>
      </c>
      <c r="C40" s="57" t="s">
        <v>72</v>
      </c>
      <c r="D40" s="58" t="s">
        <v>59</v>
      </c>
      <c r="E40" s="58" t="s">
        <v>47</v>
      </c>
      <c r="F40" s="58" t="s">
        <v>48</v>
      </c>
      <c r="G40" s="58" t="s">
        <v>49</v>
      </c>
      <c r="H40" s="58" t="s">
        <v>50</v>
      </c>
      <c r="I40" s="58" t="s">
        <v>60</v>
      </c>
      <c r="J40" s="58" t="s">
        <v>51</v>
      </c>
      <c r="K40" s="55" t="s">
        <v>57</v>
      </c>
      <c r="L40" s="59" t="s">
        <v>62</v>
      </c>
      <c r="M40" s="72" t="s">
        <v>58</v>
      </c>
      <c r="N40" s="20"/>
      <c r="O40" s="226" t="s">
        <v>0</v>
      </c>
      <c r="P40" s="226" t="s">
        <v>1</v>
      </c>
      <c r="Q40" s="226" t="s">
        <v>34</v>
      </c>
      <c r="R40" s="81" t="s">
        <v>43</v>
      </c>
      <c r="S40" s="81" t="s">
        <v>45</v>
      </c>
      <c r="T40" s="81" t="s">
        <v>44</v>
      </c>
    </row>
    <row r="41" spans="1:54" ht="27" customHeight="1">
      <c r="A41" s="77" t="s">
        <v>41</v>
      </c>
      <c r="B41" s="63">
        <v>1</v>
      </c>
      <c r="C41" s="171" t="s">
        <v>83</v>
      </c>
      <c r="D41" s="63" t="s">
        <v>52</v>
      </c>
      <c r="E41" s="63">
        <v>12</v>
      </c>
      <c r="F41" s="63"/>
      <c r="G41" s="63">
        <v>12</v>
      </c>
      <c r="H41" s="63"/>
      <c r="I41" s="63"/>
      <c r="J41" s="63">
        <v>4</v>
      </c>
      <c r="K41" s="64" t="e">
        <f>IF(AND(NOT(ISBLANK(#REF!)),OR(ISNA(MATCH(#REF!,#REF!,0)),#REF!="Podst")),"Podst?",IF(AND(NOT(ISBLANK(#REF!)),OR(ISNA(MATCH(#REF!,#REF!,0)),#REF!="Kier")),"Kier?",IF(AND(NOT(ISBLANK(#REF!)),OR(ISNA(MATCH(#REF!,#REF!,0)),#REF!="Inne")),"Inne?",SUM(E41:I41))))</f>
        <v>#REF!</v>
      </c>
      <c r="L41" s="65"/>
      <c r="M41" s="66" t="str">
        <f>IF(AND(ISNA(MATCH($B41,#REF!,0)),ISNA(MATCH($B41,#REF!,0))),"","*")</f>
        <v>*</v>
      </c>
      <c r="N41" s="67">
        <v>3</v>
      </c>
      <c r="O41" s="65"/>
      <c r="P41" s="65" t="s">
        <v>1</v>
      </c>
      <c r="Q41" s="65"/>
      <c r="R41" s="180" t="s">
        <v>140</v>
      </c>
      <c r="S41" s="124" t="s">
        <v>141</v>
      </c>
      <c r="T41" s="180" t="s">
        <v>142</v>
      </c>
    </row>
    <row r="42" spans="1:54" ht="27" customHeight="1">
      <c r="A42" s="5" t="str">
        <f>IF(ISBLANK(B41),"",IF(ISNA(MATCH(B41,#REF!,0)),"?","+"))</f>
        <v>+</v>
      </c>
      <c r="B42" s="149">
        <v>2</v>
      </c>
      <c r="C42" s="172" t="s">
        <v>31</v>
      </c>
      <c r="D42" s="149"/>
      <c r="E42" s="149">
        <v>12</v>
      </c>
      <c r="F42" s="149"/>
      <c r="G42" s="149">
        <v>12</v>
      </c>
      <c r="H42" s="149"/>
      <c r="I42" s="149"/>
      <c r="J42" s="149">
        <v>2</v>
      </c>
      <c r="K42" s="150"/>
      <c r="L42" s="151"/>
      <c r="M42" s="152"/>
      <c r="N42" s="153"/>
      <c r="O42" s="151"/>
      <c r="P42" s="151" t="s">
        <v>1</v>
      </c>
      <c r="Q42" s="151"/>
      <c r="R42" s="181" t="s">
        <v>143</v>
      </c>
      <c r="S42" s="163" t="s">
        <v>144</v>
      </c>
      <c r="T42" s="181" t="s">
        <v>145</v>
      </c>
    </row>
    <row r="43" spans="1:54" ht="27" customHeight="1">
      <c r="A43" s="5"/>
      <c r="B43" s="63">
        <v>3</v>
      </c>
      <c r="C43" s="173" t="s">
        <v>103</v>
      </c>
      <c r="D43" s="126" t="s">
        <v>52</v>
      </c>
      <c r="E43" s="63">
        <v>12</v>
      </c>
      <c r="F43" s="126"/>
      <c r="G43" s="126">
        <v>12</v>
      </c>
      <c r="H43" s="126"/>
      <c r="I43" s="126"/>
      <c r="J43" s="126">
        <v>4</v>
      </c>
      <c r="K43" s="127" t="e">
        <f>IF(AND(NOT(ISBLANK(#REF!)),OR(ISNA(MATCH(#REF!,#REF!,0)),#REF!="Podst")),"Podst?",IF(AND(NOT(ISBLANK(#REF!)),OR(ISNA(MATCH(#REF!,#REF!,0)),#REF!="Kier")),"Kier?",IF(AND(NOT(ISBLANK(#REF!)),OR(ISNA(MATCH(#REF!,#REF!,0)),#REF!="Inne")),"Inne?",SUM(E43:I43))))</f>
        <v>#REF!</v>
      </c>
      <c r="L43" s="128"/>
      <c r="M43" s="129" t="str">
        <f>IF(AND(ISNA(MATCH($B43,#REF!,0)),ISNA(MATCH($B43,#REF!,0))),"","*")</f>
        <v>*</v>
      </c>
      <c r="N43" s="130">
        <f>N41</f>
        <v>3</v>
      </c>
      <c r="O43" s="128"/>
      <c r="P43" s="128" t="s">
        <v>1</v>
      </c>
      <c r="Q43" s="128" t="s">
        <v>34</v>
      </c>
      <c r="R43" s="183" t="s">
        <v>146</v>
      </c>
      <c r="S43" s="125" t="s">
        <v>147</v>
      </c>
      <c r="T43" s="183" t="s">
        <v>148</v>
      </c>
    </row>
    <row r="44" spans="1:54" ht="27" customHeight="1">
      <c r="A44" s="5"/>
      <c r="B44" s="149">
        <v>4</v>
      </c>
      <c r="C44" s="166" t="s">
        <v>84</v>
      </c>
      <c r="D44" s="149"/>
      <c r="E44" s="149">
        <v>12</v>
      </c>
      <c r="F44" s="149"/>
      <c r="G44" s="149">
        <v>12</v>
      </c>
      <c r="H44" s="149"/>
      <c r="I44" s="149"/>
      <c r="J44" s="149">
        <v>2</v>
      </c>
      <c r="K44" s="150"/>
      <c r="L44" s="151"/>
      <c r="M44" s="152"/>
      <c r="N44" s="153"/>
      <c r="O44" s="151"/>
      <c r="P44" s="151" t="s">
        <v>1</v>
      </c>
      <c r="Q44" s="151"/>
      <c r="R44" s="159" t="s">
        <v>149</v>
      </c>
      <c r="S44" s="164" t="s">
        <v>150</v>
      </c>
      <c r="T44" s="154" t="s">
        <v>142</v>
      </c>
    </row>
    <row r="45" spans="1:54" s="11" customFormat="1" ht="38.450000000000003" customHeight="1">
      <c r="A45" s="12" t="str">
        <f>IF(ISBLANK(#REF!),"",IF(ISNA(MATCH(#REF!,#REF!,0)),"?","+"))</f>
        <v>+</v>
      </c>
      <c r="B45" s="63">
        <v>5</v>
      </c>
      <c r="C45" s="186" t="s">
        <v>185</v>
      </c>
      <c r="D45" s="132" t="s">
        <v>52</v>
      </c>
      <c r="E45" s="63">
        <v>12</v>
      </c>
      <c r="F45" s="132"/>
      <c r="G45" s="132">
        <v>12</v>
      </c>
      <c r="H45" s="132"/>
      <c r="I45" s="132"/>
      <c r="J45" s="132">
        <v>4</v>
      </c>
      <c r="K45" s="68"/>
      <c r="L45" s="65" t="s">
        <v>63</v>
      </c>
      <c r="M45" s="69"/>
      <c r="N45" s="70"/>
      <c r="O45" s="65" t="s">
        <v>0</v>
      </c>
      <c r="P45" s="65" t="s">
        <v>1</v>
      </c>
      <c r="Q45" s="65" t="s">
        <v>34</v>
      </c>
      <c r="R45" s="65" t="s">
        <v>151</v>
      </c>
      <c r="S45" s="65" t="s">
        <v>152</v>
      </c>
      <c r="T45" s="65" t="s">
        <v>153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ht="27.75" customHeight="1">
      <c r="A46" s="5"/>
      <c r="B46" s="149">
        <v>6</v>
      </c>
      <c r="C46" s="174" t="s">
        <v>101</v>
      </c>
      <c r="D46" s="162"/>
      <c r="E46" s="149">
        <v>12</v>
      </c>
      <c r="F46" s="149"/>
      <c r="G46" s="149">
        <v>12</v>
      </c>
      <c r="H46" s="162"/>
      <c r="I46" s="149"/>
      <c r="J46" s="149">
        <v>2</v>
      </c>
      <c r="K46" s="150"/>
      <c r="L46" s="151" t="s">
        <v>63</v>
      </c>
      <c r="M46" s="152"/>
      <c r="N46" s="153"/>
      <c r="O46" s="151"/>
      <c r="P46" s="151" t="s">
        <v>1</v>
      </c>
      <c r="Q46" s="151"/>
      <c r="R46" s="159" t="s">
        <v>154</v>
      </c>
      <c r="S46" s="164" t="s">
        <v>155</v>
      </c>
      <c r="T46" s="154" t="s">
        <v>156</v>
      </c>
    </row>
    <row r="47" spans="1:54" s="11" customFormat="1" ht="27.75" customHeight="1">
      <c r="A47" s="12" t="str">
        <f>IF(ISBLANK(#REF!),"",IF(ISNA(MATCH(#REF!,#REF!,0)),"?","+"))</f>
        <v>+</v>
      </c>
      <c r="B47" s="63">
        <v>7</v>
      </c>
      <c r="C47" s="131" t="s">
        <v>85</v>
      </c>
      <c r="D47" s="132"/>
      <c r="E47" s="132">
        <v>12</v>
      </c>
      <c r="F47" s="132"/>
      <c r="G47" s="132">
        <v>12</v>
      </c>
      <c r="H47" s="132"/>
      <c r="I47" s="132"/>
      <c r="J47" s="132">
        <v>2</v>
      </c>
      <c r="K47" s="68"/>
      <c r="L47" s="65"/>
      <c r="M47" s="69"/>
      <c r="N47" s="70"/>
      <c r="O47" s="65"/>
      <c r="P47" s="65" t="s">
        <v>1</v>
      </c>
      <c r="Q47" s="65"/>
      <c r="R47" s="65" t="s">
        <v>173</v>
      </c>
      <c r="S47" s="65" t="s">
        <v>157</v>
      </c>
      <c r="T47" s="65" t="s">
        <v>158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ht="27" customHeight="1">
      <c r="A48" s="5"/>
      <c r="B48" s="149">
        <v>8</v>
      </c>
      <c r="C48" s="166" t="s">
        <v>104</v>
      </c>
      <c r="D48" s="162"/>
      <c r="E48" s="162"/>
      <c r="F48" s="149">
        <v>20</v>
      </c>
      <c r="G48" s="162"/>
      <c r="H48" s="162"/>
      <c r="I48" s="149"/>
      <c r="J48" s="149">
        <v>1</v>
      </c>
      <c r="K48" s="150"/>
      <c r="L48" s="151"/>
      <c r="M48" s="152"/>
      <c r="N48" s="153"/>
      <c r="O48" s="151" t="s">
        <v>0</v>
      </c>
      <c r="P48" s="151"/>
      <c r="Q48" s="151" t="s">
        <v>34</v>
      </c>
      <c r="R48" s="159"/>
      <c r="S48" s="164" t="s">
        <v>114</v>
      </c>
      <c r="T48" s="154" t="s">
        <v>115</v>
      </c>
    </row>
    <row r="49" spans="1:56">
      <c r="A49" s="5"/>
      <c r="B49" s="21"/>
      <c r="C49" s="21"/>
      <c r="D49" s="28"/>
      <c r="E49" s="54">
        <f t="shared" ref="E49:J49" si="3">SUM(E41:E48)</f>
        <v>84</v>
      </c>
      <c r="F49" s="54">
        <f t="shared" si="3"/>
        <v>20</v>
      </c>
      <c r="G49" s="54">
        <f t="shared" si="3"/>
        <v>84</v>
      </c>
      <c r="H49" s="54">
        <f t="shared" si="3"/>
        <v>0</v>
      </c>
      <c r="I49" s="99">
        <f t="shared" si="3"/>
        <v>0</v>
      </c>
      <c r="J49" s="216">
        <f t="shared" si="3"/>
        <v>21</v>
      </c>
      <c r="K49" s="22" t="e">
        <f>SUM(K41:K45)</f>
        <v>#REF!</v>
      </c>
      <c r="L49" s="23"/>
      <c r="M49" s="23"/>
      <c r="N49" s="20"/>
      <c r="O49" s="100"/>
      <c r="P49" s="100"/>
      <c r="Q49" s="139"/>
      <c r="R49" s="182"/>
      <c r="S49" s="29"/>
      <c r="T49" s="29"/>
    </row>
    <row r="50" spans="1:56" ht="24.75" customHeight="1">
      <c r="A50" s="2"/>
      <c r="B50" s="24"/>
      <c r="C50" s="24"/>
      <c r="D50" s="78" t="s">
        <v>56</v>
      </c>
      <c r="E50" s="79">
        <f>SUM(E49:I49)</f>
        <v>188</v>
      </c>
      <c r="F50" s="25"/>
      <c r="G50" s="25"/>
      <c r="H50" s="25"/>
      <c r="I50" s="25"/>
      <c r="J50" s="53"/>
      <c r="K50" s="24"/>
      <c r="L50" s="25"/>
      <c r="M50" s="25"/>
      <c r="N50" s="20"/>
      <c r="O50" s="20"/>
      <c r="P50" s="20"/>
      <c r="Q50" s="138"/>
      <c r="R50" s="26"/>
      <c r="S50" s="26"/>
      <c r="T50" s="26"/>
    </row>
    <row r="51" spans="1:56" ht="15.75">
      <c r="A51" s="1"/>
      <c r="B51" s="49"/>
      <c r="C51" s="27" t="s">
        <v>86</v>
      </c>
      <c r="D51" s="25"/>
      <c r="E51" s="25"/>
      <c r="F51" s="25"/>
      <c r="G51" s="25"/>
      <c r="H51" s="25"/>
      <c r="I51" s="25"/>
      <c r="J51" s="53"/>
      <c r="K51" s="24"/>
      <c r="L51" s="25"/>
      <c r="M51" s="25"/>
      <c r="N51" s="20"/>
      <c r="O51" s="20"/>
      <c r="P51" s="20"/>
      <c r="Q51" s="138"/>
      <c r="R51" s="326" t="s">
        <v>303</v>
      </c>
      <c r="S51" s="326"/>
      <c r="T51" s="326"/>
    </row>
    <row r="52" spans="1:56" ht="22.5" customHeight="1">
      <c r="A52" s="1"/>
      <c r="B52" s="71" t="s">
        <v>71</v>
      </c>
      <c r="C52" s="184" t="s">
        <v>72</v>
      </c>
      <c r="D52" s="58" t="s">
        <v>59</v>
      </c>
      <c r="E52" s="185" t="s">
        <v>47</v>
      </c>
      <c r="F52" s="58" t="s">
        <v>48</v>
      </c>
      <c r="G52" s="58" t="s">
        <v>49</v>
      </c>
      <c r="H52" s="58" t="s">
        <v>50</v>
      </c>
      <c r="I52" s="58" t="s">
        <v>60</v>
      </c>
      <c r="J52" s="58" t="s">
        <v>51</v>
      </c>
      <c r="K52" s="22" t="s">
        <v>57</v>
      </c>
      <c r="L52" s="72" t="s">
        <v>62</v>
      </c>
      <c r="M52" s="72" t="s">
        <v>58</v>
      </c>
      <c r="N52" s="20"/>
      <c r="O52" s="226" t="s">
        <v>0</v>
      </c>
      <c r="P52" s="226" t="s">
        <v>1</v>
      </c>
      <c r="Q52" s="226" t="s">
        <v>34</v>
      </c>
      <c r="R52" s="81" t="s">
        <v>43</v>
      </c>
      <c r="S52" s="81" t="s">
        <v>45</v>
      </c>
      <c r="T52" s="81" t="s">
        <v>44</v>
      </c>
    </row>
    <row r="53" spans="1:56" ht="27" customHeight="1">
      <c r="A53" s="56" t="s">
        <v>41</v>
      </c>
      <c r="B53" s="63">
        <v>1</v>
      </c>
      <c r="C53" s="186" t="s">
        <v>102</v>
      </c>
      <c r="D53" s="63" t="s">
        <v>105</v>
      </c>
      <c r="E53" s="63">
        <v>12</v>
      </c>
      <c r="F53" s="63"/>
      <c r="G53" s="63">
        <v>12</v>
      </c>
      <c r="H53" s="63"/>
      <c r="I53" s="63"/>
      <c r="J53" s="63">
        <v>2</v>
      </c>
      <c r="K53" s="76" t="e">
        <f>IF(AND(NOT(ISBLANK(#REF!)),OR(ISNA(MATCH(#REF!,#REF!,0)),#REF!="Podst")),"Podst?",IF(AND(NOT(ISBLANK(#REF!)),OR(ISNA(MATCH(#REF!,#REF!,0)),#REF!="Kier")),"Kier?",IF(AND(NOT(ISBLANK(#REF!)),OR(ISNA(MATCH(#REF!,#REF!,0)),#REF!="Inne")),"Inne?",SUM(E53:I53))))</f>
        <v>#REF!</v>
      </c>
      <c r="L53" s="65" t="s">
        <v>63</v>
      </c>
      <c r="M53" s="69" t="str">
        <f>IF(AND(ISNA(MATCH($B53,#REF!,0)),ISNA(MATCH($B53,#REF!,0))),"","*")</f>
        <v>*</v>
      </c>
      <c r="N53" s="70">
        <v>2</v>
      </c>
      <c r="O53" s="65"/>
      <c r="P53" s="65" t="s">
        <v>1</v>
      </c>
      <c r="Q53" s="65" t="s">
        <v>34</v>
      </c>
      <c r="R53" s="83" t="s">
        <v>159</v>
      </c>
      <c r="S53" s="83" t="s">
        <v>160</v>
      </c>
      <c r="T53" s="83" t="s">
        <v>142</v>
      </c>
    </row>
    <row r="54" spans="1:56" s="11" customFormat="1" ht="56.25" customHeight="1">
      <c r="A54" s="12" t="str">
        <f>IF(ISBLANK(B53),"",IF(ISNA(MATCH(B53,#REF!,0)),"?","+"))</f>
        <v>+</v>
      </c>
      <c r="B54" s="149">
        <v>2</v>
      </c>
      <c r="C54" s="168" t="s">
        <v>87</v>
      </c>
      <c r="D54" s="149"/>
      <c r="E54" s="149"/>
      <c r="F54" s="149"/>
      <c r="G54" s="149"/>
      <c r="H54" s="149"/>
      <c r="I54" s="149">
        <v>18</v>
      </c>
      <c r="J54" s="149">
        <v>2</v>
      </c>
      <c r="K54" s="161" t="e">
        <f>IF(AND(NOT(ISBLANK(#REF!)),OR(ISNA(MATCH(#REF!,#REF!,0)),#REF!="Podst")),"Podst?",IF(AND(NOT(ISBLANK(#REF!)),OR(ISNA(MATCH(#REF!,#REF!,0)),#REF!="Kier")),"Kier?",IF(AND(NOT(ISBLANK(#REF!)),OR(ISNA(MATCH(#REF!,#REF!,0)),#REF!="Inne")),"Inne?",SUM(E54:I54))))</f>
        <v>#REF!</v>
      </c>
      <c r="L54" s="151"/>
      <c r="M54" s="152" t="str">
        <f>IF(AND(ISNA(MATCH($B54,#REF!,0)),ISNA(MATCH($B54,#REF!,0))),"","*")</f>
        <v>*</v>
      </c>
      <c r="N54" s="153">
        <f>N53</f>
        <v>2</v>
      </c>
      <c r="O54" s="151"/>
      <c r="P54" s="151"/>
      <c r="Q54" s="151" t="s">
        <v>34</v>
      </c>
      <c r="R54" s="201" t="s">
        <v>161</v>
      </c>
      <c r="S54" s="202" t="s">
        <v>162</v>
      </c>
      <c r="T54" s="197" t="s">
        <v>163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ht="80.25" customHeight="1">
      <c r="A55" s="5" t="str">
        <f>IF(ISBLANK(#REF!),"",IF(ISNA(MATCH(#REF!,#REF!,0)),"?","+"))</f>
        <v>+</v>
      </c>
      <c r="B55" s="63">
        <v>3</v>
      </c>
      <c r="C55" s="82" t="s">
        <v>68</v>
      </c>
      <c r="D55" s="63"/>
      <c r="E55" s="63"/>
      <c r="F55" s="63"/>
      <c r="G55" s="63"/>
      <c r="H55" s="63"/>
      <c r="I55" s="63"/>
      <c r="J55" s="63">
        <v>20</v>
      </c>
      <c r="K55" s="76" t="e">
        <f>IF(AND(NOT(ISBLANK(#REF!)),OR(ISNA(MATCH(#REF!,#REF!,0)),#REF!="Podst")),"Podst?",IF(AND(NOT(ISBLANK(#REF!)),OR(ISNA(MATCH(#REF!,#REF!,0)),#REF!="Kier")),"Kier?",IF(AND(NOT(ISBLANK(#REF!)),OR(ISNA(MATCH(#REF!,#REF!,0)),#REF!="Inne")),"Inne?",SUM(E55:I55))))</f>
        <v>#REF!</v>
      </c>
      <c r="L55" s="65" t="s">
        <v>63</v>
      </c>
      <c r="M55" s="69" t="str">
        <f>IF(AND(ISNA(MATCH($B55,#REF!,0)),ISNA(MATCH($B55,#REF!,0))),"","*")</f>
        <v>*</v>
      </c>
      <c r="N55" s="70" t="e">
        <f>#REF!</f>
        <v>#REF!</v>
      </c>
      <c r="O55" s="65"/>
      <c r="P55" s="65"/>
      <c r="Q55" s="65" t="s">
        <v>34</v>
      </c>
      <c r="R55" s="198" t="s">
        <v>172</v>
      </c>
      <c r="S55" s="199" t="s">
        <v>164</v>
      </c>
      <c r="T55" s="200" t="s">
        <v>165</v>
      </c>
    </row>
    <row r="56" spans="1:56" ht="42" customHeight="1">
      <c r="A56" s="4"/>
      <c r="B56" s="149">
        <v>5</v>
      </c>
      <c r="C56" s="160" t="s">
        <v>96</v>
      </c>
      <c r="D56" s="149"/>
      <c r="E56" s="149"/>
      <c r="F56" s="149"/>
      <c r="G56" s="149"/>
      <c r="H56" s="149"/>
      <c r="I56" s="149">
        <v>12</v>
      </c>
      <c r="J56" s="149">
        <v>2</v>
      </c>
      <c r="K56" s="161"/>
      <c r="L56" s="151"/>
      <c r="M56" s="152"/>
      <c r="N56" s="153"/>
      <c r="O56" s="151"/>
      <c r="P56" s="151"/>
      <c r="Q56" s="151" t="s">
        <v>34</v>
      </c>
      <c r="R56" s="197" t="s">
        <v>166</v>
      </c>
      <c r="S56" s="197" t="s">
        <v>167</v>
      </c>
      <c r="T56" s="197" t="s">
        <v>168</v>
      </c>
    </row>
    <row r="57" spans="1:56">
      <c r="A57" s="4"/>
      <c r="B57" s="60"/>
      <c r="C57" s="61"/>
      <c r="D57" s="73"/>
      <c r="E57" s="44">
        <f t="shared" ref="E57:J57" si="4">SUM(E53:E56)</f>
        <v>12</v>
      </c>
      <c r="F57" s="44">
        <f t="shared" si="4"/>
        <v>0</v>
      </c>
      <c r="G57" s="44">
        <f t="shared" si="4"/>
        <v>12</v>
      </c>
      <c r="H57" s="74">
        <f t="shared" si="4"/>
        <v>0</v>
      </c>
      <c r="I57" s="75">
        <f t="shared" si="4"/>
        <v>30</v>
      </c>
      <c r="J57" s="217">
        <f t="shared" si="4"/>
        <v>26</v>
      </c>
      <c r="K57" s="22" t="e">
        <f>SUM(K53:K55)</f>
        <v>#REF!</v>
      </c>
      <c r="L57" s="23"/>
      <c r="M57" s="23"/>
      <c r="N57" s="20"/>
      <c r="O57" s="100"/>
      <c r="P57" s="100"/>
      <c r="Q57" s="139"/>
      <c r="R57" s="36"/>
      <c r="S57" s="36"/>
      <c r="T57" s="36"/>
    </row>
    <row r="58" spans="1:56" ht="25.5">
      <c r="A58" s="2"/>
      <c r="B58" s="48"/>
      <c r="C58" s="25"/>
      <c r="D58" s="78" t="s">
        <v>56</v>
      </c>
      <c r="E58" s="194">
        <f>SUM(E57:I57)</f>
        <v>54</v>
      </c>
      <c r="F58" s="25"/>
      <c r="G58" s="25"/>
      <c r="H58" s="30" t="s">
        <v>61</v>
      </c>
      <c r="I58" s="31"/>
      <c r="J58" s="218">
        <f>J49+J57</f>
        <v>47</v>
      </c>
      <c r="K58" s="24"/>
      <c r="L58" s="25"/>
      <c r="M58" s="25"/>
      <c r="N58" s="20"/>
      <c r="O58" s="20"/>
      <c r="P58" s="20"/>
      <c r="Q58" s="138"/>
      <c r="R58" s="20"/>
      <c r="S58" s="20"/>
      <c r="T58" s="20"/>
    </row>
    <row r="59" spans="1:56">
      <c r="A59" s="175"/>
      <c r="B59" s="48"/>
      <c r="C59" s="25"/>
      <c r="D59" s="176"/>
      <c r="E59" s="177"/>
      <c r="F59" s="25"/>
      <c r="G59" s="25"/>
      <c r="H59" s="178"/>
      <c r="I59" s="178"/>
      <c r="J59" s="179"/>
      <c r="K59" s="24"/>
      <c r="L59" s="25"/>
      <c r="M59" s="25"/>
      <c r="N59" s="20"/>
      <c r="O59" s="20"/>
      <c r="P59" s="20"/>
      <c r="Q59" s="138"/>
      <c r="R59" s="20"/>
      <c r="S59" s="20"/>
      <c r="T59" s="20"/>
    </row>
    <row r="60" spans="1:56" ht="15">
      <c r="A60" s="1"/>
      <c r="B60" s="134"/>
      <c r="C60" s="133" t="s">
        <v>32</v>
      </c>
      <c r="D60" s="28"/>
      <c r="E60" s="54">
        <f>SUM(E24,E37,E49,E57)</f>
        <v>274</v>
      </c>
      <c r="F60" s="54">
        <f>SUM(F24,F37,F49,F57)</f>
        <v>68</v>
      </c>
      <c r="G60" s="54">
        <f>SUM(G24,G37,G49,G57)</f>
        <v>240</v>
      </c>
      <c r="H60" s="54">
        <f>SUM(H24,H37,H49,H57)</f>
        <v>20</v>
      </c>
      <c r="I60" s="99">
        <f>SUM(_sem1,_sem2,_sem3,_sem4)</f>
        <v>30</v>
      </c>
      <c r="J60" s="80">
        <f>SUM(J24,J37,J58)</f>
        <v>90</v>
      </c>
      <c r="K60" s="32" t="e">
        <f>SUM(#REF!)</f>
        <v>#REF!</v>
      </c>
      <c r="L60" s="25"/>
      <c r="M60" s="100"/>
      <c r="N60" s="20"/>
      <c r="O60" s="20"/>
      <c r="P60" s="20"/>
      <c r="Q60" s="138"/>
      <c r="R60" s="24"/>
      <c r="S60" s="24"/>
      <c r="T60" s="24"/>
    </row>
    <row r="61" spans="1:56" ht="25.5" customHeight="1">
      <c r="A61" s="2"/>
      <c r="B61" s="24"/>
      <c r="C61" s="24"/>
      <c r="D61" s="78" t="s">
        <v>56</v>
      </c>
      <c r="E61" s="79">
        <f>SUM(suma1,suma2,suma3,suma4)</f>
        <v>632</v>
      </c>
      <c r="F61" s="25"/>
      <c r="G61" s="25"/>
      <c r="H61" s="25"/>
      <c r="I61" s="25"/>
      <c r="J61" s="25"/>
      <c r="K61" s="26"/>
      <c r="L61" s="25"/>
      <c r="M61" s="25"/>
      <c r="N61" s="20"/>
      <c r="O61" s="20"/>
      <c r="P61" s="20"/>
      <c r="Q61" s="138"/>
      <c r="R61" s="24"/>
      <c r="S61" s="24"/>
      <c r="T61" s="24"/>
    </row>
    <row r="62" spans="1:56" ht="15.75">
      <c r="A62" s="1"/>
      <c r="B62" s="24"/>
      <c r="C62" s="90" t="s">
        <v>65</v>
      </c>
      <c r="D62" s="84"/>
      <c r="E62" s="84"/>
      <c r="F62" s="84"/>
      <c r="G62" s="84"/>
      <c r="H62" s="84"/>
      <c r="I62" s="84"/>
      <c r="J62" s="84"/>
      <c r="K62" s="85"/>
      <c r="L62" s="84"/>
      <c r="M62" s="25"/>
      <c r="N62" s="20"/>
      <c r="O62" s="20"/>
      <c r="P62" s="20"/>
      <c r="Q62" s="138"/>
      <c r="R62" s="26"/>
      <c r="S62" s="26"/>
      <c r="T62" s="26"/>
    </row>
    <row r="63" spans="1:56">
      <c r="A63" s="1"/>
      <c r="B63" s="24"/>
      <c r="C63" s="33"/>
      <c r="D63" s="34"/>
      <c r="E63" s="25"/>
      <c r="F63" s="25"/>
      <c r="G63" s="25"/>
      <c r="H63" s="25"/>
      <c r="I63" s="25"/>
      <c r="J63" s="25"/>
      <c r="K63" s="24"/>
      <c r="L63" s="25"/>
      <c r="M63" s="25"/>
      <c r="N63" s="20"/>
      <c r="O63" s="20"/>
      <c r="P63" s="20"/>
      <c r="Q63" s="138"/>
      <c r="R63" s="26"/>
      <c r="S63" s="26"/>
      <c r="T63" s="26"/>
    </row>
    <row r="64" spans="1:56">
      <c r="A64" s="1"/>
      <c r="B64" s="211"/>
      <c r="C64" s="206" t="s">
        <v>73</v>
      </c>
      <c r="D64" s="86">
        <f>SUM(suma1,suma2,suma3,suma4)</f>
        <v>632</v>
      </c>
      <c r="E64" s="25"/>
      <c r="F64" s="25"/>
      <c r="G64" s="25"/>
      <c r="H64" s="25"/>
      <c r="I64" s="25"/>
      <c r="J64" s="25"/>
      <c r="K64" s="24"/>
      <c r="L64" s="25"/>
      <c r="M64" s="25"/>
      <c r="N64" s="20"/>
      <c r="O64" s="20"/>
      <c r="P64" s="20"/>
      <c r="Q64" s="138"/>
      <c r="R64" s="26"/>
      <c r="S64" s="26"/>
      <c r="T64" s="26"/>
    </row>
    <row r="65" spans="1:20">
      <c r="A65" s="1"/>
      <c r="B65" s="211"/>
      <c r="C65" s="207" t="s">
        <v>74</v>
      </c>
      <c r="D65" s="228">
        <v>43</v>
      </c>
      <c r="E65" s="25"/>
      <c r="F65" s="25"/>
      <c r="G65" s="25"/>
      <c r="H65" s="25"/>
      <c r="I65" s="25"/>
      <c r="J65" s="25"/>
      <c r="K65" s="24"/>
      <c r="L65" s="25"/>
      <c r="M65" s="25"/>
      <c r="N65" s="20"/>
      <c r="O65" s="20"/>
      <c r="P65" s="20"/>
      <c r="Q65" s="138"/>
      <c r="R65" s="26"/>
      <c r="S65" s="26"/>
      <c r="T65" s="26"/>
    </row>
    <row r="66" spans="1:20">
      <c r="A66" s="1"/>
      <c r="B66" s="211"/>
      <c r="C66" s="207" t="s">
        <v>75</v>
      </c>
      <c r="D66" s="86">
        <f>SUM(D64:D65)</f>
        <v>675</v>
      </c>
      <c r="E66" s="25"/>
      <c r="F66" s="25"/>
      <c r="G66" s="25"/>
      <c r="H66" s="25"/>
      <c r="I66" s="25"/>
      <c r="J66" s="25"/>
      <c r="K66" s="24"/>
      <c r="L66" s="25"/>
      <c r="M66" s="25"/>
      <c r="N66" s="20"/>
      <c r="O66" s="20"/>
      <c r="P66" s="20"/>
      <c r="Q66" s="138"/>
      <c r="R66" s="26"/>
      <c r="S66" s="26"/>
      <c r="T66" s="26"/>
    </row>
    <row r="67" spans="1:20">
      <c r="B67" s="212"/>
      <c r="C67" s="207" t="s">
        <v>66</v>
      </c>
      <c r="D67" s="86">
        <f>J60</f>
        <v>90</v>
      </c>
    </row>
    <row r="68" spans="1:20">
      <c r="B68" s="212"/>
      <c r="C68" s="219" t="s">
        <v>76</v>
      </c>
      <c r="D68" s="87">
        <f>SUMIF(L10:L59,"=obi",J10:J59)</f>
        <v>40</v>
      </c>
    </row>
    <row r="69" spans="1:20" ht="25.5">
      <c r="B69" s="212"/>
      <c r="C69" s="208" t="s">
        <v>77</v>
      </c>
      <c r="D69" s="221">
        <f>0.3*90</f>
        <v>27</v>
      </c>
    </row>
    <row r="70" spans="1:20" ht="25.5">
      <c r="B70" s="212"/>
      <c r="C70" s="209" t="s">
        <v>78</v>
      </c>
      <c r="D70" s="148">
        <f>SUM(G60:I60)</f>
        <v>290</v>
      </c>
      <c r="J70" s="220"/>
    </row>
    <row r="71" spans="1:20" ht="25.5">
      <c r="B71" s="212"/>
      <c r="C71" s="88" t="s">
        <v>79</v>
      </c>
      <c r="D71" s="89">
        <f>SUMIF(P10:P59,"=Prakt.",J10:J59)</f>
        <v>51</v>
      </c>
    </row>
    <row r="72" spans="1:20" ht="38.25">
      <c r="B72" s="212"/>
      <c r="C72" s="210" t="s">
        <v>35</v>
      </c>
      <c r="D72" s="89">
        <f>SUMIF(Q10:Q59,"=Bad.",J10:J59)</f>
        <v>51</v>
      </c>
    </row>
    <row r="73" spans="1:20" ht="38.25">
      <c r="B73" s="212"/>
      <c r="C73" s="210" t="s">
        <v>36</v>
      </c>
      <c r="D73" s="89">
        <f>(D72/D67)*100</f>
        <v>56.666666666666664</v>
      </c>
      <c r="L73" s="213"/>
    </row>
    <row r="74" spans="1:20" ht="25.5">
      <c r="B74" s="212"/>
      <c r="C74" s="140" t="s">
        <v>37</v>
      </c>
      <c r="D74" s="89">
        <f>SUMIF(O10:O59,"=Podst.",J10:J59)</f>
        <v>16</v>
      </c>
    </row>
    <row r="76" spans="1:20" ht="116.25" customHeight="1">
      <c r="C76" s="232" t="s">
        <v>304</v>
      </c>
    </row>
    <row r="77" spans="1:20" ht="384" customHeight="1">
      <c r="C77" s="323" t="s">
        <v>305</v>
      </c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</row>
  </sheetData>
  <mergeCells count="7">
    <mergeCell ref="D5:T5"/>
    <mergeCell ref="C77:Q77"/>
    <mergeCell ref="R13:T13"/>
    <mergeCell ref="R26:T26"/>
    <mergeCell ref="R39:T39"/>
    <mergeCell ref="R10:T10"/>
    <mergeCell ref="R51:T51"/>
  </mergeCells>
  <phoneticPr fontId="0" type="noConversion"/>
  <conditionalFormatting sqref="L29:L36 L12 L15:L17 L19:L23 L41:L48 L53:L56">
    <cfRule type="expression" dxfId="48" priority="193" stopIfTrue="1">
      <formula>AND(NOT(ISBLANK(L12)),L12&lt;&gt;"obi")</formula>
    </cfRule>
  </conditionalFormatting>
  <conditionalFormatting sqref="T60 T20 T53 T22 T16 T36 T45:T48 T31:T32">
    <cfRule type="expression" dxfId="47" priority="194" stopIfTrue="1">
      <formula>N16="Inne?"</formula>
    </cfRule>
  </conditionalFormatting>
  <conditionalFormatting sqref="S60 S22 S53 S16 S36 S45:S48 S31:S32">
    <cfRule type="expression" dxfId="46" priority="195" stopIfTrue="1">
      <formula>N16="Kier?"</formula>
    </cfRule>
  </conditionalFormatting>
  <conditionalFormatting sqref="R60 R18 R31:R32 R53 R16 R36 R45:R48 R22">
    <cfRule type="expression" dxfId="45" priority="196" stopIfTrue="1">
      <formula>N16="Podst?"</formula>
    </cfRule>
  </conditionalFormatting>
  <conditionalFormatting sqref="M15:M23 M29:M36 M41:M48 M53:M56">
    <cfRule type="expression" dxfId="44" priority="197" stopIfTrue="1">
      <formula>AND(M15="*",L15="obi")</formula>
    </cfRule>
  </conditionalFormatting>
  <conditionalFormatting sqref="E38 E25 E50:E51 E53:E59">
    <cfRule type="cellIs" dxfId="43" priority="199" stopIfTrue="1" operator="greaterThan">
      <formula>420</formula>
    </cfRule>
  </conditionalFormatting>
  <conditionalFormatting sqref="J60">
    <cfRule type="cellIs" dxfId="42" priority="201" stopIfTrue="1" operator="between">
      <formula>27</formula>
      <formula>33</formula>
    </cfRule>
  </conditionalFormatting>
  <conditionalFormatting sqref="J37">
    <cfRule type="cellIs" dxfId="41" priority="202" stopIfTrue="1" operator="between">
      <formula>27</formula>
      <formula>30</formula>
    </cfRule>
  </conditionalFormatting>
  <conditionalFormatting sqref="J38">
    <cfRule type="cellIs" dxfId="40" priority="203" stopIfTrue="1" operator="between">
      <formula>60</formula>
      <formula>60</formula>
    </cfRule>
  </conditionalFormatting>
  <conditionalFormatting sqref="A54:A57 A30:A37 A16:A24 A42:A49">
    <cfRule type="cellIs" dxfId="39" priority="204" stopIfTrue="1" operator="equal">
      <formula>"?"</formula>
    </cfRule>
  </conditionalFormatting>
  <conditionalFormatting sqref="J49 J24">
    <cfRule type="cellIs" dxfId="38" priority="198" stopIfTrue="1" operator="between">
      <formula>30</formula>
      <formula>33</formula>
    </cfRule>
  </conditionalFormatting>
  <conditionalFormatting sqref="M12">
    <cfRule type="expression" dxfId="37" priority="166" stopIfTrue="1">
      <formula>AND(M12="*",L12="obi")</formula>
    </cfRule>
  </conditionalFormatting>
  <conditionalFormatting sqref="T20">
    <cfRule type="expression" dxfId="36" priority="161" stopIfTrue="1">
      <formula>N20="Inne?"</formula>
    </cfRule>
  </conditionalFormatting>
  <conditionalFormatting sqref="T20">
    <cfRule type="expression" dxfId="35" priority="158" stopIfTrue="1">
      <formula>N20="Inne?"</formula>
    </cfRule>
  </conditionalFormatting>
  <conditionalFormatting sqref="T16">
    <cfRule type="expression" dxfId="34" priority="128" stopIfTrue="1">
      <formula>N16="Inne?"</formula>
    </cfRule>
  </conditionalFormatting>
  <conditionalFormatting sqref="S16">
    <cfRule type="expression" dxfId="33" priority="127" stopIfTrue="1">
      <formula>N16="Kier?"</formula>
    </cfRule>
  </conditionalFormatting>
  <conditionalFormatting sqref="R16">
    <cfRule type="expression" dxfId="32" priority="126" stopIfTrue="1">
      <formula>N16="Podst?"</formula>
    </cfRule>
  </conditionalFormatting>
  <conditionalFormatting sqref="T16">
    <cfRule type="expression" dxfId="31" priority="125" stopIfTrue="1">
      <formula>N16="Inne?"</formula>
    </cfRule>
  </conditionalFormatting>
  <conditionalFormatting sqref="S16">
    <cfRule type="expression" dxfId="30" priority="124" stopIfTrue="1">
      <formula>N16="Kier?"</formula>
    </cfRule>
  </conditionalFormatting>
  <conditionalFormatting sqref="R16">
    <cfRule type="expression" dxfId="29" priority="123" stopIfTrue="1">
      <formula>N16="Podst?"</formula>
    </cfRule>
  </conditionalFormatting>
  <conditionalFormatting sqref="R18">
    <cfRule type="expression" dxfId="28" priority="108" stopIfTrue="1">
      <formula>N18="Podst?"</formula>
    </cfRule>
  </conditionalFormatting>
  <conditionalFormatting sqref="R18">
    <cfRule type="expression" dxfId="27" priority="105" stopIfTrue="1">
      <formula>N18="Podst?"</formula>
    </cfRule>
  </conditionalFormatting>
  <conditionalFormatting sqref="S22">
    <cfRule type="expression" dxfId="26" priority="98" stopIfTrue="1">
      <formula>N22="Kier?"</formula>
    </cfRule>
  </conditionalFormatting>
  <conditionalFormatting sqref="S22">
    <cfRule type="expression" dxfId="25" priority="97" stopIfTrue="1">
      <formula>N22="Kier?"</formula>
    </cfRule>
  </conditionalFormatting>
  <conditionalFormatting sqref="T31">
    <cfRule type="expression" dxfId="24" priority="96" stopIfTrue="1">
      <formula>N31="Inne?"</formula>
    </cfRule>
  </conditionalFormatting>
  <conditionalFormatting sqref="S31">
    <cfRule type="expression" dxfId="23" priority="95" stopIfTrue="1">
      <formula>N31="Kier?"</formula>
    </cfRule>
  </conditionalFormatting>
  <conditionalFormatting sqref="R31">
    <cfRule type="expression" dxfId="22" priority="94" stopIfTrue="1">
      <formula>N31="Podst?"</formula>
    </cfRule>
  </conditionalFormatting>
  <conditionalFormatting sqref="T31">
    <cfRule type="expression" dxfId="21" priority="93" stopIfTrue="1">
      <formula>N31="Inne?"</formula>
    </cfRule>
  </conditionalFormatting>
  <conditionalFormatting sqref="S31">
    <cfRule type="expression" dxfId="20" priority="92" stopIfTrue="1">
      <formula>N31="Kier?"</formula>
    </cfRule>
  </conditionalFormatting>
  <conditionalFormatting sqref="R31">
    <cfRule type="expression" dxfId="19" priority="91" stopIfTrue="1">
      <formula>N31="Podst?"</formula>
    </cfRule>
  </conditionalFormatting>
  <conditionalFormatting sqref="T32">
    <cfRule type="expression" dxfId="18" priority="78" stopIfTrue="1">
      <formula>N32="Inne?"</formula>
    </cfRule>
  </conditionalFormatting>
  <conditionalFormatting sqref="S32">
    <cfRule type="expression" dxfId="17" priority="77" stopIfTrue="1">
      <formula>N32="Kier?"</formula>
    </cfRule>
  </conditionalFormatting>
  <conditionalFormatting sqref="T32">
    <cfRule type="expression" dxfId="16" priority="76" stopIfTrue="1">
      <formula>N32="Inne?"</formula>
    </cfRule>
  </conditionalFormatting>
  <conditionalFormatting sqref="S32">
    <cfRule type="expression" dxfId="15" priority="75" stopIfTrue="1">
      <formula>N32="Kier?"</formula>
    </cfRule>
  </conditionalFormatting>
  <conditionalFormatting sqref="R32">
    <cfRule type="expression" dxfId="14" priority="74" stopIfTrue="1">
      <formula>N32="Podst?"</formula>
    </cfRule>
  </conditionalFormatting>
  <conditionalFormatting sqref="R32">
    <cfRule type="expression" dxfId="13" priority="73" stopIfTrue="1">
      <formula>N32="Podst?"</formula>
    </cfRule>
  </conditionalFormatting>
  <conditionalFormatting sqref="T36">
    <cfRule type="expression" dxfId="12" priority="72" stopIfTrue="1">
      <formula>N36="Inne?"</formula>
    </cfRule>
  </conditionalFormatting>
  <conditionalFormatting sqref="S36">
    <cfRule type="expression" dxfId="11" priority="71" stopIfTrue="1">
      <formula>N36="Kier?"</formula>
    </cfRule>
  </conditionalFormatting>
  <conditionalFormatting sqref="R36">
    <cfRule type="expression" dxfId="10" priority="70" stopIfTrue="1">
      <formula>N36="Podst?"</formula>
    </cfRule>
  </conditionalFormatting>
  <conditionalFormatting sqref="T36">
    <cfRule type="expression" dxfId="9" priority="69" stopIfTrue="1">
      <formula>N36="Inne?"</formula>
    </cfRule>
  </conditionalFormatting>
  <conditionalFormatting sqref="S36">
    <cfRule type="expression" dxfId="8" priority="68" stopIfTrue="1">
      <formula>N36="Kier?"</formula>
    </cfRule>
  </conditionalFormatting>
  <conditionalFormatting sqref="R36">
    <cfRule type="expression" dxfId="7" priority="67" stopIfTrue="1">
      <formula>N36="Podst?"</formula>
    </cfRule>
  </conditionalFormatting>
  <conditionalFormatting sqref="T20">
    <cfRule type="expression" dxfId="6" priority="41" stopIfTrue="1">
      <formula>N20="Inne?"</formula>
    </cfRule>
  </conditionalFormatting>
  <conditionalFormatting sqref="T20">
    <cfRule type="expression" dxfId="5" priority="40" stopIfTrue="1">
      <formula>N20="Inne?"</formula>
    </cfRule>
  </conditionalFormatting>
  <conditionalFormatting sqref="J57">
    <cfRule type="cellIs" dxfId="4" priority="34" stopIfTrue="1" operator="between">
      <formula>27</formula>
      <formula>30</formula>
    </cfRule>
  </conditionalFormatting>
  <conditionalFormatting sqref="J58:J59">
    <cfRule type="cellIs" dxfId="3" priority="33" stopIfTrue="1" operator="between">
      <formula>60</formula>
      <formula>60</formula>
    </cfRule>
  </conditionalFormatting>
  <pageMargins left="0.23622047244094491" right="0.23622047244094491" top="0.74803149606299213" bottom="0.74803149606299213" header="0.31496062992125984" footer="0.31496062992125984"/>
  <pageSetup paperSize="9" scale="29" fitToWidth="0" orientation="portrait" r:id="rId1"/>
  <headerFooter alignWithMargins="0"/>
  <rowBreaks count="1" manualBreakCount="1">
    <brk id="38" min="1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BB52"/>
  <sheetViews>
    <sheetView tabSelected="1" topLeftCell="S1" zoomScale="90" zoomScaleNormal="90" workbookViewId="0">
      <selection activeCell="AV4" sqref="AV4"/>
    </sheetView>
  </sheetViews>
  <sheetFormatPr defaultRowHeight="12.75"/>
  <cols>
    <col min="1" max="1" width="36" style="42" customWidth="1"/>
    <col min="2" max="2" width="6.85546875" bestFit="1" customWidth="1"/>
    <col min="3" max="10" width="6.140625" bestFit="1" customWidth="1"/>
    <col min="11" max="16" width="7.140625" bestFit="1" customWidth="1"/>
    <col min="17" max="19" width="7.140625" customWidth="1"/>
    <col min="20" max="20" width="37.28515625" customWidth="1"/>
    <col min="21" max="21" width="5.7109375" customWidth="1"/>
    <col min="22" max="29" width="5.5703125" bestFit="1" customWidth="1"/>
    <col min="30" max="30" width="6.5703125" customWidth="1"/>
    <col min="31" max="43" width="6.5703125" bestFit="1" customWidth="1"/>
    <col min="44" max="47" width="6.5703125" customWidth="1"/>
    <col min="48" max="48" width="37.42578125" customWidth="1"/>
    <col min="49" max="54" width="5.5703125" bestFit="1" customWidth="1"/>
  </cols>
  <sheetData>
    <row r="1" spans="1:54" ht="15.75">
      <c r="A1" s="165" t="s">
        <v>306</v>
      </c>
    </row>
    <row r="2" spans="1:54" ht="15.75">
      <c r="A2" s="165"/>
      <c r="B2" s="327" t="s">
        <v>43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U2" s="327" t="s">
        <v>238</v>
      </c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W2" s="327" t="s">
        <v>237</v>
      </c>
      <c r="AX2" s="327"/>
      <c r="AY2" s="327"/>
      <c r="AZ2" s="327"/>
      <c r="BA2" s="327"/>
      <c r="BB2" s="327"/>
    </row>
    <row r="3" spans="1:54" ht="51.75" customHeight="1">
      <c r="A3" s="165"/>
      <c r="B3" s="248" t="s">
        <v>239</v>
      </c>
      <c r="C3" s="248" t="s">
        <v>239</v>
      </c>
      <c r="D3" s="248" t="s">
        <v>239</v>
      </c>
      <c r="E3" s="248" t="s">
        <v>239</v>
      </c>
      <c r="F3" s="248" t="s">
        <v>239</v>
      </c>
      <c r="G3" s="248" t="s">
        <v>239</v>
      </c>
      <c r="H3" s="248" t="s">
        <v>239</v>
      </c>
      <c r="I3" s="248" t="s">
        <v>239</v>
      </c>
      <c r="J3" s="248" t="s">
        <v>239</v>
      </c>
      <c r="K3" s="248" t="s">
        <v>239</v>
      </c>
      <c r="L3" s="248" t="s">
        <v>239</v>
      </c>
      <c r="M3" s="248" t="s">
        <v>239</v>
      </c>
      <c r="N3" s="248" t="s">
        <v>239</v>
      </c>
      <c r="O3" s="248" t="s">
        <v>240</v>
      </c>
      <c r="P3" s="248" t="s">
        <v>240</v>
      </c>
      <c r="Q3" s="248" t="s">
        <v>240</v>
      </c>
      <c r="R3" s="248" t="s">
        <v>240</v>
      </c>
      <c r="S3" s="248" t="s">
        <v>239</v>
      </c>
      <c r="U3" s="248" t="s">
        <v>241</v>
      </c>
      <c r="V3" s="248" t="s">
        <v>241</v>
      </c>
      <c r="W3" s="248" t="s">
        <v>242</v>
      </c>
      <c r="X3" s="248" t="s">
        <v>242</v>
      </c>
      <c r="Y3" s="248" t="s">
        <v>242</v>
      </c>
      <c r="Z3" s="248" t="s">
        <v>243</v>
      </c>
      <c r="AA3" s="248" t="s">
        <v>242</v>
      </c>
      <c r="AB3" s="248" t="s">
        <v>242</v>
      </c>
      <c r="AC3" s="248" t="s">
        <v>241</v>
      </c>
      <c r="AD3" s="248" t="s">
        <v>241</v>
      </c>
      <c r="AE3" s="248" t="s">
        <v>241</v>
      </c>
      <c r="AF3" s="248" t="s">
        <v>241</v>
      </c>
      <c r="AG3" s="248" t="s">
        <v>241</v>
      </c>
      <c r="AH3" s="248" t="s">
        <v>241</v>
      </c>
      <c r="AI3" s="248" t="s">
        <v>241</v>
      </c>
      <c r="AJ3" s="248" t="s">
        <v>241</v>
      </c>
      <c r="AK3" s="248" t="s">
        <v>244</v>
      </c>
      <c r="AL3" s="248" t="s">
        <v>241</v>
      </c>
      <c r="AM3" s="248" t="s">
        <v>241</v>
      </c>
      <c r="AN3" s="248" t="s">
        <v>241</v>
      </c>
      <c r="AO3" s="248" t="s">
        <v>241</v>
      </c>
      <c r="AP3" s="248" t="s">
        <v>241</v>
      </c>
      <c r="AQ3" s="248" t="s">
        <v>241</v>
      </c>
      <c r="AR3" s="248" t="s">
        <v>244</v>
      </c>
      <c r="AS3" s="248" t="s">
        <v>241</v>
      </c>
      <c r="AT3" s="248" t="s">
        <v>241</v>
      </c>
      <c r="AU3" s="248" t="s">
        <v>241</v>
      </c>
      <c r="AW3" s="248" t="s">
        <v>245</v>
      </c>
      <c r="AX3" s="248" t="s">
        <v>246</v>
      </c>
      <c r="AY3" s="248" t="s">
        <v>246</v>
      </c>
      <c r="AZ3" s="248" t="s">
        <v>246</v>
      </c>
      <c r="BA3" s="248" t="s">
        <v>247</v>
      </c>
      <c r="BB3" s="248" t="s">
        <v>247</v>
      </c>
    </row>
    <row r="4" spans="1:54" ht="51.75" customHeight="1">
      <c r="A4" s="233" t="s">
        <v>316</v>
      </c>
      <c r="B4" s="247" t="s">
        <v>186</v>
      </c>
      <c r="C4" s="247" t="s">
        <v>187</v>
      </c>
      <c r="D4" s="247" t="s">
        <v>188</v>
      </c>
      <c r="E4" s="247" t="s">
        <v>189</v>
      </c>
      <c r="F4" s="247" t="s">
        <v>190</v>
      </c>
      <c r="G4" s="247" t="s">
        <v>191</v>
      </c>
      <c r="H4" s="247" t="s">
        <v>192</v>
      </c>
      <c r="I4" s="247" t="s">
        <v>193</v>
      </c>
      <c r="J4" s="247" t="s">
        <v>194</v>
      </c>
      <c r="K4" s="247" t="s">
        <v>195</v>
      </c>
      <c r="L4" s="247" t="s">
        <v>196</v>
      </c>
      <c r="M4" s="247" t="s">
        <v>197</v>
      </c>
      <c r="N4" s="247" t="s">
        <v>198</v>
      </c>
      <c r="O4" s="247" t="s">
        <v>199</v>
      </c>
      <c r="P4" s="247" t="s">
        <v>200</v>
      </c>
      <c r="Q4" s="247" t="s">
        <v>201</v>
      </c>
      <c r="R4" s="247" t="s">
        <v>202</v>
      </c>
      <c r="S4" s="247" t="s">
        <v>203</v>
      </c>
      <c r="T4" s="234" t="s">
        <v>316</v>
      </c>
      <c r="U4" s="247" t="s">
        <v>204</v>
      </c>
      <c r="V4" s="247" t="s">
        <v>205</v>
      </c>
      <c r="W4" s="247" t="s">
        <v>206</v>
      </c>
      <c r="X4" s="247" t="s">
        <v>207</v>
      </c>
      <c r="Y4" s="247" t="s">
        <v>208</v>
      </c>
      <c r="Z4" s="247" t="s">
        <v>209</v>
      </c>
      <c r="AA4" s="247" t="s">
        <v>210</v>
      </c>
      <c r="AB4" s="247" t="s">
        <v>211</v>
      </c>
      <c r="AC4" s="247" t="s">
        <v>212</v>
      </c>
      <c r="AD4" s="247" t="s">
        <v>213</v>
      </c>
      <c r="AE4" s="247" t="s">
        <v>214</v>
      </c>
      <c r="AF4" s="247" t="s">
        <v>215</v>
      </c>
      <c r="AG4" s="247" t="s">
        <v>216</v>
      </c>
      <c r="AH4" s="247" t="s">
        <v>217</v>
      </c>
      <c r="AI4" s="247" t="s">
        <v>218</v>
      </c>
      <c r="AJ4" s="247" t="s">
        <v>219</v>
      </c>
      <c r="AK4" s="247" t="s">
        <v>220</v>
      </c>
      <c r="AL4" s="247" t="s">
        <v>221</v>
      </c>
      <c r="AM4" s="247" t="s">
        <v>222</v>
      </c>
      <c r="AN4" s="247" t="s">
        <v>223</v>
      </c>
      <c r="AO4" s="247" t="s">
        <v>224</v>
      </c>
      <c r="AP4" s="247" t="s">
        <v>225</v>
      </c>
      <c r="AQ4" s="247" t="s">
        <v>226</v>
      </c>
      <c r="AR4" s="247" t="s">
        <v>227</v>
      </c>
      <c r="AS4" s="247" t="s">
        <v>228</v>
      </c>
      <c r="AT4" s="247" t="s">
        <v>229</v>
      </c>
      <c r="AU4" s="247" t="s">
        <v>230</v>
      </c>
      <c r="AV4" s="233" t="s">
        <v>316</v>
      </c>
      <c r="AW4" s="247" t="s">
        <v>231</v>
      </c>
      <c r="AX4" s="247" t="s">
        <v>232</v>
      </c>
      <c r="AY4" s="247" t="s">
        <v>233</v>
      </c>
      <c r="AZ4" s="247" t="s">
        <v>234</v>
      </c>
      <c r="BA4" s="247" t="s">
        <v>235</v>
      </c>
      <c r="BB4" s="247" t="s">
        <v>236</v>
      </c>
    </row>
    <row r="5" spans="1:54">
      <c r="A5" s="233" t="s">
        <v>72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234" t="s">
        <v>72</v>
      </c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233" t="s">
        <v>72</v>
      </c>
      <c r="AW5" s="97"/>
      <c r="AX5" s="97"/>
      <c r="AY5" s="97"/>
      <c r="AZ5" s="97"/>
      <c r="BA5" s="97"/>
      <c r="BB5" s="97"/>
    </row>
    <row r="6" spans="1:54">
      <c r="A6" s="96" t="str">
        <f>NieStac!C13</f>
        <v>Semestr 1: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96" t="str">
        <f>NieStac!C13</f>
        <v>Semestr 1: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96" t="str">
        <f>NieStac!C13</f>
        <v>Semestr 1:</v>
      </c>
      <c r="AW6" s="15"/>
      <c r="AX6" s="15"/>
      <c r="AY6" s="15"/>
      <c r="AZ6" s="15"/>
      <c r="BA6" s="15"/>
      <c r="BB6" s="15"/>
    </row>
    <row r="7" spans="1:54" hidden="1">
      <c r="A7" s="95" t="str">
        <f>NieStac!$C14</f>
        <v>Moduł kształcenia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95" t="str">
        <f>NieStac!$C14</f>
        <v>Moduł kształcenia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95" t="str">
        <f>NieStac!$C14</f>
        <v>Moduł kształcenia</v>
      </c>
      <c r="AW7" s="15"/>
      <c r="AX7" s="15"/>
      <c r="AY7" s="15"/>
      <c r="AZ7" s="15"/>
      <c r="BA7" s="15"/>
      <c r="BB7" s="15"/>
    </row>
    <row r="8" spans="1:54" ht="24.75" customHeight="1">
      <c r="A8" s="95" t="str">
        <f>NieStac!C15</f>
        <v>Teoria i metody optymalizacji</v>
      </c>
      <c r="B8" s="16" t="str">
        <f>IF(ISERR(FIND(B$4,NieStac!$R15))=FALSE,IF(ISERR(FIND(CONCATENATE(B$4,"+"),NieStac!$R15))=FALSE,IF(ISERR(FIND(CONCATENATE(B$4,"++"),NieStac!$R15))=FALSE,IF(ISERR(FIND(CONCATENATE(B$4,"+++"),NieStac!$R15))=FALSE,"+++","++"),"+")," ")," ")</f>
        <v>+++</v>
      </c>
      <c r="C8" s="16" t="str">
        <f>IF(ISERR(FIND(C$4,NieStac!$R15))=FALSE,IF(ISERR(FIND(CONCATENATE(C$4,"+"),NieStac!$R15))=FALSE,IF(ISERR(FIND(CONCATENATE(C$4,"++"),NieStac!$R15))=FALSE,IF(ISERR(FIND(CONCATENATE(C$4,"+++"),NieStac!$R15))=FALSE,"+++","++"),"+")," ")," ")</f>
        <v xml:space="preserve"> </v>
      </c>
      <c r="D8" s="16" t="str">
        <f>IF(ISERR(FIND(D$4,NieStac!$R15))=FALSE,IF(ISERR(FIND(CONCATENATE(D$4,"+"),NieStac!$R15))=FALSE,IF(ISERR(FIND(CONCATENATE(D$4,"++"),NieStac!$R15))=FALSE,IF(ISERR(FIND(CONCATENATE(D$4,"+++"),NieStac!$R15))=FALSE,"+++","++"),"+")," ")," ")</f>
        <v xml:space="preserve"> </v>
      </c>
      <c r="E8" s="16" t="str">
        <f>IF(ISERR(FIND(E$4,NieStac!$R15))=FALSE,IF(ISERR(FIND(CONCATENATE(E$4,"+"),NieStac!$R15))=FALSE,IF(ISERR(FIND(CONCATENATE(E$4,"++"),NieStac!$R15))=FALSE,IF(ISERR(FIND(CONCATENATE(E$4,"+++"),NieStac!$R15))=FALSE,"+++","++"),"+")," ")," ")</f>
        <v xml:space="preserve"> </v>
      </c>
      <c r="F8" s="16" t="str">
        <f>IF(ISERR(FIND(F$4,NieStac!$R15))=FALSE,IF(ISERR(FIND(CONCATENATE(F$4,"+"),NieStac!$R15))=FALSE,IF(ISERR(FIND(CONCATENATE(F$4,"++"),NieStac!$R15))=FALSE,IF(ISERR(FIND(CONCATENATE(F$4,"+++"),NieStac!$R15))=FALSE,"+++","++"),"+")," ")," ")</f>
        <v>+</v>
      </c>
      <c r="G8" s="16" t="str">
        <f>IF(ISERR(FIND(G$4,NieStac!$R15))=FALSE,IF(ISERR(FIND(CONCATENATE(G$4,"+"),NieStac!$R15))=FALSE,IF(ISERR(FIND(CONCATENATE(G$4,"++"),NieStac!$R15))=FALSE,IF(ISERR(FIND(CONCATENATE(G$4,"+++"),NieStac!$R15))=FALSE,"+++","++"),"+")," ")," ")</f>
        <v xml:space="preserve"> </v>
      </c>
      <c r="H8" s="16" t="str">
        <f>IF(ISERR(FIND(H$4,NieStac!$R15))=FALSE,IF(ISERR(FIND(CONCATENATE(H$4,"+"),NieStac!$R15))=FALSE,IF(ISERR(FIND(CONCATENATE(H$4,"++"),NieStac!$R15))=FALSE,IF(ISERR(FIND(CONCATENATE(H$4,"+++"),NieStac!$R15))=FALSE,"+++","++"),"+")," ")," ")</f>
        <v xml:space="preserve"> </v>
      </c>
      <c r="I8" s="16" t="str">
        <f>IF(ISERR(FIND(I$4,NieStac!$R15))=FALSE,IF(ISERR(FIND(CONCATENATE(I$4,"+"),NieStac!$R15))=FALSE,IF(ISERR(FIND(CONCATENATE(I$4,"++"),NieStac!$R15))=FALSE,IF(ISERR(FIND(CONCATENATE(I$4,"+++"),NieStac!$R15))=FALSE,"+++","++"),"+")," ")," ")</f>
        <v>+</v>
      </c>
      <c r="J8" s="16" t="str">
        <f>IF(ISERR(FIND(J$4,NieStac!$R15))=FALSE,IF(ISERR(FIND(CONCATENATE(J$4,"+"),NieStac!$R15))=FALSE,IF(ISERR(FIND(CONCATENATE(J$4,"++"),NieStac!$R15))=FALSE,IF(ISERR(FIND(CONCATENATE(J$4,"+++"),NieStac!$R15))=FALSE,"+++","++"),"+")," ")," ")</f>
        <v xml:space="preserve"> </v>
      </c>
      <c r="K8" s="16" t="str">
        <f>IF(ISERR(FIND(K$4,NieStac!$R15))=FALSE,IF(ISERR(FIND(CONCATENATE(K$4,"+"),NieStac!$R15))=FALSE,IF(ISERR(FIND(CONCATENATE(K$4,"++"),NieStac!$R15))=FALSE,IF(ISERR(FIND(CONCATENATE(K$4,"+++"),NieStac!$R15))=FALSE,"+++","++"),"+")," ")," ")</f>
        <v xml:space="preserve"> </v>
      </c>
      <c r="L8" s="16" t="str">
        <f>IF(ISERR(FIND(L$4,NieStac!$R15))=FALSE,IF(ISERR(FIND(CONCATENATE(L$4,"+"),NieStac!$R15))=FALSE,IF(ISERR(FIND(CONCATENATE(L$4,"++"),NieStac!$R15))=FALSE,IF(ISERR(FIND(CONCATENATE(L$4,"+++"),NieStac!$R15))=FALSE,"+++","++"),"+")," ")," ")</f>
        <v xml:space="preserve"> </v>
      </c>
      <c r="M8" s="16" t="str">
        <f>IF(ISERR(FIND(M$4,NieStac!$R15))=FALSE,IF(ISERR(FIND(CONCATENATE(M$4,"+"),NieStac!$R15))=FALSE,IF(ISERR(FIND(CONCATENATE(M$4,"++"),NieStac!$R15))=FALSE,IF(ISERR(FIND(CONCATENATE(M$4,"+++"),NieStac!$R15))=FALSE,"+++","++"),"+")," ")," ")</f>
        <v xml:space="preserve"> </v>
      </c>
      <c r="N8" s="16" t="str">
        <f>IF(ISERR(FIND(N$4,NieStac!$R15))=FALSE,IF(ISERR(FIND(CONCATENATE(N$4,"+"),NieStac!$R15))=FALSE,IF(ISERR(FIND(CONCATENATE(N$4,"++"),NieStac!$R15))=FALSE,IF(ISERR(FIND(CONCATENATE(N$4,"+++"),NieStac!$R15))=FALSE,"+++","++"),"+")," ")," ")</f>
        <v xml:space="preserve"> </v>
      </c>
      <c r="O8" s="16" t="str">
        <f>IF(ISERR(FIND(O$4,NieStac!$R15))=FALSE,IF(ISERR(FIND(CONCATENATE(O$4,"+"),NieStac!$R15))=FALSE,IF(ISERR(FIND(CONCATENATE(O$4,"++"),NieStac!$R15))=FALSE,IF(ISERR(FIND(CONCATENATE(O$4,"+++"),NieStac!$R15))=FALSE,"+++","++"),"+")," ")," ")</f>
        <v xml:space="preserve"> </v>
      </c>
      <c r="P8" s="16" t="str">
        <f>IF(ISERR(FIND(P$4,NieStac!$R15))=FALSE,IF(ISERR(FIND(CONCATENATE(P$4,"+"),NieStac!$R15))=FALSE,IF(ISERR(FIND(CONCATENATE(P$4,"++"),NieStac!$R15))=FALSE,IF(ISERR(FIND(CONCATENATE(P$4,"+++"),NieStac!$R15))=FALSE,"+++","++"),"+")," ")," ")</f>
        <v xml:space="preserve"> </v>
      </c>
      <c r="Q8" s="16" t="str">
        <f>IF(ISERR(FIND(Q$4,NieStac!$R15))=FALSE,IF(ISERR(FIND(CONCATENATE(Q$4,"+"),NieStac!$R15))=FALSE,IF(ISERR(FIND(CONCATENATE(Q$4,"++"),NieStac!$R15))=FALSE,IF(ISERR(FIND(CONCATENATE(Q$4,"+++"),NieStac!$R15))=FALSE,"+++","++"),"+")," ")," ")</f>
        <v xml:space="preserve"> </v>
      </c>
      <c r="R8" s="16" t="str">
        <f>IF(ISERR(FIND(R$4,NieStac!$R15))=FALSE,IF(ISERR(FIND(CONCATENATE(R$4,"+"),NieStac!$R15))=FALSE,IF(ISERR(FIND(CONCATENATE(R$4,"++"),NieStac!$R15))=FALSE,IF(ISERR(FIND(CONCATENATE(R$4,"+++"),NieStac!$R15))=FALSE,"+++","++"),"+")," ")," ")</f>
        <v xml:space="preserve"> </v>
      </c>
      <c r="S8" s="16" t="str">
        <f>IF(ISERR(FIND(S$4,NieStac!$R15))=FALSE,IF(ISERR(FIND(CONCATENATE(S$4,"+"),NieStac!$R15))=FALSE,IF(ISERR(FIND(CONCATENATE(S$4,"++"),NieStac!$R15))=FALSE,IF(ISERR(FIND(CONCATENATE(S$4,"+++"),NieStac!$R15))=FALSE,"+++","++"),"+")," ")," ")</f>
        <v xml:space="preserve"> </v>
      </c>
      <c r="T8" s="95" t="str">
        <f>NieStac!$C15</f>
        <v>Teoria i metody optymalizacji</v>
      </c>
      <c r="U8" s="16" t="str">
        <f>IF(ISERR(FIND(U$4,NieStac!$S15))=FALSE,IF(ISERR(FIND(CONCATENATE(U$4,"+"),NieStac!$S15))=FALSE,IF(ISERR(FIND(CONCATENATE(U$4,"++"),NieStac!$S15))=FALSE,IF(ISERR(FIND(CONCATENATE(U$4,"+++"),NieStac!$S15))=FALSE,"+++","++"),"+")," ")," ")</f>
        <v>++</v>
      </c>
      <c r="V8" s="16" t="str">
        <f>IF(ISERR(FIND(V$4,NieStac!$S15))=FALSE,IF(ISERR(FIND(CONCATENATE(V$4,"+"),NieStac!$S15))=FALSE,IF(ISERR(FIND(CONCATENATE(V$4,"++"),NieStac!$S15))=FALSE,IF(ISERR(FIND(CONCATENATE(V$4,"+++"),NieStac!$S15))=FALSE,"+++","++"),"+")," ")," ")</f>
        <v xml:space="preserve"> </v>
      </c>
      <c r="W8" s="16" t="str">
        <f>IF(ISERR(FIND(W$4,NieStac!$S15))=FALSE,IF(ISERR(FIND(CONCATENATE(W$4,"+"),NieStac!$S15))=FALSE,IF(ISERR(FIND(CONCATENATE(W$4,"++"),NieStac!$S15))=FALSE,IF(ISERR(FIND(CONCATENATE(W$4,"+++"),NieStac!$S15))=FALSE,"+++","++"),"+")," ")," ")</f>
        <v xml:space="preserve"> </v>
      </c>
      <c r="X8" s="16" t="str">
        <f>IF(ISERR(FIND(X$4,NieStac!$S15))=FALSE,IF(ISERR(FIND(CONCATENATE(X$4,"+"),NieStac!$S15))=FALSE,IF(ISERR(FIND(CONCATENATE(X$4,"++"),NieStac!$S15))=FALSE,IF(ISERR(FIND(CONCATENATE(X$4,"+++"),NieStac!$S15))=FALSE,"+++","++"),"+")," ")," ")</f>
        <v xml:space="preserve"> </v>
      </c>
      <c r="Y8" s="16" t="str">
        <f>IF(ISERR(FIND(Y$4,NieStac!$S15))=FALSE,IF(ISERR(FIND(CONCATENATE(Y$4,"+"),NieStac!$S15))=FALSE,IF(ISERR(FIND(CONCATENATE(Y$4,"++"),NieStac!$S15))=FALSE,IF(ISERR(FIND(CONCATENATE(Y$4,"+++"),NieStac!$S15))=FALSE,"+++","++"),"+")," ")," ")</f>
        <v xml:space="preserve"> </v>
      </c>
      <c r="Z8" s="16" t="str">
        <f>IF(ISERR(FIND(Z$4,NieStac!$S15))=FALSE,IF(ISERR(FIND(CONCATENATE(Z$4,"+"),NieStac!$S15))=FALSE,IF(ISERR(FIND(CONCATENATE(Z$4,"++"),NieStac!$S15))=FALSE,IF(ISERR(FIND(CONCATENATE(Z$4,"+++"),NieStac!$S15))=FALSE,"+++","++"),"+")," ")," ")</f>
        <v>+++</v>
      </c>
      <c r="AA8" s="16" t="str">
        <f>IF(ISERR(FIND(AA$4,NieStac!$S15))=FALSE,IF(ISERR(FIND(CONCATENATE(AA$4,"+"),NieStac!$S15))=FALSE,IF(ISERR(FIND(CONCATENATE(AA$4,"++"),NieStac!$S15))=FALSE,IF(ISERR(FIND(CONCATENATE(AA$4,"+++"),NieStac!$S15))=FALSE,"+++","++"),"+")," ")," ")</f>
        <v xml:space="preserve"> </v>
      </c>
      <c r="AB8" s="16" t="str">
        <f>IF(ISERR(FIND(AB$4,NieStac!$S15))=FALSE,IF(ISERR(FIND(CONCATENATE(AB$4,"+"),NieStac!$S15))=FALSE,IF(ISERR(FIND(CONCATENATE(AB$4,"++"),NieStac!$S15))=FALSE,IF(ISERR(FIND(CONCATENATE(AB$4,"+++"),NieStac!$S15))=FALSE,"+++","++"),"+")," ")," ")</f>
        <v xml:space="preserve"> </v>
      </c>
      <c r="AC8" s="16" t="str">
        <f>IF(ISERR(FIND(AC$4,NieStac!$S15))=FALSE,IF(ISERR(FIND(CONCATENATE(AC$4,"+"),NieStac!$S15))=FALSE,IF(ISERR(FIND(CONCATENATE(AC$4,"++"),NieStac!$S15))=FALSE,IF(ISERR(FIND(CONCATENATE(AC$4,"+++"),NieStac!$S15))=FALSE,"+++","++"),"+")," ")," ")</f>
        <v xml:space="preserve"> </v>
      </c>
      <c r="AD8" s="16" t="str">
        <f>IF(ISERR(FIND(AD$4,NieStac!$S15))=FALSE,IF(ISERR(FIND(CONCATENATE(AD$4,"+"),NieStac!$S15))=FALSE,IF(ISERR(FIND(CONCATENATE(AD$4,"++"),NieStac!$S15))=FALSE,IF(ISERR(FIND(CONCATENATE(AD$4,"+++"),NieStac!$S15))=FALSE,"+++","++"),"+")," ")," ")</f>
        <v xml:space="preserve"> </v>
      </c>
      <c r="AE8" s="16" t="str">
        <f>IF(ISERR(FIND(AE$4,NieStac!$S15))=FALSE,IF(ISERR(FIND(CONCATENATE(AE$4,"+"),NieStac!$S15))=FALSE,IF(ISERR(FIND(CONCATENATE(AE$4,"++"),NieStac!$S15))=FALSE,IF(ISERR(FIND(CONCATENATE(AE$4,"+++"),NieStac!$S15))=FALSE,"+++","++"),"+")," ")," ")</f>
        <v xml:space="preserve"> </v>
      </c>
      <c r="AF8" s="16" t="str">
        <f>IF(ISERR(FIND(AF$4,NieStac!$S15))=FALSE,IF(ISERR(FIND(CONCATENATE(AF$4,"+"),NieStac!$S15))=FALSE,IF(ISERR(FIND(CONCATENATE(AF$4,"++"),NieStac!$S15))=FALSE,IF(ISERR(FIND(CONCATENATE(AF$4,"+++"),NieStac!$S15))=FALSE,"+++","++"),"+")," ")," ")</f>
        <v xml:space="preserve"> </v>
      </c>
      <c r="AG8" s="16" t="str">
        <f>IF(ISERR(FIND(AG$4,NieStac!$S15))=FALSE,IF(ISERR(FIND(CONCATENATE(AG$4,"+"),NieStac!$S15))=FALSE,IF(ISERR(FIND(CONCATENATE(AG$4,"++"),NieStac!$S15))=FALSE,IF(ISERR(FIND(CONCATENATE(AG$4,"+++"),NieStac!$S15))=FALSE,"+++","++"),"+")," ")," ")</f>
        <v xml:space="preserve"> </v>
      </c>
      <c r="AH8" s="16" t="str">
        <f>IF(ISERR(FIND(AH$4,NieStac!$S15))=FALSE,IF(ISERR(FIND(CONCATENATE(AH$4,"+"),NieStac!$S15))=FALSE,IF(ISERR(FIND(CONCATENATE(AH$4,"++"),NieStac!$S15))=FALSE,IF(ISERR(FIND(CONCATENATE(AH$4,"+++"),NieStac!$S15))=FALSE,"+++","++"),"+")," ")," ")</f>
        <v>+</v>
      </c>
      <c r="AI8" s="16" t="str">
        <f>IF(ISERR(FIND(AI$4,NieStac!$S15))=FALSE,IF(ISERR(FIND(CONCATENATE(AI$4,"+"),NieStac!$S15))=FALSE,IF(ISERR(FIND(CONCATENATE(AI$4,"++"),NieStac!$S15))=FALSE,IF(ISERR(FIND(CONCATENATE(AI$4,"+++"),NieStac!$S15))=FALSE,"+++","++"),"+")," ")," ")</f>
        <v xml:space="preserve"> </v>
      </c>
      <c r="AJ8" s="16" t="str">
        <f>IF(ISERR(FIND(AJ$4,NieStac!$S15))=FALSE,IF(ISERR(FIND(CONCATENATE(AJ$4,"+"),NieStac!$S15))=FALSE,IF(ISERR(FIND(CONCATENATE(AJ$4,"++"),NieStac!$S15))=FALSE,IF(ISERR(FIND(CONCATENATE(AJ$4,"+++"),NieStac!$S15))=FALSE,"+++","++"),"+")," ")," ")</f>
        <v xml:space="preserve"> </v>
      </c>
      <c r="AK8" s="16" t="str">
        <f>IF(ISERR(FIND(AK$4,NieStac!$S15))=FALSE,IF(ISERR(FIND(CONCATENATE(AK$4,"+"),NieStac!$S15))=FALSE,IF(ISERR(FIND(CONCATENATE(AK$4,"++"),NieStac!$S15))=FALSE,IF(ISERR(FIND(CONCATENATE(AK$4,"+++"),NieStac!$S15))=FALSE,"+++","++"),"+")," ")," ")</f>
        <v xml:space="preserve"> </v>
      </c>
      <c r="AL8" s="16" t="str">
        <f>IF(ISERR(FIND(AL$4,NieStac!$S15))=FALSE,IF(ISERR(FIND(CONCATENATE(AL$4,"+"),NieStac!$S15))=FALSE,IF(ISERR(FIND(CONCATENATE(AL$4,"++"),NieStac!$S15))=FALSE,IF(ISERR(FIND(CONCATENATE(AL$4,"+++"),NieStac!$S15))=FALSE,"+++","++"),"+")," ")," ")</f>
        <v xml:space="preserve"> </v>
      </c>
      <c r="AM8" s="16" t="str">
        <f>IF(ISERR(FIND(AM$4,NieStac!$S15))=FALSE,IF(ISERR(FIND(CONCATENATE(AM$4,"+"),NieStac!$S15))=FALSE,IF(ISERR(FIND(CONCATENATE(AM$4,"++"),NieStac!$S15))=FALSE,IF(ISERR(FIND(CONCATENATE(AM$4,"+++"),NieStac!$S15))=FALSE,"+++","++"),"+")," ")," ")</f>
        <v xml:space="preserve"> </v>
      </c>
      <c r="AN8" s="16" t="str">
        <f>IF(ISERR(FIND(AN$4,NieStac!$S15))=FALSE,IF(ISERR(FIND(CONCATENATE(AN$4,"+"),NieStac!$S15))=FALSE,IF(ISERR(FIND(CONCATENATE(AN$4,"++"),NieStac!$S15))=FALSE,IF(ISERR(FIND(CONCATENATE(AN$4,"+++"),NieStac!$S15))=FALSE,"+++","++"),"+")," ")," ")</f>
        <v xml:space="preserve"> </v>
      </c>
      <c r="AO8" s="16" t="str">
        <f>IF(ISERR(FIND(AO$4,NieStac!$S15))=FALSE,IF(ISERR(FIND(CONCATENATE(AO$4,"+"),NieStac!$S15))=FALSE,IF(ISERR(FIND(CONCATENATE(AO$4,"++"),NieStac!$S15))=FALSE,IF(ISERR(FIND(CONCATENATE(AO$4,"+++"),NieStac!$S15))=FALSE,"+++","++"),"+")," ")," ")</f>
        <v xml:space="preserve"> </v>
      </c>
      <c r="AP8" s="16" t="str">
        <f>IF(ISERR(FIND(AP$4,NieStac!$S15))=FALSE,IF(ISERR(FIND(CONCATENATE(AP$4,"+"),NieStac!$S15))=FALSE,IF(ISERR(FIND(CONCATENATE(AP$4,"++"),NieStac!$S15))=FALSE,IF(ISERR(FIND(CONCATENATE(AP$4,"+++"),NieStac!$S15))=FALSE,"+++","++"),"+")," ")," ")</f>
        <v>++</v>
      </c>
      <c r="AQ8" s="16" t="str">
        <f>IF(ISERR(FIND(AQ$4,NieStac!$S15))=FALSE,IF(ISERR(FIND(CONCATENATE(AQ$4,"+"),NieStac!$S15))=FALSE,IF(ISERR(FIND(CONCATENATE(AQ$4,"++"),NieStac!$S15))=FALSE,IF(ISERR(FIND(CONCATENATE(AQ$4,"+++"),NieStac!$S15))=FALSE,"+++","++"),"+")," ")," ")</f>
        <v xml:space="preserve"> </v>
      </c>
      <c r="AR8" s="16" t="str">
        <f>IF(ISERR(FIND(AR$4,NieStac!$S15))=FALSE,IF(ISERR(FIND(CONCATENATE(AR$4,"+"),NieStac!$S15))=FALSE,IF(ISERR(FIND(CONCATENATE(AR$4,"++"),NieStac!$S15))=FALSE,IF(ISERR(FIND(CONCATENATE(AR$4,"+++"),NieStac!$S15))=FALSE,"+++","++"),"+")," ")," ")</f>
        <v xml:space="preserve"> </v>
      </c>
      <c r="AS8" s="16" t="str">
        <f>IF(ISERR(FIND(AS$4,NieStac!$S15))=FALSE,IF(ISERR(FIND(CONCATENATE(AS$4,"+"),NieStac!$S15))=FALSE,IF(ISERR(FIND(CONCATENATE(AS$4,"++"),NieStac!$S15))=FALSE,IF(ISERR(FIND(CONCATENATE(AS$4,"+++"),NieStac!$S15))=FALSE,"+++","++"),"+")," ")," ")</f>
        <v xml:space="preserve"> </v>
      </c>
      <c r="AT8" s="16" t="str">
        <f>IF(ISERR(FIND(AT$4,NieStac!$S15))=FALSE,IF(ISERR(FIND(CONCATENATE(AT$4,"+"),NieStac!$S15))=FALSE,IF(ISERR(FIND(CONCATENATE(AT$4,"++"),NieStac!$S15))=FALSE,IF(ISERR(FIND(CONCATENATE(AT$4,"+++"),NieStac!$S15))=FALSE,"+++","++"),"+")," ")," ")</f>
        <v xml:space="preserve"> </v>
      </c>
      <c r="AU8" s="16" t="str">
        <f>IF(ISERR(FIND(AU$4,NieStac!$S15))=FALSE,IF(ISERR(FIND(CONCATENATE(AU$4,"+"),NieStac!$S15))=FALSE,IF(ISERR(FIND(CONCATENATE(AU$4,"++"),NieStac!$S15))=FALSE,IF(ISERR(FIND(CONCATENATE(AU$4,"+++"),NieStac!$S15))=FALSE,"+++","++"),"+")," ")," ")</f>
        <v xml:space="preserve"> </v>
      </c>
      <c r="AV8" s="95" t="str">
        <f>NieStac!$C15</f>
        <v>Teoria i metody optymalizacji</v>
      </c>
      <c r="AW8" s="16" t="str">
        <f>IF(ISERR(FIND(AW$4,NieStac!$T15))=FALSE,IF(ISERR(FIND(CONCATENATE(AW$4,"+"),NieStac!$T15))=FALSE,IF(ISERR(FIND(CONCATENATE(AW$4,"++"),NieStac!$T15))=FALSE,IF(ISERR(FIND(CONCATENATE(AW$4,"+++"),NieStac!$T15))=FALSE,"+++","++"),"+")," ")," ")</f>
        <v>++</v>
      </c>
      <c r="AX8" s="16" t="str">
        <f>IF(ISERR(FIND(AX$4,NieStac!$T15))=FALSE,IF(ISERR(FIND(CONCATENATE(AX$4,"+"),NieStac!$T15))=FALSE,IF(ISERR(FIND(CONCATENATE(AX$4,"++"),NieStac!$T15))=FALSE,IF(ISERR(FIND(CONCATENATE(AX$4,"+++"),NieStac!$T15))=FALSE,"+++","++"),"+")," ")," ")</f>
        <v xml:space="preserve"> </v>
      </c>
      <c r="AY8" s="16" t="str">
        <f>IF(ISERR(FIND(AY$4,NieStac!$T15))=FALSE,IF(ISERR(FIND(CONCATENATE(AY$4,"+"),NieStac!$T15))=FALSE,IF(ISERR(FIND(CONCATENATE(AY$4,"++"),NieStac!$T15))=FALSE,IF(ISERR(FIND(CONCATENATE(AY$4,"+++"),NieStac!$T15))=FALSE,"+++","++"),"+")," ")," ")</f>
        <v xml:space="preserve"> </v>
      </c>
      <c r="AZ8" s="16" t="str">
        <f>IF(ISERR(FIND(AZ$4,NieStac!$T15))=FALSE,IF(ISERR(FIND(CONCATENATE(AZ$4,"+"),NieStac!$T15))=FALSE,IF(ISERR(FIND(CONCATENATE(AZ$4,"++"),NieStac!$T15))=FALSE,IF(ISERR(FIND(CONCATENATE(AZ$4,"+++"),NieStac!$T15))=FALSE,"+++","++"),"+")," ")," ")</f>
        <v>+</v>
      </c>
      <c r="BA8" s="16" t="str">
        <f>IF(ISERR(FIND(BA$4,NieStac!$T15))=FALSE,IF(ISERR(FIND(CONCATENATE(BA$4,"+"),NieStac!$T15))=FALSE,IF(ISERR(FIND(CONCATENATE(BA$4,"++"),NieStac!$T15))=FALSE,IF(ISERR(FIND(CONCATENATE(BA$4,"+++"),NieStac!$T15))=FALSE,"+++","++"),"+")," ")," ")</f>
        <v>+</v>
      </c>
      <c r="BB8" s="16" t="str">
        <f>IF(ISERR(FIND(BB$4,NieStac!$T15))=FALSE,IF(ISERR(FIND(CONCATENATE(BB$4,"+"),NieStac!$T15))=FALSE,IF(ISERR(FIND(CONCATENATE(BB$4,"++"),NieStac!$T15))=FALSE,IF(ISERR(FIND(CONCATENATE(BB$4,"+++"),NieStac!$T15))=FALSE,"+++","++"),"+")," ")," ")</f>
        <v>+</v>
      </c>
    </row>
    <row r="9" spans="1:54">
      <c r="A9" s="95" t="str">
        <f>NieStac!C16</f>
        <v>Podstawowe szkolenie z zakresu BHP</v>
      </c>
      <c r="B9" s="16" t="str">
        <f>IF(ISERR(FIND(B$4,NieStac!$R16))=FALSE,IF(ISERR(FIND(CONCATENATE(B$4,"+"),NieStac!$R16))=FALSE,IF(ISERR(FIND(CONCATENATE(B$4,"++"),NieStac!$R16))=FALSE,IF(ISERR(FIND(CONCATENATE(B$4,"+++"),NieStac!$R16))=FALSE,"+++","++"),"+")," ")," ")</f>
        <v xml:space="preserve"> </v>
      </c>
      <c r="C9" s="16" t="str">
        <f>IF(ISERR(FIND(C$4,NieStac!$R16))=FALSE,IF(ISERR(FIND(CONCATENATE(C$4,"+"),NieStac!$R16))=FALSE,IF(ISERR(FIND(CONCATENATE(C$4,"++"),NieStac!$R16))=FALSE,IF(ISERR(FIND(CONCATENATE(C$4,"+++"),NieStac!$R16))=FALSE,"+++","++"),"+")," ")," ")</f>
        <v xml:space="preserve"> </v>
      </c>
      <c r="D9" s="16" t="str">
        <f>IF(ISERR(FIND(D$4,NieStac!$R16))=FALSE,IF(ISERR(FIND(CONCATENATE(D$4,"+"),NieStac!$R16))=FALSE,IF(ISERR(FIND(CONCATENATE(D$4,"++"),NieStac!$R16))=FALSE,IF(ISERR(FIND(CONCATENATE(D$4,"+++"),NieStac!$R16))=FALSE,"+++","++"),"+")," ")," ")</f>
        <v xml:space="preserve"> </v>
      </c>
      <c r="E9" s="16" t="str">
        <f>IF(ISERR(FIND(E$4,NieStac!$R16))=FALSE,IF(ISERR(FIND(CONCATENATE(E$4,"+"),NieStac!$R16))=FALSE,IF(ISERR(FIND(CONCATENATE(E$4,"++"),NieStac!$R16))=FALSE,IF(ISERR(FIND(CONCATENATE(E$4,"+++"),NieStac!$R16))=FALSE,"+++","++"),"+")," ")," ")</f>
        <v xml:space="preserve"> </v>
      </c>
      <c r="F9" s="16" t="str">
        <f>IF(ISERR(FIND(F$4,NieStac!$R16))=FALSE,IF(ISERR(FIND(CONCATENATE(F$4,"+"),NieStac!$R16))=FALSE,IF(ISERR(FIND(CONCATENATE(F$4,"++"),NieStac!$R16))=FALSE,IF(ISERR(FIND(CONCATENATE(F$4,"+++"),NieStac!$R16))=FALSE,"+++","++"),"+")," ")," ")</f>
        <v xml:space="preserve"> </v>
      </c>
      <c r="G9" s="16" t="str">
        <f>IF(ISERR(FIND(G$4,NieStac!$R16))=FALSE,IF(ISERR(FIND(CONCATENATE(G$4,"+"),NieStac!$R16))=FALSE,IF(ISERR(FIND(CONCATENATE(G$4,"++"),NieStac!$R16))=FALSE,IF(ISERR(FIND(CONCATENATE(G$4,"+++"),NieStac!$R16))=FALSE,"+++","++"),"+")," ")," ")</f>
        <v xml:space="preserve"> </v>
      </c>
      <c r="H9" s="16" t="str">
        <f>IF(ISERR(FIND(H$4,NieStac!$R16))=FALSE,IF(ISERR(FIND(CONCATENATE(H$4,"+"),NieStac!$R16))=FALSE,IF(ISERR(FIND(CONCATENATE(H$4,"++"),NieStac!$R16))=FALSE,IF(ISERR(FIND(CONCATENATE(H$4,"+++"),NieStac!$R16))=FALSE,"+++","++"),"+")," ")," ")</f>
        <v xml:space="preserve"> </v>
      </c>
      <c r="I9" s="16" t="str">
        <f>IF(ISERR(FIND(I$4,NieStac!$R16))=FALSE,IF(ISERR(FIND(CONCATENATE(I$4,"+"),NieStac!$R16))=FALSE,IF(ISERR(FIND(CONCATENATE(I$4,"++"),NieStac!$R16))=FALSE,IF(ISERR(FIND(CONCATENATE(I$4,"+++"),NieStac!$R16))=FALSE,"+++","++"),"+")," ")," ")</f>
        <v xml:space="preserve"> </v>
      </c>
      <c r="J9" s="16" t="str">
        <f>IF(ISERR(FIND(J$4,NieStac!$R16))=FALSE,IF(ISERR(FIND(CONCATENATE(J$4,"+"),NieStac!$R16))=FALSE,IF(ISERR(FIND(CONCATENATE(J$4,"++"),NieStac!$R16))=FALSE,IF(ISERR(FIND(CONCATENATE(J$4,"+++"),NieStac!$R16))=FALSE,"+++","++"),"+")," ")," ")</f>
        <v xml:space="preserve"> </v>
      </c>
      <c r="K9" s="16" t="str">
        <f>IF(ISERR(FIND(K$4,NieStac!$R16))=FALSE,IF(ISERR(FIND(CONCATENATE(K$4,"+"),NieStac!$R16))=FALSE,IF(ISERR(FIND(CONCATENATE(K$4,"++"),NieStac!$R16))=FALSE,IF(ISERR(FIND(CONCATENATE(K$4,"+++"),NieStac!$R16))=FALSE,"+++","++"),"+")," ")," ")</f>
        <v xml:space="preserve"> </v>
      </c>
      <c r="L9" s="16" t="str">
        <f>IF(ISERR(FIND(L$4,NieStac!$R16))=FALSE,IF(ISERR(FIND(CONCATENATE(L$4,"+"),NieStac!$R16))=FALSE,IF(ISERR(FIND(CONCATENATE(L$4,"++"),NieStac!$R16))=FALSE,IF(ISERR(FIND(CONCATENATE(L$4,"+++"),NieStac!$R16))=FALSE,"+++","++"),"+")," ")," ")</f>
        <v xml:space="preserve"> </v>
      </c>
      <c r="M9" s="16" t="str">
        <f>IF(ISERR(FIND(M$4,NieStac!$R16))=FALSE,IF(ISERR(FIND(CONCATENATE(M$4,"+"),NieStac!$R16))=FALSE,IF(ISERR(FIND(CONCATENATE(M$4,"++"),NieStac!$R16))=FALSE,IF(ISERR(FIND(CONCATENATE(M$4,"+++"),NieStac!$R16))=FALSE,"+++","++"),"+")," ")," ")</f>
        <v xml:space="preserve"> </v>
      </c>
      <c r="N9" s="16" t="str">
        <f>IF(ISERR(FIND(N$4,NieStac!$R16))=FALSE,IF(ISERR(FIND(CONCATENATE(N$4,"+"),NieStac!$R16))=FALSE,IF(ISERR(FIND(CONCATENATE(N$4,"++"),NieStac!$R16))=FALSE,IF(ISERR(FIND(CONCATENATE(N$4,"+++"),NieStac!$R16))=FALSE,"+++","++"),"+")," ")," ")</f>
        <v xml:space="preserve"> </v>
      </c>
      <c r="O9" s="16" t="str">
        <f>IF(ISERR(FIND(O$4,NieStac!$R16))=FALSE,IF(ISERR(FIND(CONCATENATE(O$4,"+"),NieStac!$R16))=FALSE,IF(ISERR(FIND(CONCATENATE(O$4,"++"),NieStac!$R16))=FALSE,IF(ISERR(FIND(CONCATENATE(O$4,"+++"),NieStac!$R16))=FALSE,"+++","++"),"+")," ")," ")</f>
        <v>+</v>
      </c>
      <c r="P9" s="16" t="str">
        <f>IF(ISERR(FIND(P$4,NieStac!$R16))=FALSE,IF(ISERR(FIND(CONCATENATE(P$4,"+"),NieStac!$R16))=FALSE,IF(ISERR(FIND(CONCATENATE(P$4,"++"),NieStac!$R16))=FALSE,IF(ISERR(FIND(CONCATENATE(P$4,"+++"),NieStac!$R16))=FALSE,"+++","++"),"+")," ")," ")</f>
        <v xml:space="preserve"> </v>
      </c>
      <c r="Q9" s="16" t="str">
        <f>IF(ISERR(FIND(Q$4,NieStac!$R16))=FALSE,IF(ISERR(FIND(CONCATENATE(Q$4,"+"),NieStac!$R16))=FALSE,IF(ISERR(FIND(CONCATENATE(Q$4,"++"),NieStac!$R16))=FALSE,IF(ISERR(FIND(CONCATENATE(Q$4,"+++"),NieStac!$R16))=FALSE,"+++","++"),"+")," ")," ")</f>
        <v xml:space="preserve"> </v>
      </c>
      <c r="R9" s="16" t="str">
        <f>IF(ISERR(FIND(R$4,NieStac!$R16))=FALSE,IF(ISERR(FIND(CONCATENATE(R$4,"+"),NieStac!$R16))=FALSE,IF(ISERR(FIND(CONCATENATE(R$4,"++"),NieStac!$R16))=FALSE,IF(ISERR(FIND(CONCATENATE(R$4,"+++"),NieStac!$R16))=FALSE,"+++","++"),"+")," ")," ")</f>
        <v xml:space="preserve"> </v>
      </c>
      <c r="S9" s="16" t="str">
        <f>IF(ISERR(FIND(S$4,NieStac!$R16))=FALSE,IF(ISERR(FIND(CONCATENATE(S$4,"+"),NieStac!$R16))=FALSE,IF(ISERR(FIND(CONCATENATE(S$4,"++"),NieStac!$R16))=FALSE,IF(ISERR(FIND(CONCATENATE(S$4,"+++"),NieStac!$R16))=FALSE,"+++","++"),"+")," ")," ")</f>
        <v xml:space="preserve"> </v>
      </c>
      <c r="T9" s="95" t="str">
        <f>NieStac!$C16</f>
        <v>Podstawowe szkolenie z zakresu BHP</v>
      </c>
      <c r="U9" s="16" t="str">
        <f>IF(ISERR(FIND(U$4,NieStac!$S16))=FALSE,IF(ISERR(FIND(CONCATENATE(U$4,"+"),NieStac!$S16))=FALSE,IF(ISERR(FIND(CONCATENATE(U$4,"++"),NieStac!$S16))=FALSE,IF(ISERR(FIND(CONCATENATE(U$4,"+++"),NieStac!$S16))=FALSE,"+++","++"),"+")," ")," ")</f>
        <v>+</v>
      </c>
      <c r="V9" s="16" t="str">
        <f>IF(ISERR(FIND(V$4,NieStac!$S16))=FALSE,IF(ISERR(FIND(CONCATENATE(V$4,"+"),NieStac!$S16))=FALSE,IF(ISERR(FIND(CONCATENATE(V$4,"++"),NieStac!$S16))=FALSE,IF(ISERR(FIND(CONCATENATE(V$4,"+++"),NieStac!$S16))=FALSE,"+++","++"),"+")," ")," ")</f>
        <v xml:space="preserve"> </v>
      </c>
      <c r="W9" s="16" t="str">
        <f>IF(ISERR(FIND(W$4,NieStac!$S16))=FALSE,IF(ISERR(FIND(CONCATENATE(W$4,"+"),NieStac!$S16))=FALSE,IF(ISERR(FIND(CONCATENATE(W$4,"++"),NieStac!$S16))=FALSE,IF(ISERR(FIND(CONCATENATE(W$4,"+++"),NieStac!$S16))=FALSE,"+++","++"),"+")," ")," ")</f>
        <v xml:space="preserve"> </v>
      </c>
      <c r="X9" s="16" t="str">
        <f>IF(ISERR(FIND(X$4,NieStac!$S16))=FALSE,IF(ISERR(FIND(CONCATENATE(X$4,"+"),NieStac!$S16))=FALSE,IF(ISERR(FIND(CONCATENATE(X$4,"++"),NieStac!$S16))=FALSE,IF(ISERR(FIND(CONCATENATE(X$4,"+++"),NieStac!$S16))=FALSE,"+++","++"),"+")," ")," ")</f>
        <v xml:space="preserve"> </v>
      </c>
      <c r="Y9" s="16" t="str">
        <f>IF(ISERR(FIND(Y$4,NieStac!$S16))=FALSE,IF(ISERR(FIND(CONCATENATE(Y$4,"+"),NieStac!$S16))=FALSE,IF(ISERR(FIND(CONCATENATE(Y$4,"++"),NieStac!$S16))=FALSE,IF(ISERR(FIND(CONCATENATE(Y$4,"+++"),NieStac!$S16))=FALSE,"+++","++"),"+")," ")," ")</f>
        <v xml:space="preserve"> </v>
      </c>
      <c r="Z9" s="16" t="str">
        <f>IF(ISERR(FIND(Z$4,NieStac!$S16))=FALSE,IF(ISERR(FIND(CONCATENATE(Z$4,"+"),NieStac!$S16))=FALSE,IF(ISERR(FIND(CONCATENATE(Z$4,"++"),NieStac!$S16))=FALSE,IF(ISERR(FIND(CONCATENATE(Z$4,"+++"),NieStac!$S16))=FALSE,"+++","++"),"+")," ")," ")</f>
        <v xml:space="preserve"> </v>
      </c>
      <c r="AA9" s="16" t="str">
        <f>IF(ISERR(FIND(AA$4,NieStac!$S16))=FALSE,IF(ISERR(FIND(CONCATENATE(AA$4,"+"),NieStac!$S16))=FALSE,IF(ISERR(FIND(CONCATENATE(AA$4,"++"),NieStac!$S16))=FALSE,IF(ISERR(FIND(CONCATENATE(AA$4,"+++"),NieStac!$S16))=FALSE,"+++","++"),"+")," ")," ")</f>
        <v xml:space="preserve"> </v>
      </c>
      <c r="AB9" s="16" t="str">
        <f>IF(ISERR(FIND(AB$4,NieStac!$S16))=FALSE,IF(ISERR(FIND(CONCATENATE(AB$4,"+"),NieStac!$S16))=FALSE,IF(ISERR(FIND(CONCATENATE(AB$4,"++"),NieStac!$S16))=FALSE,IF(ISERR(FIND(CONCATENATE(AB$4,"+++"),NieStac!$S16))=FALSE,"+++","++"),"+")," ")," ")</f>
        <v xml:space="preserve"> </v>
      </c>
      <c r="AC9" s="16" t="str">
        <f>IF(ISERR(FIND(AC$4,NieStac!$S16))=FALSE,IF(ISERR(FIND(CONCATENATE(AC$4,"+"),NieStac!$S16))=FALSE,IF(ISERR(FIND(CONCATENATE(AC$4,"++"),NieStac!$S16))=FALSE,IF(ISERR(FIND(CONCATENATE(AC$4,"+++"),NieStac!$S16))=FALSE,"+++","++"),"+")," ")," ")</f>
        <v xml:space="preserve"> </v>
      </c>
      <c r="AD9" s="16" t="str">
        <f>IF(ISERR(FIND(AD$4,NieStac!$S16))=FALSE,IF(ISERR(FIND(CONCATENATE(AD$4,"+"),NieStac!$S16))=FALSE,IF(ISERR(FIND(CONCATENATE(AD$4,"++"),NieStac!$S16))=FALSE,IF(ISERR(FIND(CONCATENATE(AD$4,"+++"),NieStac!$S16))=FALSE,"+++","++"),"+")," ")," ")</f>
        <v xml:space="preserve"> </v>
      </c>
      <c r="AE9" s="16" t="str">
        <f>IF(ISERR(FIND(AE$4,NieStac!$S16))=FALSE,IF(ISERR(FIND(CONCATENATE(AE$4,"+"),NieStac!$S16))=FALSE,IF(ISERR(FIND(CONCATENATE(AE$4,"++"),NieStac!$S16))=FALSE,IF(ISERR(FIND(CONCATENATE(AE$4,"+++"),NieStac!$S16))=FALSE,"+++","++"),"+")," ")," ")</f>
        <v xml:space="preserve"> </v>
      </c>
      <c r="AF9" s="16" t="str">
        <f>IF(ISERR(FIND(AF$4,NieStac!$S16))=FALSE,IF(ISERR(FIND(CONCATENATE(AF$4,"+"),NieStac!$S16))=FALSE,IF(ISERR(FIND(CONCATENATE(AF$4,"++"),NieStac!$S16))=FALSE,IF(ISERR(FIND(CONCATENATE(AF$4,"+++"),NieStac!$S16))=FALSE,"+++","++"),"+")," ")," ")</f>
        <v xml:space="preserve"> </v>
      </c>
      <c r="AG9" s="16" t="str">
        <f>IF(ISERR(FIND(AG$4,NieStac!$S16))=FALSE,IF(ISERR(FIND(CONCATENATE(AG$4,"+"),NieStac!$S16))=FALSE,IF(ISERR(FIND(CONCATENATE(AG$4,"++"),NieStac!$S16))=FALSE,IF(ISERR(FIND(CONCATENATE(AG$4,"+++"),NieStac!$S16))=FALSE,"+++","++"),"+")," ")," ")</f>
        <v xml:space="preserve"> </v>
      </c>
      <c r="AH9" s="16" t="str">
        <f>IF(ISERR(FIND(AH$4,NieStac!$S16))=FALSE,IF(ISERR(FIND(CONCATENATE(AH$4,"+"),NieStac!$S16))=FALSE,IF(ISERR(FIND(CONCATENATE(AH$4,"++"),NieStac!$S16))=FALSE,IF(ISERR(FIND(CONCATENATE(AH$4,"+++"),NieStac!$S16))=FALSE,"+++","++"),"+")," ")," ")</f>
        <v xml:space="preserve"> </v>
      </c>
      <c r="AI9" s="16" t="str">
        <f>IF(ISERR(FIND(AI$4,NieStac!$S16))=FALSE,IF(ISERR(FIND(CONCATENATE(AI$4,"+"),NieStac!$S16))=FALSE,IF(ISERR(FIND(CONCATENATE(AI$4,"++"),NieStac!$S16))=FALSE,IF(ISERR(FIND(CONCATENATE(AI$4,"+++"),NieStac!$S16))=FALSE,"+++","++"),"+")," ")," ")</f>
        <v xml:space="preserve"> </v>
      </c>
      <c r="AJ9" s="16" t="str">
        <f>IF(ISERR(FIND(AJ$4,NieStac!$S16))=FALSE,IF(ISERR(FIND(CONCATENATE(AJ$4,"+"),NieStac!$S16))=FALSE,IF(ISERR(FIND(CONCATENATE(AJ$4,"++"),NieStac!$S16))=FALSE,IF(ISERR(FIND(CONCATENATE(AJ$4,"+++"),NieStac!$S16))=FALSE,"+++","++"),"+")," ")," ")</f>
        <v xml:space="preserve"> </v>
      </c>
      <c r="AK9" s="16" t="str">
        <f>IF(ISERR(FIND(AK$4,NieStac!$S16))=FALSE,IF(ISERR(FIND(CONCATENATE(AK$4,"+"),NieStac!$S16))=FALSE,IF(ISERR(FIND(CONCATENATE(AK$4,"++"),NieStac!$S16))=FALSE,IF(ISERR(FIND(CONCATENATE(AK$4,"+++"),NieStac!$S16))=FALSE,"+++","++"),"+")," ")," ")</f>
        <v>+++</v>
      </c>
      <c r="AL9" s="16" t="str">
        <f>IF(ISERR(FIND(AL$4,NieStac!$S16))=FALSE,IF(ISERR(FIND(CONCATENATE(AL$4,"+"),NieStac!$S16))=FALSE,IF(ISERR(FIND(CONCATENATE(AL$4,"++"),NieStac!$S16))=FALSE,IF(ISERR(FIND(CONCATENATE(AL$4,"+++"),NieStac!$S16))=FALSE,"+++","++"),"+")," ")," ")</f>
        <v xml:space="preserve"> </v>
      </c>
      <c r="AM9" s="16" t="str">
        <f>IF(ISERR(FIND(AM$4,NieStac!$S16))=FALSE,IF(ISERR(FIND(CONCATENATE(AM$4,"+"),NieStac!$S16))=FALSE,IF(ISERR(FIND(CONCATENATE(AM$4,"++"),NieStac!$S16))=FALSE,IF(ISERR(FIND(CONCATENATE(AM$4,"+++"),NieStac!$S16))=FALSE,"+++","++"),"+")," ")," ")</f>
        <v xml:space="preserve"> </v>
      </c>
      <c r="AN9" s="16" t="str">
        <f>IF(ISERR(FIND(AN$4,NieStac!$S16))=FALSE,IF(ISERR(FIND(CONCATENATE(AN$4,"+"),NieStac!$S16))=FALSE,IF(ISERR(FIND(CONCATENATE(AN$4,"++"),NieStac!$S16))=FALSE,IF(ISERR(FIND(CONCATENATE(AN$4,"+++"),NieStac!$S16))=FALSE,"+++","++"),"+")," ")," ")</f>
        <v xml:space="preserve"> </v>
      </c>
      <c r="AO9" s="16" t="str">
        <f>IF(ISERR(FIND(AO$4,NieStac!$S16))=FALSE,IF(ISERR(FIND(CONCATENATE(AO$4,"+"),NieStac!$S16))=FALSE,IF(ISERR(FIND(CONCATENATE(AO$4,"++"),NieStac!$S16))=FALSE,IF(ISERR(FIND(CONCATENATE(AO$4,"+++"),NieStac!$S16))=FALSE,"+++","++"),"+")," ")," ")</f>
        <v xml:space="preserve"> </v>
      </c>
      <c r="AP9" s="16" t="str">
        <f>IF(ISERR(FIND(AP$4,NieStac!$S16))=FALSE,IF(ISERR(FIND(CONCATENATE(AP$4,"+"),NieStac!$S16))=FALSE,IF(ISERR(FIND(CONCATENATE(AP$4,"++"),NieStac!$S16))=FALSE,IF(ISERR(FIND(CONCATENATE(AP$4,"+++"),NieStac!$S16))=FALSE,"+++","++"),"+")," ")," ")</f>
        <v xml:space="preserve"> </v>
      </c>
      <c r="AQ9" s="16" t="str">
        <f>IF(ISERR(FIND(AQ$4,NieStac!$S16))=FALSE,IF(ISERR(FIND(CONCATENATE(AQ$4,"+"),NieStac!$S16))=FALSE,IF(ISERR(FIND(CONCATENATE(AQ$4,"++"),NieStac!$S16))=FALSE,IF(ISERR(FIND(CONCATENATE(AQ$4,"+++"),NieStac!$S16))=FALSE,"+++","++"),"+")," ")," ")</f>
        <v xml:space="preserve"> </v>
      </c>
      <c r="AR9" s="16" t="str">
        <f>IF(ISERR(FIND(AR$4,NieStac!$S16))=FALSE,IF(ISERR(FIND(CONCATENATE(AR$4,"+"),NieStac!$S16))=FALSE,IF(ISERR(FIND(CONCATENATE(AR$4,"++"),NieStac!$S16))=FALSE,IF(ISERR(FIND(CONCATENATE(AR$4,"+++"),NieStac!$S16))=FALSE,"+++","++"),"+")," ")," ")</f>
        <v xml:space="preserve"> </v>
      </c>
      <c r="AS9" s="16" t="str">
        <f>IF(ISERR(FIND(AS$4,NieStac!$S16))=FALSE,IF(ISERR(FIND(CONCATENATE(AS$4,"+"),NieStac!$S16))=FALSE,IF(ISERR(FIND(CONCATENATE(AS$4,"++"),NieStac!$S16))=FALSE,IF(ISERR(FIND(CONCATENATE(AS$4,"+++"),NieStac!$S16))=FALSE,"+++","++"),"+")," ")," ")</f>
        <v xml:space="preserve"> </v>
      </c>
      <c r="AT9" s="16" t="str">
        <f>IF(ISERR(FIND(AT$4,NieStac!$S16))=FALSE,IF(ISERR(FIND(CONCATENATE(AT$4,"+"),NieStac!$S16))=FALSE,IF(ISERR(FIND(CONCATENATE(AT$4,"++"),NieStac!$S16))=FALSE,IF(ISERR(FIND(CONCATENATE(AT$4,"+++"),NieStac!$S16))=FALSE,"+++","++"),"+")," ")," ")</f>
        <v xml:space="preserve"> </v>
      </c>
      <c r="AU9" s="16" t="str">
        <f>IF(ISERR(FIND(AU$4,NieStac!$S16))=FALSE,IF(ISERR(FIND(CONCATENATE(AU$4,"+"),NieStac!$S16))=FALSE,IF(ISERR(FIND(CONCATENATE(AU$4,"++"),NieStac!$S16))=FALSE,IF(ISERR(FIND(CONCATENATE(AU$4,"+++"),NieStac!$S16))=FALSE,"+++","++"),"+")," ")," ")</f>
        <v xml:space="preserve"> </v>
      </c>
      <c r="AV9" s="95" t="str">
        <f>NieStac!$C16</f>
        <v>Podstawowe szkolenie z zakresu BHP</v>
      </c>
      <c r="AW9" s="16" t="str">
        <f>IF(ISERR(FIND(AW$4,NieStac!$T16))=FALSE,IF(ISERR(FIND(CONCATENATE(AW$4,"+"),NieStac!$T16))=FALSE,IF(ISERR(FIND(CONCATENATE(AW$4,"++"),NieStac!$T16))=FALSE,IF(ISERR(FIND(CONCATENATE(AW$4,"+++"),NieStac!$T16))=FALSE,"+++","++"),"+")," ")," ")</f>
        <v xml:space="preserve"> </v>
      </c>
      <c r="AX9" s="16" t="str">
        <f>IF(ISERR(FIND(AX$4,NieStac!$T16))=FALSE,IF(ISERR(FIND(CONCATENATE(AX$4,"+"),NieStac!$T16))=FALSE,IF(ISERR(FIND(CONCATENATE(AX$4,"++"),NieStac!$T16))=FALSE,IF(ISERR(FIND(CONCATENATE(AX$4,"+++"),NieStac!$T16))=FALSE,"+++","++"),"+")," ")," ")</f>
        <v>+</v>
      </c>
      <c r="AY9" s="16" t="str">
        <f>IF(ISERR(FIND(AY$4,NieStac!$T16))=FALSE,IF(ISERR(FIND(CONCATENATE(AY$4,"+"),NieStac!$T16))=FALSE,IF(ISERR(FIND(CONCATENATE(AY$4,"++"),NieStac!$T16))=FALSE,IF(ISERR(FIND(CONCATENATE(AY$4,"+++"),NieStac!$T16))=FALSE,"+++","++"),"+")," ")," ")</f>
        <v xml:space="preserve"> </v>
      </c>
      <c r="AZ9" s="16" t="str">
        <f>IF(ISERR(FIND(AZ$4,NieStac!$T16))=FALSE,IF(ISERR(FIND(CONCATENATE(AZ$4,"+"),NieStac!$T16))=FALSE,IF(ISERR(FIND(CONCATENATE(AZ$4,"++"),NieStac!$T16))=FALSE,IF(ISERR(FIND(CONCATENATE(AZ$4,"+++"),NieStac!$T16))=FALSE,"+++","++"),"+")," ")," ")</f>
        <v>+</v>
      </c>
      <c r="BA9" s="16" t="str">
        <f>IF(ISERR(FIND(BA$4,NieStac!$T16))=FALSE,IF(ISERR(FIND(CONCATENATE(BA$4,"+"),NieStac!$T16))=FALSE,IF(ISERR(FIND(CONCATENATE(BA$4,"++"),NieStac!$T16))=FALSE,IF(ISERR(FIND(CONCATENATE(BA$4,"+++"),NieStac!$T16))=FALSE,"+++","++"),"+")," ")," ")</f>
        <v xml:space="preserve"> </v>
      </c>
      <c r="BB9" s="16" t="str">
        <f>IF(ISERR(FIND(BB$4,NieStac!$T16))=FALSE,IF(ISERR(FIND(CONCATENATE(BB$4,"+"),NieStac!$T16))=FALSE,IF(ISERR(FIND(CONCATENATE(BB$4,"++"),NieStac!$T16))=FALSE,IF(ISERR(FIND(CONCATENATE(BB$4,"+++"),NieStac!$T16))=FALSE,"+++","++"),"+")," ")," ")</f>
        <v xml:space="preserve"> </v>
      </c>
    </row>
    <row r="10" spans="1:54" ht="25.5">
      <c r="A10" s="95" t="str">
        <f>NieStac!C17</f>
        <v xml:space="preserve">Rozszerzona rzeczywistość w technikach sterowania </v>
      </c>
      <c r="B10" s="16" t="str">
        <f>IF(ISERR(FIND(B$4,NieStac!$R17))=FALSE,IF(ISERR(FIND(CONCATENATE(B$4,"+"),NieStac!$R17))=FALSE,IF(ISERR(FIND(CONCATENATE(B$4,"++"),NieStac!$R17))=FALSE,IF(ISERR(FIND(CONCATENATE(B$4,"+++"),NieStac!$R17))=FALSE,"+++","++"),"+")," ")," ")</f>
        <v xml:space="preserve"> </v>
      </c>
      <c r="C10" s="16" t="str">
        <f>IF(ISERR(FIND(C$4,NieStac!$R17))=FALSE,IF(ISERR(FIND(CONCATENATE(C$4,"+"),NieStac!$R17))=FALSE,IF(ISERR(FIND(CONCATENATE(C$4,"++"),NieStac!$R17))=FALSE,IF(ISERR(FIND(CONCATENATE(C$4,"+++"),NieStac!$R17))=FALSE,"+++","++"),"+")," ")," ")</f>
        <v xml:space="preserve"> </v>
      </c>
      <c r="D10" s="16" t="str">
        <f>IF(ISERR(FIND(D$4,NieStac!$R17))=FALSE,IF(ISERR(FIND(CONCATENATE(D$4,"+"),NieStac!$R17))=FALSE,IF(ISERR(FIND(CONCATENATE(D$4,"++"),NieStac!$R17))=FALSE,IF(ISERR(FIND(CONCATENATE(D$4,"+++"),NieStac!$R17))=FALSE,"+++","++"),"+")," ")," ")</f>
        <v xml:space="preserve"> </v>
      </c>
      <c r="E10" s="16" t="str">
        <f>IF(ISERR(FIND(E$4,NieStac!$R17))=FALSE,IF(ISERR(FIND(CONCATENATE(E$4,"+"),NieStac!$R17))=FALSE,IF(ISERR(FIND(CONCATENATE(E$4,"++"),NieStac!$R17))=FALSE,IF(ISERR(FIND(CONCATENATE(E$4,"+++"),NieStac!$R17))=FALSE,"+++","++"),"+")," ")," ")</f>
        <v xml:space="preserve"> </v>
      </c>
      <c r="F10" s="16" t="str">
        <f>IF(ISERR(FIND(F$4,NieStac!$R17))=FALSE,IF(ISERR(FIND(CONCATENATE(F$4,"+"),NieStac!$R17))=FALSE,IF(ISERR(FIND(CONCATENATE(F$4,"++"),NieStac!$R17))=FALSE,IF(ISERR(FIND(CONCATENATE(F$4,"+++"),NieStac!$R17))=FALSE,"+++","++"),"+")," ")," ")</f>
        <v xml:space="preserve"> </v>
      </c>
      <c r="G10" s="16" t="str">
        <f>IF(ISERR(FIND(G$4,NieStac!$R17))=FALSE,IF(ISERR(FIND(CONCATENATE(G$4,"+"),NieStac!$R17))=FALSE,IF(ISERR(FIND(CONCATENATE(G$4,"++"),NieStac!$R17))=FALSE,IF(ISERR(FIND(CONCATENATE(G$4,"+++"),NieStac!$R17))=FALSE,"+++","++"),"+")," ")," ")</f>
        <v xml:space="preserve"> </v>
      </c>
      <c r="H10" s="16" t="str">
        <f>IF(ISERR(FIND(H$4,NieStac!$R17))=FALSE,IF(ISERR(FIND(CONCATENATE(H$4,"+"),NieStac!$R17))=FALSE,IF(ISERR(FIND(CONCATENATE(H$4,"++"),NieStac!$R17))=FALSE,IF(ISERR(FIND(CONCATENATE(H$4,"+++"),NieStac!$R17))=FALSE,"+++","++"),"+")," ")," ")</f>
        <v>++</v>
      </c>
      <c r="I10" s="16" t="str">
        <f>IF(ISERR(FIND(I$4,NieStac!$R17))=FALSE,IF(ISERR(FIND(CONCATENATE(I$4,"+"),NieStac!$R17))=FALSE,IF(ISERR(FIND(CONCATENATE(I$4,"++"),NieStac!$R17))=FALSE,IF(ISERR(FIND(CONCATENATE(I$4,"+++"),NieStac!$R17))=FALSE,"+++","++"),"+")," ")," ")</f>
        <v xml:space="preserve"> </v>
      </c>
      <c r="J10" s="16" t="str">
        <f>IF(ISERR(FIND(J$4,NieStac!$R17))=FALSE,IF(ISERR(FIND(CONCATENATE(J$4,"+"),NieStac!$R17))=FALSE,IF(ISERR(FIND(CONCATENATE(J$4,"++"),NieStac!$R17))=FALSE,IF(ISERR(FIND(CONCATENATE(J$4,"+++"),NieStac!$R17))=FALSE,"+++","++"),"+")," ")," ")</f>
        <v xml:space="preserve"> </v>
      </c>
      <c r="K10" s="16" t="str">
        <f>IF(ISERR(FIND(K$4,NieStac!$R17))=FALSE,IF(ISERR(FIND(CONCATENATE(K$4,"+"),NieStac!$R17))=FALSE,IF(ISERR(FIND(CONCATENATE(K$4,"++"),NieStac!$R17))=FALSE,IF(ISERR(FIND(CONCATENATE(K$4,"+++"),NieStac!$R17))=FALSE,"+++","++"),"+")," ")," ")</f>
        <v>++</v>
      </c>
      <c r="L10" s="16" t="str">
        <f>IF(ISERR(FIND(L$4,NieStac!$R17))=FALSE,IF(ISERR(FIND(CONCATENATE(L$4,"+"),NieStac!$R17))=FALSE,IF(ISERR(FIND(CONCATENATE(L$4,"++"),NieStac!$R17))=FALSE,IF(ISERR(FIND(CONCATENATE(L$4,"+++"),NieStac!$R17))=FALSE,"+++","++"),"+")," ")," ")</f>
        <v>++</v>
      </c>
      <c r="M10" s="16" t="str">
        <f>IF(ISERR(FIND(M$4,NieStac!$R17))=FALSE,IF(ISERR(FIND(CONCATENATE(M$4,"+"),NieStac!$R17))=FALSE,IF(ISERR(FIND(CONCATENATE(M$4,"++"),NieStac!$R17))=FALSE,IF(ISERR(FIND(CONCATENATE(M$4,"+++"),NieStac!$R17))=FALSE,"+++","++"),"+")," ")," ")</f>
        <v xml:space="preserve"> </v>
      </c>
      <c r="N10" s="16" t="str">
        <f>IF(ISERR(FIND(N$4,NieStac!$R17))=FALSE,IF(ISERR(FIND(CONCATENATE(N$4,"+"),NieStac!$R17))=FALSE,IF(ISERR(FIND(CONCATENATE(N$4,"++"),NieStac!$R17))=FALSE,IF(ISERR(FIND(CONCATENATE(N$4,"+++"),NieStac!$R17))=FALSE,"+++","++"),"+")," ")," ")</f>
        <v xml:space="preserve"> </v>
      </c>
      <c r="O10" s="16" t="str">
        <f>IF(ISERR(FIND(O$4,NieStac!$R17))=FALSE,IF(ISERR(FIND(CONCATENATE(O$4,"+"),NieStac!$R17))=FALSE,IF(ISERR(FIND(CONCATENATE(O$4,"++"),NieStac!$R17))=FALSE,IF(ISERR(FIND(CONCATENATE(O$4,"+++"),NieStac!$R17))=FALSE,"+++","++"),"+")," ")," ")</f>
        <v xml:space="preserve"> </v>
      </c>
      <c r="P10" s="16" t="str">
        <f>IF(ISERR(FIND(P$4,NieStac!$R17))=FALSE,IF(ISERR(FIND(CONCATENATE(P$4,"+"),NieStac!$R17))=FALSE,IF(ISERR(FIND(CONCATENATE(P$4,"++"),NieStac!$R17))=FALSE,IF(ISERR(FIND(CONCATENATE(P$4,"+++"),NieStac!$R17))=FALSE,"+++","++"),"+")," ")," ")</f>
        <v xml:space="preserve"> </v>
      </c>
      <c r="Q10" s="16" t="str">
        <f>IF(ISERR(FIND(Q$4,NieStac!$R17))=FALSE,IF(ISERR(FIND(CONCATENATE(Q$4,"+"),NieStac!$R17))=FALSE,IF(ISERR(FIND(CONCATENATE(Q$4,"++"),NieStac!$R17))=FALSE,IF(ISERR(FIND(CONCATENATE(Q$4,"+++"),NieStac!$R17))=FALSE,"+++","++"),"+")," ")," ")</f>
        <v xml:space="preserve"> </v>
      </c>
      <c r="R10" s="16" t="str">
        <f>IF(ISERR(FIND(R$4,NieStac!$R17))=FALSE,IF(ISERR(FIND(CONCATENATE(R$4,"+"),NieStac!$R17))=FALSE,IF(ISERR(FIND(CONCATENATE(R$4,"++"),NieStac!$R17))=FALSE,IF(ISERR(FIND(CONCATENATE(R$4,"+++"),NieStac!$R17))=FALSE,"+++","++"),"+")," ")," ")</f>
        <v xml:space="preserve"> </v>
      </c>
      <c r="S10" s="16" t="str">
        <f>IF(ISERR(FIND(S$4,NieStac!$R17))=FALSE,IF(ISERR(FIND(CONCATENATE(S$4,"+"),NieStac!$R17))=FALSE,IF(ISERR(FIND(CONCATENATE(S$4,"++"),NieStac!$R17))=FALSE,IF(ISERR(FIND(CONCATENATE(S$4,"+++"),NieStac!$R17))=FALSE,"+++","++"),"+")," ")," ")</f>
        <v xml:space="preserve"> </v>
      </c>
      <c r="T10" s="95" t="str">
        <f>NieStac!$C17</f>
        <v xml:space="preserve">Rozszerzona rzeczywistość w technikach sterowania </v>
      </c>
      <c r="U10" s="16" t="str">
        <f>IF(ISERR(FIND(U$4,NieStac!$S17))=FALSE,IF(ISERR(FIND(CONCATENATE(U$4,"+"),NieStac!$S17))=FALSE,IF(ISERR(FIND(CONCATENATE(U$4,"++"),NieStac!$S17))=FALSE,IF(ISERR(FIND(CONCATENATE(U$4,"+++"),NieStac!$S17))=FALSE,"+++","++"),"+")," ")," ")</f>
        <v xml:space="preserve"> </v>
      </c>
      <c r="V10" s="16" t="str">
        <f>IF(ISERR(FIND(V$4,NieStac!$S17))=FALSE,IF(ISERR(FIND(CONCATENATE(V$4,"+"),NieStac!$S17))=FALSE,IF(ISERR(FIND(CONCATENATE(V$4,"++"),NieStac!$S17))=FALSE,IF(ISERR(FIND(CONCATENATE(V$4,"+++"),NieStac!$S17))=FALSE,"+++","++"),"+")," ")," ")</f>
        <v xml:space="preserve"> </v>
      </c>
      <c r="W10" s="16" t="str">
        <f>IF(ISERR(FIND(W$4,NieStac!$S17))=FALSE,IF(ISERR(FIND(CONCATENATE(W$4,"+"),NieStac!$S17))=FALSE,IF(ISERR(FIND(CONCATENATE(W$4,"++"),NieStac!$S17))=FALSE,IF(ISERR(FIND(CONCATENATE(W$4,"+++"),NieStac!$S17))=FALSE,"+++","++"),"+")," ")," ")</f>
        <v xml:space="preserve"> </v>
      </c>
      <c r="X10" s="16" t="str">
        <f>IF(ISERR(FIND(X$4,NieStac!$S17))=FALSE,IF(ISERR(FIND(CONCATENATE(X$4,"+"),NieStac!$S17))=FALSE,IF(ISERR(FIND(CONCATENATE(X$4,"++"),NieStac!$S17))=FALSE,IF(ISERR(FIND(CONCATENATE(X$4,"+++"),NieStac!$S17))=FALSE,"+++","++"),"+")," ")," ")</f>
        <v xml:space="preserve"> </v>
      </c>
      <c r="Y10" s="16" t="str">
        <f>IF(ISERR(FIND(Y$4,NieStac!$S17))=FALSE,IF(ISERR(FIND(CONCATENATE(Y$4,"+"),NieStac!$S17))=FALSE,IF(ISERR(FIND(CONCATENATE(Y$4,"++"),NieStac!$S17))=FALSE,IF(ISERR(FIND(CONCATENATE(Y$4,"+++"),NieStac!$S17))=FALSE,"+++","++"),"+")," ")," ")</f>
        <v xml:space="preserve"> </v>
      </c>
      <c r="Z10" s="16" t="str">
        <f>IF(ISERR(FIND(Z$4,NieStac!$S17))=FALSE,IF(ISERR(FIND(CONCATENATE(Z$4,"+"),NieStac!$S17))=FALSE,IF(ISERR(FIND(CONCATENATE(Z$4,"++"),NieStac!$S17))=FALSE,IF(ISERR(FIND(CONCATENATE(Z$4,"+++"),NieStac!$S17))=FALSE,"+++","++"),"+")," ")," ")</f>
        <v xml:space="preserve"> </v>
      </c>
      <c r="AA10" s="16" t="str">
        <f>IF(ISERR(FIND(AA$4,NieStac!$S17))=FALSE,IF(ISERR(FIND(CONCATENATE(AA$4,"+"),NieStac!$S17))=FALSE,IF(ISERR(FIND(CONCATENATE(AA$4,"++"),NieStac!$S17))=FALSE,IF(ISERR(FIND(CONCATENATE(AA$4,"+++"),NieStac!$S17))=FALSE,"+++","++"),"+")," ")," ")</f>
        <v xml:space="preserve"> </v>
      </c>
      <c r="AB10" s="16" t="str">
        <f>IF(ISERR(FIND(AB$4,NieStac!$S17))=FALSE,IF(ISERR(FIND(CONCATENATE(AB$4,"+"),NieStac!$S17))=FALSE,IF(ISERR(FIND(CONCATENATE(AB$4,"++"),NieStac!$S17))=FALSE,IF(ISERR(FIND(CONCATENATE(AB$4,"+++"),NieStac!$S17))=FALSE,"+++","++"),"+")," ")," ")</f>
        <v xml:space="preserve"> </v>
      </c>
      <c r="AC10" s="16" t="str">
        <f>IF(ISERR(FIND(AC$4,NieStac!$S17))=FALSE,IF(ISERR(FIND(CONCATENATE(AC$4,"+"),NieStac!$S17))=FALSE,IF(ISERR(FIND(CONCATENATE(AC$4,"++"),NieStac!$S17))=FALSE,IF(ISERR(FIND(CONCATENATE(AC$4,"+++"),NieStac!$S17))=FALSE,"+++","++"),"+")," ")," ")</f>
        <v>+++</v>
      </c>
      <c r="AD10" s="16" t="str">
        <f>IF(ISERR(FIND(AD$4,NieStac!$S17))=FALSE,IF(ISERR(FIND(CONCATENATE(AD$4,"+"),NieStac!$S17))=FALSE,IF(ISERR(FIND(CONCATENATE(AD$4,"++"),NieStac!$S17))=FALSE,IF(ISERR(FIND(CONCATENATE(AD$4,"+++"),NieStac!$S17))=FALSE,"+++","++"),"+")," ")," ")</f>
        <v xml:space="preserve"> </v>
      </c>
      <c r="AE10" s="16" t="str">
        <f>IF(ISERR(FIND(AE$4,NieStac!$S17))=FALSE,IF(ISERR(FIND(CONCATENATE(AE$4,"+"),NieStac!$S17))=FALSE,IF(ISERR(FIND(CONCATENATE(AE$4,"++"),NieStac!$S17))=FALSE,IF(ISERR(FIND(CONCATENATE(AE$4,"+++"),NieStac!$S17))=FALSE,"+++","++"),"+")," ")," ")</f>
        <v xml:space="preserve"> </v>
      </c>
      <c r="AF10" s="16" t="str">
        <f>IF(ISERR(FIND(AF$4,NieStac!$S17))=FALSE,IF(ISERR(FIND(CONCATENATE(AF$4,"+"),NieStac!$S17))=FALSE,IF(ISERR(FIND(CONCATENATE(AF$4,"++"),NieStac!$S17))=FALSE,IF(ISERR(FIND(CONCATENATE(AF$4,"+++"),NieStac!$S17))=FALSE,"+++","++"),"+")," ")," ")</f>
        <v xml:space="preserve"> </v>
      </c>
      <c r="AG10" s="16" t="str">
        <f>IF(ISERR(FIND(AG$4,NieStac!$S17))=FALSE,IF(ISERR(FIND(CONCATENATE(AG$4,"+"),NieStac!$S17))=FALSE,IF(ISERR(FIND(CONCATENATE(AG$4,"++"),NieStac!$S17))=FALSE,IF(ISERR(FIND(CONCATENATE(AG$4,"+++"),NieStac!$S17))=FALSE,"+++","++"),"+")," ")," ")</f>
        <v xml:space="preserve"> </v>
      </c>
      <c r="AH10" s="16" t="str">
        <f>IF(ISERR(FIND(AH$4,NieStac!$S17))=FALSE,IF(ISERR(FIND(CONCATENATE(AH$4,"+"),NieStac!$S17))=FALSE,IF(ISERR(FIND(CONCATENATE(AH$4,"++"),NieStac!$S17))=FALSE,IF(ISERR(FIND(CONCATENATE(AH$4,"+++"),NieStac!$S17))=FALSE,"+++","++"),"+")," ")," ")</f>
        <v xml:space="preserve"> </v>
      </c>
      <c r="AI10" s="16" t="str">
        <f>IF(ISERR(FIND(AI$4,NieStac!$S17))=FALSE,IF(ISERR(FIND(CONCATENATE(AI$4,"+"),NieStac!$S17))=FALSE,IF(ISERR(FIND(CONCATENATE(AI$4,"++"),NieStac!$S17))=FALSE,IF(ISERR(FIND(CONCATENATE(AI$4,"+++"),NieStac!$S17))=FALSE,"+++","++"),"+")," ")," ")</f>
        <v xml:space="preserve"> </v>
      </c>
      <c r="AJ10" s="16" t="str">
        <f>IF(ISERR(FIND(AJ$4,NieStac!$S17))=FALSE,IF(ISERR(FIND(CONCATENATE(AJ$4,"+"),NieStac!$S17))=FALSE,IF(ISERR(FIND(CONCATENATE(AJ$4,"++"),NieStac!$S17))=FALSE,IF(ISERR(FIND(CONCATENATE(AJ$4,"+++"),NieStac!$S17))=FALSE,"+++","++"),"+")," ")," ")</f>
        <v xml:space="preserve"> </v>
      </c>
      <c r="AK10" s="16" t="str">
        <f>IF(ISERR(FIND(AK$4,NieStac!$S17))=FALSE,IF(ISERR(FIND(CONCATENATE(AK$4,"+"),NieStac!$S17))=FALSE,IF(ISERR(FIND(CONCATENATE(AK$4,"++"),NieStac!$S17))=FALSE,IF(ISERR(FIND(CONCATENATE(AK$4,"+++"),NieStac!$S17))=FALSE,"+++","++"),"+")," ")," ")</f>
        <v xml:space="preserve"> </v>
      </c>
      <c r="AL10" s="16" t="str">
        <f>IF(ISERR(FIND(AL$4,NieStac!$S17))=FALSE,IF(ISERR(FIND(CONCATENATE(AL$4,"+"),NieStac!$S17))=FALSE,IF(ISERR(FIND(CONCATENATE(AL$4,"++"),NieStac!$S17))=FALSE,IF(ISERR(FIND(CONCATENATE(AL$4,"+++"),NieStac!$S17))=FALSE,"+++","++"),"+")," ")," ")</f>
        <v xml:space="preserve"> </v>
      </c>
      <c r="AM10" s="16" t="str">
        <f>IF(ISERR(FIND(AM$4,NieStac!$S17))=FALSE,IF(ISERR(FIND(CONCATENATE(AM$4,"+"),NieStac!$S17))=FALSE,IF(ISERR(FIND(CONCATENATE(AM$4,"++"),NieStac!$S17))=FALSE,IF(ISERR(FIND(CONCATENATE(AM$4,"+++"),NieStac!$S17))=FALSE,"+++","++"),"+")," ")," ")</f>
        <v xml:space="preserve"> </v>
      </c>
      <c r="AN10" s="16" t="str">
        <f>IF(ISERR(FIND(AN$4,NieStac!$S17))=FALSE,IF(ISERR(FIND(CONCATENATE(AN$4,"+"),NieStac!$S17))=FALSE,IF(ISERR(FIND(CONCATENATE(AN$4,"++"),NieStac!$S17))=FALSE,IF(ISERR(FIND(CONCATENATE(AN$4,"+++"),NieStac!$S17))=FALSE,"+++","++"),"+")," ")," ")</f>
        <v xml:space="preserve"> </v>
      </c>
      <c r="AO10" s="16" t="str">
        <f>IF(ISERR(FIND(AO$4,NieStac!$S17))=FALSE,IF(ISERR(FIND(CONCATENATE(AO$4,"+"),NieStac!$S17))=FALSE,IF(ISERR(FIND(CONCATENATE(AO$4,"++"),NieStac!$S17))=FALSE,IF(ISERR(FIND(CONCATENATE(AO$4,"+++"),NieStac!$S17))=FALSE,"+++","++"),"+")," ")," ")</f>
        <v xml:space="preserve"> </v>
      </c>
      <c r="AP10" s="16" t="str">
        <f>IF(ISERR(FIND(AP$4,NieStac!$S17))=FALSE,IF(ISERR(FIND(CONCATENATE(AP$4,"+"),NieStac!$S17))=FALSE,IF(ISERR(FIND(CONCATENATE(AP$4,"++"),NieStac!$S17))=FALSE,IF(ISERR(FIND(CONCATENATE(AP$4,"+++"),NieStac!$S17))=FALSE,"+++","++"),"+")," ")," ")</f>
        <v xml:space="preserve"> </v>
      </c>
      <c r="AQ10" s="16" t="str">
        <f>IF(ISERR(FIND(AQ$4,NieStac!$S17))=FALSE,IF(ISERR(FIND(CONCATENATE(AQ$4,"+"),NieStac!$S17))=FALSE,IF(ISERR(FIND(CONCATENATE(AQ$4,"++"),NieStac!$S17))=FALSE,IF(ISERR(FIND(CONCATENATE(AQ$4,"+++"),NieStac!$S17))=FALSE,"+++","++"),"+")," ")," ")</f>
        <v xml:space="preserve"> </v>
      </c>
      <c r="AR10" s="16" t="str">
        <f>IF(ISERR(FIND(AR$4,NieStac!$S17))=FALSE,IF(ISERR(FIND(CONCATENATE(AR$4,"+"),NieStac!$S17))=FALSE,IF(ISERR(FIND(CONCATENATE(AR$4,"++"),NieStac!$S17))=FALSE,IF(ISERR(FIND(CONCATENATE(AR$4,"+++"),NieStac!$S17))=FALSE,"+++","++"),"+")," ")," ")</f>
        <v xml:space="preserve"> </v>
      </c>
      <c r="AS10" s="16" t="str">
        <f>IF(ISERR(FIND(AS$4,NieStac!$S17))=FALSE,IF(ISERR(FIND(CONCATENATE(AS$4,"+"),NieStac!$S17))=FALSE,IF(ISERR(FIND(CONCATENATE(AS$4,"++"),NieStac!$S17))=FALSE,IF(ISERR(FIND(CONCATENATE(AS$4,"+++"),NieStac!$S17))=FALSE,"+++","++"),"+")," ")," ")</f>
        <v xml:space="preserve"> </v>
      </c>
      <c r="AT10" s="16" t="str">
        <f>IF(ISERR(FIND(AT$4,NieStac!$S17))=FALSE,IF(ISERR(FIND(CONCATENATE(AT$4,"+"),NieStac!$S17))=FALSE,IF(ISERR(FIND(CONCATENATE(AT$4,"++"),NieStac!$S17))=FALSE,IF(ISERR(FIND(CONCATENATE(AT$4,"+++"),NieStac!$S17))=FALSE,"+++","++"),"+")," ")," ")</f>
        <v xml:space="preserve"> </v>
      </c>
      <c r="AU10" s="16" t="str">
        <f>IF(ISERR(FIND(AU$4,NieStac!$S17))=FALSE,IF(ISERR(FIND(CONCATENATE(AU$4,"+"),NieStac!$S17))=FALSE,IF(ISERR(FIND(CONCATENATE(AU$4,"++"),NieStac!$S17))=FALSE,IF(ISERR(FIND(CONCATENATE(AU$4,"+++"),NieStac!$S17))=FALSE,"+++","++"),"+")," ")," ")</f>
        <v xml:space="preserve"> </v>
      </c>
      <c r="AV10" s="95" t="str">
        <f>NieStac!$C17</f>
        <v xml:space="preserve">Rozszerzona rzeczywistość w technikach sterowania </v>
      </c>
      <c r="AW10" s="16" t="str">
        <f>IF(ISERR(FIND(AW$4,NieStac!$T17))=FALSE,IF(ISERR(FIND(CONCATENATE(AW$4,"+"),NieStac!$T17))=FALSE,IF(ISERR(FIND(CONCATENATE(AW$4,"++"),NieStac!$T17))=FALSE,IF(ISERR(FIND(CONCATENATE(AW$4,"+++"),NieStac!$T17))=FALSE,"+++","++"),"+")," ")," ")</f>
        <v>++</v>
      </c>
      <c r="AX10" s="16" t="str">
        <f>IF(ISERR(FIND(AX$4,NieStac!$T17))=FALSE,IF(ISERR(FIND(CONCATENATE(AX$4,"+"),NieStac!$T17))=FALSE,IF(ISERR(FIND(CONCATENATE(AX$4,"++"),NieStac!$T17))=FALSE,IF(ISERR(FIND(CONCATENATE(AX$4,"+++"),NieStac!$T17))=FALSE,"+++","++"),"+")," ")," ")</f>
        <v xml:space="preserve"> </v>
      </c>
      <c r="AY10" s="16" t="str">
        <f>IF(ISERR(FIND(AY$4,NieStac!$T17))=FALSE,IF(ISERR(FIND(CONCATENATE(AY$4,"+"),NieStac!$T17))=FALSE,IF(ISERR(FIND(CONCATENATE(AY$4,"++"),NieStac!$T17))=FALSE,IF(ISERR(FIND(CONCATENATE(AY$4,"+++"),NieStac!$T17))=FALSE,"+++","++"),"+")," ")," ")</f>
        <v xml:space="preserve"> </v>
      </c>
      <c r="AZ10" s="16" t="str">
        <f>IF(ISERR(FIND(AZ$4,NieStac!$T17))=FALSE,IF(ISERR(FIND(CONCATENATE(AZ$4,"+"),NieStac!$T17))=FALSE,IF(ISERR(FIND(CONCATENATE(AZ$4,"++"),NieStac!$T17))=FALSE,IF(ISERR(FIND(CONCATENATE(AZ$4,"+++"),NieStac!$T17))=FALSE,"+++","++"),"+")," ")," ")</f>
        <v xml:space="preserve"> </v>
      </c>
      <c r="BA10" s="16" t="str">
        <f>IF(ISERR(FIND(BA$4,NieStac!$T17))=FALSE,IF(ISERR(FIND(CONCATENATE(BA$4,"+"),NieStac!$T17))=FALSE,IF(ISERR(FIND(CONCATENATE(BA$4,"++"),NieStac!$T17))=FALSE,IF(ISERR(FIND(CONCATENATE(BA$4,"+++"),NieStac!$T17))=FALSE,"+++","++"),"+")," ")," ")</f>
        <v xml:space="preserve"> </v>
      </c>
      <c r="BB10" s="16" t="str">
        <f>IF(ISERR(FIND(BB$4,NieStac!$T17))=FALSE,IF(ISERR(FIND(CONCATENATE(BB$4,"+"),NieStac!$T17))=FALSE,IF(ISERR(FIND(CONCATENATE(BB$4,"++"),NieStac!$T17))=FALSE,IF(ISERR(FIND(CONCATENATE(BB$4,"+++"),NieStac!$T17))=FALSE,"+++","++"),"+")," ")," ")</f>
        <v xml:space="preserve"> </v>
      </c>
    </row>
    <row r="11" spans="1:54">
      <c r="A11" s="95" t="str">
        <f>NieStac!C18</f>
        <v>Język obcy</v>
      </c>
      <c r="B11" s="16" t="str">
        <f>IF(ISERR(FIND(B$4,NieStac!$R18))=FALSE,IF(ISERR(FIND(CONCATENATE(B$4,"+"),NieStac!$R18))=FALSE,IF(ISERR(FIND(CONCATENATE(B$4,"++"),NieStac!$R18))=FALSE,IF(ISERR(FIND(CONCATENATE(B$4,"+++"),NieStac!$R18))=FALSE,"+++","++"),"+")," ")," ")</f>
        <v xml:space="preserve"> </v>
      </c>
      <c r="C11" s="16" t="str">
        <f>IF(ISERR(FIND(C$4,NieStac!$R18))=FALSE,IF(ISERR(FIND(CONCATENATE(C$4,"+"),NieStac!$R18))=FALSE,IF(ISERR(FIND(CONCATENATE(C$4,"++"),NieStac!$R18))=FALSE,IF(ISERR(FIND(CONCATENATE(C$4,"+++"),NieStac!$R18))=FALSE,"+++","++"),"+")," ")," ")</f>
        <v xml:space="preserve"> </v>
      </c>
      <c r="D11" s="16" t="str">
        <f>IF(ISERR(FIND(D$4,NieStac!$R18))=FALSE,IF(ISERR(FIND(CONCATENATE(D$4,"+"),NieStac!$R18))=FALSE,IF(ISERR(FIND(CONCATENATE(D$4,"++"),NieStac!$R18))=FALSE,IF(ISERR(FIND(CONCATENATE(D$4,"+++"),NieStac!$R18))=FALSE,"+++","++"),"+")," ")," ")</f>
        <v xml:space="preserve"> </v>
      </c>
      <c r="E11" s="16" t="str">
        <f>IF(ISERR(FIND(E$4,NieStac!$R18))=FALSE,IF(ISERR(FIND(CONCATENATE(E$4,"+"),NieStac!$R18))=FALSE,IF(ISERR(FIND(CONCATENATE(E$4,"++"),NieStac!$R18))=FALSE,IF(ISERR(FIND(CONCATENATE(E$4,"+++"),NieStac!$R18))=FALSE,"+++","++"),"+")," ")," ")</f>
        <v xml:space="preserve"> </v>
      </c>
      <c r="F11" s="16" t="str">
        <f>IF(ISERR(FIND(F$4,NieStac!$R18))=FALSE,IF(ISERR(FIND(CONCATENATE(F$4,"+"),NieStac!$R18))=FALSE,IF(ISERR(FIND(CONCATENATE(F$4,"++"),NieStac!$R18))=FALSE,IF(ISERR(FIND(CONCATENATE(F$4,"+++"),NieStac!$R18))=FALSE,"+++","++"),"+")," ")," ")</f>
        <v xml:space="preserve"> </v>
      </c>
      <c r="G11" s="16" t="str">
        <f>IF(ISERR(FIND(G$4,NieStac!$R18))=FALSE,IF(ISERR(FIND(CONCATENATE(G$4,"+"),NieStac!$R18))=FALSE,IF(ISERR(FIND(CONCATENATE(G$4,"++"),NieStac!$R18))=FALSE,IF(ISERR(FIND(CONCATENATE(G$4,"+++"),NieStac!$R18))=FALSE,"+++","++"),"+")," ")," ")</f>
        <v xml:space="preserve"> </v>
      </c>
      <c r="H11" s="16" t="str">
        <f>IF(ISERR(FIND(H$4,NieStac!$R18))=FALSE,IF(ISERR(FIND(CONCATENATE(H$4,"+"),NieStac!$R18))=FALSE,IF(ISERR(FIND(CONCATENATE(H$4,"++"),NieStac!$R18))=FALSE,IF(ISERR(FIND(CONCATENATE(H$4,"+++"),NieStac!$R18))=FALSE,"+++","++"),"+")," ")," ")</f>
        <v xml:space="preserve"> </v>
      </c>
      <c r="I11" s="16" t="str">
        <f>IF(ISERR(FIND(I$4,NieStac!$R18))=FALSE,IF(ISERR(FIND(CONCATENATE(I$4,"+"),NieStac!$R18))=FALSE,IF(ISERR(FIND(CONCATENATE(I$4,"++"),NieStac!$R18))=FALSE,IF(ISERR(FIND(CONCATENATE(I$4,"+++"),NieStac!$R18))=FALSE,"+++","++"),"+")," ")," ")</f>
        <v xml:space="preserve"> </v>
      </c>
      <c r="J11" s="16" t="str">
        <f>IF(ISERR(FIND(J$4,NieStac!$R18))=FALSE,IF(ISERR(FIND(CONCATENATE(J$4,"+"),NieStac!$R18))=FALSE,IF(ISERR(FIND(CONCATENATE(J$4,"++"),NieStac!$R18))=FALSE,IF(ISERR(FIND(CONCATENATE(J$4,"+++"),NieStac!$R18))=FALSE,"+++","++"),"+")," ")," ")</f>
        <v xml:space="preserve"> </v>
      </c>
      <c r="K11" s="16" t="str">
        <f>IF(ISERR(FIND(K$4,NieStac!$R18))=FALSE,IF(ISERR(FIND(CONCATENATE(K$4,"+"),NieStac!$R18))=FALSE,IF(ISERR(FIND(CONCATENATE(K$4,"++"),NieStac!$R18))=FALSE,IF(ISERR(FIND(CONCATENATE(K$4,"+++"),NieStac!$R18))=FALSE,"+++","++"),"+")," ")," ")</f>
        <v xml:space="preserve"> </v>
      </c>
      <c r="L11" s="16" t="str">
        <f>IF(ISERR(FIND(L$4,NieStac!$R18))=FALSE,IF(ISERR(FIND(CONCATENATE(L$4,"+"),NieStac!$R18))=FALSE,IF(ISERR(FIND(CONCATENATE(L$4,"++"),NieStac!$R18))=FALSE,IF(ISERR(FIND(CONCATENATE(L$4,"+++"),NieStac!$R18))=FALSE,"+++","++"),"+")," ")," ")</f>
        <v xml:space="preserve"> </v>
      </c>
      <c r="M11" s="16" t="str">
        <f>IF(ISERR(FIND(M$4,NieStac!$R18))=FALSE,IF(ISERR(FIND(CONCATENATE(M$4,"+"),NieStac!$R18))=FALSE,IF(ISERR(FIND(CONCATENATE(M$4,"++"),NieStac!$R18))=FALSE,IF(ISERR(FIND(CONCATENATE(M$4,"+++"),NieStac!$R18))=FALSE,"+++","++"),"+")," ")," ")</f>
        <v xml:space="preserve"> </v>
      </c>
      <c r="N11" s="16" t="str">
        <f>IF(ISERR(FIND(N$4,NieStac!$R18))=FALSE,IF(ISERR(FIND(CONCATENATE(N$4,"+"),NieStac!$R18))=FALSE,IF(ISERR(FIND(CONCATENATE(N$4,"++"),NieStac!$R18))=FALSE,IF(ISERR(FIND(CONCATENATE(N$4,"+++"),NieStac!$R18))=FALSE,"+++","++"),"+")," ")," ")</f>
        <v xml:space="preserve"> </v>
      </c>
      <c r="O11" s="16" t="str">
        <f>IF(ISERR(FIND(O$4,NieStac!$R18))=FALSE,IF(ISERR(FIND(CONCATENATE(O$4,"+"),NieStac!$R18))=FALSE,IF(ISERR(FIND(CONCATENATE(O$4,"++"),NieStac!$R18))=FALSE,IF(ISERR(FIND(CONCATENATE(O$4,"+++"),NieStac!$R18))=FALSE,"+++","++"),"+")," ")," ")</f>
        <v xml:space="preserve"> </v>
      </c>
      <c r="P11" s="16" t="str">
        <f>IF(ISERR(FIND(P$4,NieStac!$R18))=FALSE,IF(ISERR(FIND(CONCATENATE(P$4,"+"),NieStac!$R18))=FALSE,IF(ISERR(FIND(CONCATENATE(P$4,"++"),NieStac!$R18))=FALSE,IF(ISERR(FIND(CONCATENATE(P$4,"+++"),NieStac!$R18))=FALSE,"+++","++"),"+")," ")," ")</f>
        <v xml:space="preserve"> </v>
      </c>
      <c r="Q11" s="16" t="str">
        <f>IF(ISERR(FIND(Q$4,NieStac!$R18))=FALSE,IF(ISERR(FIND(CONCATENATE(Q$4,"+"),NieStac!$R18))=FALSE,IF(ISERR(FIND(CONCATENATE(Q$4,"++"),NieStac!$R18))=FALSE,IF(ISERR(FIND(CONCATENATE(Q$4,"+++"),NieStac!$R18))=FALSE,"+++","++"),"+")," ")," ")</f>
        <v xml:space="preserve"> </v>
      </c>
      <c r="R11" s="16" t="str">
        <f>IF(ISERR(FIND(R$4,NieStac!$R18))=FALSE,IF(ISERR(FIND(CONCATENATE(R$4,"+"),NieStac!$R18))=FALSE,IF(ISERR(FIND(CONCATENATE(R$4,"++"),NieStac!$R18))=FALSE,IF(ISERR(FIND(CONCATENATE(R$4,"+++"),NieStac!$R18))=FALSE,"+++","++"),"+")," ")," ")</f>
        <v xml:space="preserve"> </v>
      </c>
      <c r="S11" s="16" t="str">
        <f>IF(ISERR(FIND(S$4,NieStac!$R18))=FALSE,IF(ISERR(FIND(CONCATENATE(S$4,"+"),NieStac!$R18))=FALSE,IF(ISERR(FIND(CONCATENATE(S$4,"++"),NieStac!$R18))=FALSE,IF(ISERR(FIND(CONCATENATE(S$4,"+++"),NieStac!$R18))=FALSE,"+++","++"),"+")," ")," ")</f>
        <v xml:space="preserve"> </v>
      </c>
      <c r="T11" s="95" t="str">
        <f>NieStac!$C18</f>
        <v>Język obcy</v>
      </c>
      <c r="U11" s="16" t="str">
        <f>IF(ISERR(FIND(U$4,NieStac!$S18))=FALSE,IF(ISERR(FIND(CONCATENATE(U$4,"+"),NieStac!$S18))=FALSE,IF(ISERR(FIND(CONCATENATE(U$4,"++"),NieStac!$S18))=FALSE,IF(ISERR(FIND(CONCATENATE(U$4,"+++"),NieStac!$S18))=FALSE,"+++","++"),"+")," ")," ")</f>
        <v>++</v>
      </c>
      <c r="V11" s="16" t="str">
        <f>IF(ISERR(FIND(V$4,NieStac!$S18))=FALSE,IF(ISERR(FIND(CONCATENATE(V$4,"+"),NieStac!$S18))=FALSE,IF(ISERR(FIND(CONCATENATE(V$4,"++"),NieStac!$S18))=FALSE,IF(ISERR(FIND(CONCATENATE(V$4,"+++"),NieStac!$S18))=FALSE,"+++","++"),"+")," ")," ")</f>
        <v xml:space="preserve"> </v>
      </c>
      <c r="W11" s="16" t="str">
        <f>IF(ISERR(FIND(W$4,NieStac!$S18))=FALSE,IF(ISERR(FIND(CONCATENATE(W$4,"+"),NieStac!$S18))=FALSE,IF(ISERR(FIND(CONCATENATE(W$4,"++"),NieStac!$S18))=FALSE,IF(ISERR(FIND(CONCATENATE(W$4,"+++"),NieStac!$S18))=FALSE,"+++","++"),"+")," ")," ")</f>
        <v>+++</v>
      </c>
      <c r="X11" s="16" t="str">
        <f>IF(ISERR(FIND(X$4,NieStac!$S18))=FALSE,IF(ISERR(FIND(CONCATENATE(X$4,"+"),NieStac!$S18))=FALSE,IF(ISERR(FIND(CONCATENATE(X$4,"++"),NieStac!$S18))=FALSE,IF(ISERR(FIND(CONCATENATE(X$4,"+++"),NieStac!$S18))=FALSE,"+++","++"),"+")," ")," ")</f>
        <v>+</v>
      </c>
      <c r="Y11" s="16" t="str">
        <f>IF(ISERR(FIND(Y$4,NieStac!$S18))=FALSE,IF(ISERR(FIND(CONCATENATE(Y$4,"+"),NieStac!$S18))=FALSE,IF(ISERR(FIND(CONCATENATE(Y$4,"++"),NieStac!$S18))=FALSE,IF(ISERR(FIND(CONCATENATE(Y$4,"+++"),NieStac!$S18))=FALSE,"+++","++"),"+")," ")," ")</f>
        <v xml:space="preserve"> </v>
      </c>
      <c r="Z11" s="16" t="str">
        <f>IF(ISERR(FIND(Z$4,NieStac!$S18))=FALSE,IF(ISERR(FIND(CONCATENATE(Z$4,"+"),NieStac!$S18))=FALSE,IF(ISERR(FIND(CONCATENATE(Z$4,"++"),NieStac!$S18))=FALSE,IF(ISERR(FIND(CONCATENATE(Z$4,"+++"),NieStac!$S18))=FALSE,"+++","++"),"+")," ")," ")</f>
        <v xml:space="preserve"> </v>
      </c>
      <c r="AA11" s="16" t="str">
        <f>IF(ISERR(FIND(AA$4,NieStac!$S18))=FALSE,IF(ISERR(FIND(CONCATENATE(AA$4,"+"),NieStac!$S18))=FALSE,IF(ISERR(FIND(CONCATENATE(AA$4,"++"),NieStac!$S18))=FALSE,IF(ISERR(FIND(CONCATENATE(AA$4,"+++"),NieStac!$S18))=FALSE,"+++","++"),"+")," ")," ")</f>
        <v>++</v>
      </c>
      <c r="AB11" s="16" t="str">
        <f>IF(ISERR(FIND(AB$4,NieStac!$S18))=FALSE,IF(ISERR(FIND(CONCATENATE(AB$4,"+"),NieStac!$S18))=FALSE,IF(ISERR(FIND(CONCATENATE(AB$4,"++"),NieStac!$S18))=FALSE,IF(ISERR(FIND(CONCATENATE(AB$4,"+++"),NieStac!$S18))=FALSE,"+++","++"),"+")," ")," ")</f>
        <v xml:space="preserve"> </v>
      </c>
      <c r="AC11" s="16" t="str">
        <f>IF(ISERR(FIND(AC$4,NieStac!$S18))=FALSE,IF(ISERR(FIND(CONCATENATE(AC$4,"+"),NieStac!$S18))=FALSE,IF(ISERR(FIND(CONCATENATE(AC$4,"++"),NieStac!$S18))=FALSE,IF(ISERR(FIND(CONCATENATE(AC$4,"+++"),NieStac!$S18))=FALSE,"+++","++"),"+")," ")," ")</f>
        <v xml:space="preserve"> </v>
      </c>
      <c r="AD11" s="16" t="str">
        <f>IF(ISERR(FIND(AD$4,NieStac!$S18))=FALSE,IF(ISERR(FIND(CONCATENATE(AD$4,"+"),NieStac!$S18))=FALSE,IF(ISERR(FIND(CONCATENATE(AD$4,"++"),NieStac!$S18))=FALSE,IF(ISERR(FIND(CONCATENATE(AD$4,"+++"),NieStac!$S18))=FALSE,"+++","++"),"+")," ")," ")</f>
        <v xml:space="preserve"> </v>
      </c>
      <c r="AE11" s="16" t="str">
        <f>IF(ISERR(FIND(AE$4,NieStac!$S18))=FALSE,IF(ISERR(FIND(CONCATENATE(AE$4,"+"),NieStac!$S18))=FALSE,IF(ISERR(FIND(CONCATENATE(AE$4,"++"),NieStac!$S18))=FALSE,IF(ISERR(FIND(CONCATENATE(AE$4,"+++"),NieStac!$S18))=FALSE,"+++","++"),"+")," ")," ")</f>
        <v xml:space="preserve"> </v>
      </c>
      <c r="AF11" s="16" t="str">
        <f>IF(ISERR(FIND(AF$4,NieStac!$S18))=FALSE,IF(ISERR(FIND(CONCATENATE(AF$4,"+"),NieStac!$S18))=FALSE,IF(ISERR(FIND(CONCATENATE(AF$4,"++"),NieStac!$S18))=FALSE,IF(ISERR(FIND(CONCATENATE(AF$4,"+++"),NieStac!$S18))=FALSE,"+++","++"),"+")," ")," ")</f>
        <v xml:space="preserve"> </v>
      </c>
      <c r="AG11" s="16" t="str">
        <f>IF(ISERR(FIND(AG$4,NieStac!$S18))=FALSE,IF(ISERR(FIND(CONCATENATE(AG$4,"+"),NieStac!$S18))=FALSE,IF(ISERR(FIND(CONCATENATE(AG$4,"++"),NieStac!$S18))=FALSE,IF(ISERR(FIND(CONCATENATE(AG$4,"+++"),NieStac!$S18))=FALSE,"+++","++"),"+")," ")," ")</f>
        <v xml:space="preserve"> </v>
      </c>
      <c r="AH11" s="16" t="str">
        <f>IF(ISERR(FIND(AH$4,NieStac!$S18))=FALSE,IF(ISERR(FIND(CONCATENATE(AH$4,"+"),NieStac!$S18))=FALSE,IF(ISERR(FIND(CONCATENATE(AH$4,"++"),NieStac!$S18))=FALSE,IF(ISERR(FIND(CONCATENATE(AH$4,"+++"),NieStac!$S18))=FALSE,"+++","++"),"+")," ")," ")</f>
        <v xml:space="preserve"> </v>
      </c>
      <c r="AI11" s="16" t="str">
        <f>IF(ISERR(FIND(AI$4,NieStac!$S18))=FALSE,IF(ISERR(FIND(CONCATENATE(AI$4,"+"),NieStac!$S18))=FALSE,IF(ISERR(FIND(CONCATENATE(AI$4,"++"),NieStac!$S18))=FALSE,IF(ISERR(FIND(CONCATENATE(AI$4,"+++"),NieStac!$S18))=FALSE,"+++","++"),"+")," ")," ")</f>
        <v xml:space="preserve"> </v>
      </c>
      <c r="AJ11" s="16" t="str">
        <f>IF(ISERR(FIND(AJ$4,NieStac!$S18))=FALSE,IF(ISERR(FIND(CONCATENATE(AJ$4,"+"),NieStac!$S18))=FALSE,IF(ISERR(FIND(CONCATENATE(AJ$4,"++"),NieStac!$S18))=FALSE,IF(ISERR(FIND(CONCATENATE(AJ$4,"+++"),NieStac!$S18))=FALSE,"+++","++"),"+")," ")," ")</f>
        <v xml:space="preserve"> </v>
      </c>
      <c r="AK11" s="16" t="str">
        <f>IF(ISERR(FIND(AK$4,NieStac!$S18))=FALSE,IF(ISERR(FIND(CONCATENATE(AK$4,"+"),NieStac!$S18))=FALSE,IF(ISERR(FIND(CONCATENATE(AK$4,"++"),NieStac!$S18))=FALSE,IF(ISERR(FIND(CONCATENATE(AK$4,"+++"),NieStac!$S18))=FALSE,"+++","++"),"+")," ")," ")</f>
        <v xml:space="preserve"> </v>
      </c>
      <c r="AL11" s="16" t="str">
        <f>IF(ISERR(FIND(AL$4,NieStac!$S18))=FALSE,IF(ISERR(FIND(CONCATENATE(AL$4,"+"),NieStac!$S18))=FALSE,IF(ISERR(FIND(CONCATENATE(AL$4,"++"),NieStac!$S18))=FALSE,IF(ISERR(FIND(CONCATENATE(AL$4,"+++"),NieStac!$S18))=FALSE,"+++","++"),"+")," ")," ")</f>
        <v xml:space="preserve"> </v>
      </c>
      <c r="AM11" s="16" t="str">
        <f>IF(ISERR(FIND(AM$4,NieStac!$S18))=FALSE,IF(ISERR(FIND(CONCATENATE(AM$4,"+"),NieStac!$S18))=FALSE,IF(ISERR(FIND(CONCATENATE(AM$4,"++"),NieStac!$S18))=FALSE,IF(ISERR(FIND(CONCATENATE(AM$4,"+++"),NieStac!$S18))=FALSE,"+++","++"),"+")," ")," ")</f>
        <v xml:space="preserve"> </v>
      </c>
      <c r="AN11" s="16" t="str">
        <f>IF(ISERR(FIND(AN$4,NieStac!$S18))=FALSE,IF(ISERR(FIND(CONCATENATE(AN$4,"+"),NieStac!$S18))=FALSE,IF(ISERR(FIND(CONCATENATE(AN$4,"++"),NieStac!$S18))=FALSE,IF(ISERR(FIND(CONCATENATE(AN$4,"+++"),NieStac!$S18))=FALSE,"+++","++"),"+")," ")," ")</f>
        <v xml:space="preserve"> </v>
      </c>
      <c r="AO11" s="16" t="str">
        <f>IF(ISERR(FIND(AO$4,NieStac!$S18))=FALSE,IF(ISERR(FIND(CONCATENATE(AO$4,"+"),NieStac!$S18))=FALSE,IF(ISERR(FIND(CONCATENATE(AO$4,"++"),NieStac!$S18))=FALSE,IF(ISERR(FIND(CONCATENATE(AO$4,"+++"),NieStac!$S18))=FALSE,"+++","++"),"+")," ")," ")</f>
        <v xml:space="preserve"> </v>
      </c>
      <c r="AP11" s="16" t="str">
        <f>IF(ISERR(FIND(AP$4,NieStac!$S18))=FALSE,IF(ISERR(FIND(CONCATENATE(AP$4,"+"),NieStac!$S18))=FALSE,IF(ISERR(FIND(CONCATENATE(AP$4,"++"),NieStac!$S18))=FALSE,IF(ISERR(FIND(CONCATENATE(AP$4,"+++"),NieStac!$S18))=FALSE,"+++","++"),"+")," ")," ")</f>
        <v xml:space="preserve"> </v>
      </c>
      <c r="AQ11" s="16" t="str">
        <f>IF(ISERR(FIND(AQ$4,NieStac!$S18))=FALSE,IF(ISERR(FIND(CONCATENATE(AQ$4,"+"),NieStac!$S18))=FALSE,IF(ISERR(FIND(CONCATENATE(AQ$4,"++"),NieStac!$S18))=FALSE,IF(ISERR(FIND(CONCATENATE(AQ$4,"+++"),NieStac!$S18))=FALSE,"+++","++"),"+")," ")," ")</f>
        <v xml:space="preserve"> </v>
      </c>
      <c r="AR11" s="16" t="str">
        <f>IF(ISERR(FIND(AR$4,NieStac!$S18))=FALSE,IF(ISERR(FIND(CONCATENATE(AR$4,"+"),NieStac!$S18))=FALSE,IF(ISERR(FIND(CONCATENATE(AR$4,"++"),NieStac!$S18))=FALSE,IF(ISERR(FIND(CONCATENATE(AR$4,"+++"),NieStac!$S18))=FALSE,"+++","++"),"+")," ")," ")</f>
        <v xml:space="preserve"> </v>
      </c>
      <c r="AS11" s="16" t="str">
        <f>IF(ISERR(FIND(AS$4,NieStac!$S18))=FALSE,IF(ISERR(FIND(CONCATENATE(AS$4,"+"),NieStac!$S18))=FALSE,IF(ISERR(FIND(CONCATENATE(AS$4,"++"),NieStac!$S18))=FALSE,IF(ISERR(FIND(CONCATENATE(AS$4,"+++"),NieStac!$S18))=FALSE,"+++","++"),"+")," ")," ")</f>
        <v xml:space="preserve"> </v>
      </c>
      <c r="AT11" s="16" t="str">
        <f>IF(ISERR(FIND(AT$4,NieStac!$S18))=FALSE,IF(ISERR(FIND(CONCATENATE(AT$4,"+"),NieStac!$S18))=FALSE,IF(ISERR(FIND(CONCATENATE(AT$4,"++"),NieStac!$S18))=FALSE,IF(ISERR(FIND(CONCATENATE(AT$4,"+++"),NieStac!$S18))=FALSE,"+++","++"),"+")," ")," ")</f>
        <v xml:space="preserve"> </v>
      </c>
      <c r="AU11" s="16" t="str">
        <f>IF(ISERR(FIND(AU$4,NieStac!$S18))=FALSE,IF(ISERR(FIND(CONCATENATE(AU$4,"+"),NieStac!$S18))=FALSE,IF(ISERR(FIND(CONCATENATE(AU$4,"++"),NieStac!$S18))=FALSE,IF(ISERR(FIND(CONCATENATE(AU$4,"+++"),NieStac!$S18))=FALSE,"+++","++"),"+")," ")," ")</f>
        <v xml:space="preserve"> </v>
      </c>
      <c r="AV11" s="95" t="str">
        <f>NieStac!$C18</f>
        <v>Język obcy</v>
      </c>
      <c r="AW11" s="16" t="str">
        <f>IF(ISERR(FIND(AW$4,NieStac!$T18))=FALSE,IF(ISERR(FIND(CONCATENATE(AW$4,"+"),NieStac!$T18))=FALSE,IF(ISERR(FIND(CONCATENATE(AW$4,"++"),NieStac!$T18))=FALSE,IF(ISERR(FIND(CONCATENATE(AW$4,"+++"),NieStac!$T18))=FALSE,"+++","++"),"+")," ")," ")</f>
        <v xml:space="preserve"> </v>
      </c>
      <c r="AX11" s="16" t="str">
        <f>IF(ISERR(FIND(AX$4,NieStac!$T18))=FALSE,IF(ISERR(FIND(CONCATENATE(AX$4,"+"),NieStac!$T18))=FALSE,IF(ISERR(FIND(CONCATENATE(AX$4,"++"),NieStac!$T18))=FALSE,IF(ISERR(FIND(CONCATENATE(AX$4,"+++"),NieStac!$T18))=FALSE,"+++","++"),"+")," ")," ")</f>
        <v xml:space="preserve"> </v>
      </c>
      <c r="AY11" s="16" t="str">
        <f>IF(ISERR(FIND(AY$4,NieStac!$T18))=FALSE,IF(ISERR(FIND(CONCATENATE(AY$4,"+"),NieStac!$T18))=FALSE,IF(ISERR(FIND(CONCATENATE(AY$4,"++"),NieStac!$T18))=FALSE,IF(ISERR(FIND(CONCATENATE(AY$4,"+++"),NieStac!$T18))=FALSE,"+++","++"),"+")," ")," ")</f>
        <v>++</v>
      </c>
      <c r="AZ11" s="16" t="str">
        <f>IF(ISERR(FIND(AZ$4,NieStac!$T18))=FALSE,IF(ISERR(FIND(CONCATENATE(AZ$4,"+"),NieStac!$T18))=FALSE,IF(ISERR(FIND(CONCATENATE(AZ$4,"++"),NieStac!$T18))=FALSE,IF(ISERR(FIND(CONCATENATE(AZ$4,"+++"),NieStac!$T18))=FALSE,"+++","++"),"+")," ")," ")</f>
        <v xml:space="preserve"> </v>
      </c>
      <c r="BA11" s="16" t="str">
        <f>IF(ISERR(FIND(BA$4,NieStac!$T18))=FALSE,IF(ISERR(FIND(CONCATENATE(BA$4,"+"),NieStac!$T18))=FALSE,IF(ISERR(FIND(CONCATENATE(BA$4,"++"),NieStac!$T18))=FALSE,IF(ISERR(FIND(CONCATENATE(BA$4,"+++"),NieStac!$T18))=FALSE,"+++","++"),"+")," ")," ")</f>
        <v>+</v>
      </c>
      <c r="BB11" s="16" t="str">
        <f>IF(ISERR(FIND(BB$4,NieStac!$T18))=FALSE,IF(ISERR(FIND(CONCATENATE(BB$4,"+"),NieStac!$T18))=FALSE,IF(ISERR(FIND(CONCATENATE(BB$4,"++"),NieStac!$T18))=FALSE,IF(ISERR(FIND(CONCATENATE(BB$4,"+++"),NieStac!$T18))=FALSE,"+++","++"),"+")," ")," ")</f>
        <v xml:space="preserve"> </v>
      </c>
    </row>
    <row r="12" spans="1:54" ht="24.75" customHeight="1">
      <c r="A12" s="95" t="str">
        <f>NieStac!C19</f>
        <v>Programowanie mikrokontrolerów</v>
      </c>
      <c r="B12" s="16" t="str">
        <f>IF(ISERR(FIND(B$4,NieStac!$R19))=FALSE,IF(ISERR(FIND(CONCATENATE(B$4,"+"),NieStac!$R19))=FALSE,IF(ISERR(FIND(CONCATENATE(B$4,"++"),NieStac!$R19))=FALSE,IF(ISERR(FIND(CONCATENATE(B$4,"+++"),NieStac!$R19))=FALSE,"+++","++"),"+")," ")," ")</f>
        <v xml:space="preserve"> </v>
      </c>
      <c r="C12" s="16" t="str">
        <f>IF(ISERR(FIND(C$4,NieStac!$R19))=FALSE,IF(ISERR(FIND(CONCATENATE(C$4,"+"),NieStac!$R19))=FALSE,IF(ISERR(FIND(CONCATENATE(C$4,"++"),NieStac!$R19))=FALSE,IF(ISERR(FIND(CONCATENATE(C$4,"+++"),NieStac!$R19))=FALSE,"+++","++"),"+")," ")," ")</f>
        <v xml:space="preserve"> </v>
      </c>
      <c r="D12" s="16" t="str">
        <f>IF(ISERR(FIND(D$4,NieStac!$R19))=FALSE,IF(ISERR(FIND(CONCATENATE(D$4,"+"),NieStac!$R19))=FALSE,IF(ISERR(FIND(CONCATENATE(D$4,"++"),NieStac!$R19))=FALSE,IF(ISERR(FIND(CONCATENATE(D$4,"+++"),NieStac!$R19))=FALSE,"+++","++"),"+")," ")," ")</f>
        <v xml:space="preserve"> </v>
      </c>
      <c r="E12" s="16" t="str">
        <f>IF(ISERR(FIND(E$4,NieStac!$R19))=FALSE,IF(ISERR(FIND(CONCATENATE(E$4,"+"),NieStac!$R19))=FALSE,IF(ISERR(FIND(CONCATENATE(E$4,"++"),NieStac!$R19))=FALSE,IF(ISERR(FIND(CONCATENATE(E$4,"+++"),NieStac!$R19))=FALSE,"+++","++"),"+")," ")," ")</f>
        <v>++</v>
      </c>
      <c r="F12" s="16" t="str">
        <f>IF(ISERR(FIND(F$4,NieStac!$R19))=FALSE,IF(ISERR(FIND(CONCATENATE(F$4,"+"),NieStac!$R19))=FALSE,IF(ISERR(FIND(CONCATENATE(F$4,"++"),NieStac!$R19))=FALSE,IF(ISERR(FIND(CONCATENATE(F$4,"+++"),NieStac!$R19))=FALSE,"+++","++"),"+")," ")," ")</f>
        <v xml:space="preserve"> </v>
      </c>
      <c r="G12" s="16" t="str">
        <f>IF(ISERR(FIND(G$4,NieStac!$R19))=FALSE,IF(ISERR(FIND(CONCATENATE(G$4,"+"),NieStac!$R19))=FALSE,IF(ISERR(FIND(CONCATENATE(G$4,"++"),NieStac!$R19))=FALSE,IF(ISERR(FIND(CONCATENATE(G$4,"+++"),NieStac!$R19))=FALSE,"+++","++"),"+")," ")," ")</f>
        <v>++</v>
      </c>
      <c r="H12" s="16" t="str">
        <f>IF(ISERR(FIND(H$4,NieStac!$R19))=FALSE,IF(ISERR(FIND(CONCATENATE(H$4,"+"),NieStac!$R19))=FALSE,IF(ISERR(FIND(CONCATENATE(H$4,"++"),NieStac!$R19))=FALSE,IF(ISERR(FIND(CONCATENATE(H$4,"+++"),NieStac!$R19))=FALSE,"+++","++"),"+")," ")," ")</f>
        <v xml:space="preserve"> </v>
      </c>
      <c r="I12" s="16" t="str">
        <f>IF(ISERR(FIND(I$4,NieStac!$R19))=FALSE,IF(ISERR(FIND(CONCATENATE(I$4,"+"),NieStac!$R19))=FALSE,IF(ISERR(FIND(CONCATENATE(I$4,"++"),NieStac!$R19))=FALSE,IF(ISERR(FIND(CONCATENATE(I$4,"+++"),NieStac!$R19))=FALSE,"+++","++"),"+")," ")," ")</f>
        <v xml:space="preserve"> </v>
      </c>
      <c r="J12" s="16" t="str">
        <f>IF(ISERR(FIND(J$4,NieStac!$R19))=FALSE,IF(ISERR(FIND(CONCATENATE(J$4,"+"),NieStac!$R19))=FALSE,IF(ISERR(FIND(CONCATENATE(J$4,"++"),NieStac!$R19))=FALSE,IF(ISERR(FIND(CONCATENATE(J$4,"+++"),NieStac!$R19))=FALSE,"+++","++"),"+")," ")," ")</f>
        <v xml:space="preserve"> </v>
      </c>
      <c r="K12" s="16" t="str">
        <f>IF(ISERR(FIND(K$4,NieStac!$R19))=FALSE,IF(ISERR(FIND(CONCATENATE(K$4,"+"),NieStac!$R19))=FALSE,IF(ISERR(FIND(CONCATENATE(K$4,"++"),NieStac!$R19))=FALSE,IF(ISERR(FIND(CONCATENATE(K$4,"+++"),NieStac!$R19))=FALSE,"+++","++"),"+")," ")," ")</f>
        <v xml:space="preserve"> </v>
      </c>
      <c r="L12" s="16" t="str">
        <f>IF(ISERR(FIND(L$4,NieStac!$R19))=FALSE,IF(ISERR(FIND(CONCATENATE(L$4,"+"),NieStac!$R19))=FALSE,IF(ISERR(FIND(CONCATENATE(L$4,"++"),NieStac!$R19))=FALSE,IF(ISERR(FIND(CONCATENATE(L$4,"+++"),NieStac!$R19))=FALSE,"+++","++"),"+")," ")," ")</f>
        <v>++</v>
      </c>
      <c r="M12" s="16" t="str">
        <f>IF(ISERR(FIND(M$4,NieStac!$R19))=FALSE,IF(ISERR(FIND(CONCATENATE(M$4,"+"),NieStac!$R19))=FALSE,IF(ISERR(FIND(CONCATENATE(M$4,"++"),NieStac!$R19))=FALSE,IF(ISERR(FIND(CONCATENATE(M$4,"+++"),NieStac!$R19))=FALSE,"+++","++"),"+")," ")," ")</f>
        <v xml:space="preserve"> </v>
      </c>
      <c r="N12" s="16" t="str">
        <f>IF(ISERR(FIND(N$4,NieStac!$R19))=FALSE,IF(ISERR(FIND(CONCATENATE(N$4,"+"),NieStac!$R19))=FALSE,IF(ISERR(FIND(CONCATENATE(N$4,"++"),NieStac!$R19))=FALSE,IF(ISERR(FIND(CONCATENATE(N$4,"+++"),NieStac!$R19))=FALSE,"+++","++"),"+")," ")," ")</f>
        <v>++</v>
      </c>
      <c r="O12" s="16" t="str">
        <f>IF(ISERR(FIND(O$4,NieStac!$R19))=FALSE,IF(ISERR(FIND(CONCATENATE(O$4,"+"),NieStac!$R19))=FALSE,IF(ISERR(FIND(CONCATENATE(O$4,"++"),NieStac!$R19))=FALSE,IF(ISERR(FIND(CONCATENATE(O$4,"+++"),NieStac!$R19))=FALSE,"+++","++"),"+")," ")," ")</f>
        <v xml:space="preserve"> </v>
      </c>
      <c r="P12" s="16" t="str">
        <f>IF(ISERR(FIND(P$4,NieStac!$R19))=FALSE,IF(ISERR(FIND(CONCATENATE(P$4,"+"),NieStac!$R19))=FALSE,IF(ISERR(FIND(CONCATENATE(P$4,"++"),NieStac!$R19))=FALSE,IF(ISERR(FIND(CONCATENATE(P$4,"+++"),NieStac!$R19))=FALSE,"+++","++"),"+")," ")," ")</f>
        <v xml:space="preserve"> </v>
      </c>
      <c r="Q12" s="16" t="str">
        <f>IF(ISERR(FIND(Q$4,NieStac!$R19))=FALSE,IF(ISERR(FIND(CONCATENATE(Q$4,"+"),NieStac!$R19))=FALSE,IF(ISERR(FIND(CONCATENATE(Q$4,"++"),NieStac!$R19))=FALSE,IF(ISERR(FIND(CONCATENATE(Q$4,"+++"),NieStac!$R19))=FALSE,"+++","++"),"+")," ")," ")</f>
        <v xml:space="preserve"> </v>
      </c>
      <c r="R12" s="16" t="str">
        <f>IF(ISERR(FIND(R$4,NieStac!$R19))=FALSE,IF(ISERR(FIND(CONCATENATE(R$4,"+"),NieStac!$R19))=FALSE,IF(ISERR(FIND(CONCATENATE(R$4,"++"),NieStac!$R19))=FALSE,IF(ISERR(FIND(CONCATENATE(R$4,"+++"),NieStac!$R19))=FALSE,"+++","++"),"+")," ")," ")</f>
        <v xml:space="preserve"> </v>
      </c>
      <c r="S12" s="16" t="str">
        <f>IF(ISERR(FIND(S$4,NieStac!$R19))=FALSE,IF(ISERR(FIND(CONCATENATE(S$4,"+"),NieStac!$R19))=FALSE,IF(ISERR(FIND(CONCATENATE(S$4,"++"),NieStac!$R19))=FALSE,IF(ISERR(FIND(CONCATENATE(S$4,"+++"),NieStac!$R19))=FALSE,"+++","++"),"+")," ")," ")</f>
        <v>++</v>
      </c>
      <c r="T12" s="95" t="str">
        <f>NieStac!$C19</f>
        <v>Programowanie mikrokontrolerów</v>
      </c>
      <c r="U12" s="16" t="str">
        <f>IF(ISERR(FIND(U$4,NieStac!$S19))=FALSE,IF(ISERR(FIND(CONCATENATE(U$4,"+"),NieStac!$S19))=FALSE,IF(ISERR(FIND(CONCATENATE(U$4,"++"),NieStac!$S19))=FALSE,IF(ISERR(FIND(CONCATENATE(U$4,"+++"),NieStac!$S19))=FALSE,"+++","++"),"+")," ")," ")</f>
        <v>++</v>
      </c>
      <c r="V12" s="16" t="str">
        <f>IF(ISERR(FIND(V$4,NieStac!$S19))=FALSE,IF(ISERR(FIND(CONCATENATE(V$4,"+"),NieStac!$S19))=FALSE,IF(ISERR(FIND(CONCATENATE(V$4,"++"),NieStac!$S19))=FALSE,IF(ISERR(FIND(CONCATENATE(V$4,"+++"),NieStac!$S19))=FALSE,"+++","++"),"+")," ")," ")</f>
        <v>++</v>
      </c>
      <c r="W12" s="16" t="str">
        <f>IF(ISERR(FIND(W$4,NieStac!$S19))=FALSE,IF(ISERR(FIND(CONCATENATE(W$4,"+"),NieStac!$S19))=FALSE,IF(ISERR(FIND(CONCATENATE(W$4,"++"),NieStac!$S19))=FALSE,IF(ISERR(FIND(CONCATENATE(W$4,"+++"),NieStac!$S19))=FALSE,"+++","++"),"+")," ")," ")</f>
        <v xml:space="preserve"> </v>
      </c>
      <c r="X12" s="16" t="str">
        <f>IF(ISERR(FIND(X$4,NieStac!$S19))=FALSE,IF(ISERR(FIND(CONCATENATE(X$4,"+"),NieStac!$S19))=FALSE,IF(ISERR(FIND(CONCATENATE(X$4,"++"),NieStac!$S19))=FALSE,IF(ISERR(FIND(CONCATENATE(X$4,"+++"),NieStac!$S19))=FALSE,"+++","++"),"+")," ")," ")</f>
        <v xml:space="preserve"> </v>
      </c>
      <c r="Y12" s="16" t="str">
        <f>IF(ISERR(FIND(Y$4,NieStac!$S19))=FALSE,IF(ISERR(FIND(CONCATENATE(Y$4,"+"),NieStac!$S19))=FALSE,IF(ISERR(FIND(CONCATENATE(Y$4,"++"),NieStac!$S19))=FALSE,IF(ISERR(FIND(CONCATENATE(Y$4,"+++"),NieStac!$S19))=FALSE,"+++","++"),"+")," ")," ")</f>
        <v xml:space="preserve"> </v>
      </c>
      <c r="Z12" s="16" t="str">
        <f>IF(ISERR(FIND(Z$4,NieStac!$S19))=FALSE,IF(ISERR(FIND(CONCATENATE(Z$4,"+"),NieStac!$S19))=FALSE,IF(ISERR(FIND(CONCATENATE(Z$4,"++"),NieStac!$S19))=FALSE,IF(ISERR(FIND(CONCATENATE(Z$4,"+++"),NieStac!$S19))=FALSE,"+++","++"),"+")," ")," ")</f>
        <v xml:space="preserve"> </v>
      </c>
      <c r="AA12" s="16" t="str">
        <f>IF(ISERR(FIND(AA$4,NieStac!$S19))=FALSE,IF(ISERR(FIND(CONCATENATE(AA$4,"+"),NieStac!$S19))=FALSE,IF(ISERR(FIND(CONCATENATE(AA$4,"++"),NieStac!$S19))=FALSE,IF(ISERR(FIND(CONCATENATE(AA$4,"+++"),NieStac!$S19))=FALSE,"+++","++"),"+")," ")," ")</f>
        <v xml:space="preserve"> </v>
      </c>
      <c r="AB12" s="16" t="str">
        <f>IF(ISERR(FIND(AB$4,NieStac!$S19))=FALSE,IF(ISERR(FIND(CONCATENATE(AB$4,"+"),NieStac!$S19))=FALSE,IF(ISERR(FIND(CONCATENATE(AB$4,"++"),NieStac!$S19))=FALSE,IF(ISERR(FIND(CONCATENATE(AB$4,"+++"),NieStac!$S19))=FALSE,"+++","++"),"+")," ")," ")</f>
        <v xml:space="preserve"> </v>
      </c>
      <c r="AC12" s="16" t="str">
        <f>IF(ISERR(FIND(AC$4,NieStac!$S19))=FALSE,IF(ISERR(FIND(CONCATENATE(AC$4,"+"),NieStac!$S19))=FALSE,IF(ISERR(FIND(CONCATENATE(AC$4,"++"),NieStac!$S19))=FALSE,IF(ISERR(FIND(CONCATENATE(AC$4,"+++"),NieStac!$S19))=FALSE,"+++","++"),"+")," ")," ")</f>
        <v xml:space="preserve"> </v>
      </c>
      <c r="AD12" s="16" t="str">
        <f>IF(ISERR(FIND(AD$4,NieStac!$S19))=FALSE,IF(ISERR(FIND(CONCATENATE(AD$4,"+"),NieStac!$S19))=FALSE,IF(ISERR(FIND(CONCATENATE(AD$4,"++"),NieStac!$S19))=FALSE,IF(ISERR(FIND(CONCATENATE(AD$4,"+++"),NieStac!$S19))=FALSE,"+++","++"),"+")," ")," ")</f>
        <v xml:space="preserve"> </v>
      </c>
      <c r="AE12" s="16" t="str">
        <f>IF(ISERR(FIND(AE$4,NieStac!$S19))=FALSE,IF(ISERR(FIND(CONCATENATE(AE$4,"+"),NieStac!$S19))=FALSE,IF(ISERR(FIND(CONCATENATE(AE$4,"++"),NieStac!$S19))=FALSE,IF(ISERR(FIND(CONCATENATE(AE$4,"+++"),NieStac!$S19))=FALSE,"+++","++"),"+")," ")," ")</f>
        <v xml:space="preserve"> </v>
      </c>
      <c r="AF12" s="16" t="str">
        <f>IF(ISERR(FIND(AF$4,NieStac!$S19))=FALSE,IF(ISERR(FIND(CONCATENATE(AF$4,"+"),NieStac!$S19))=FALSE,IF(ISERR(FIND(CONCATENATE(AF$4,"++"),NieStac!$S19))=FALSE,IF(ISERR(FIND(CONCATENATE(AF$4,"+++"),NieStac!$S19))=FALSE,"+++","++"),"+")," ")," ")</f>
        <v xml:space="preserve"> </v>
      </c>
      <c r="AG12" s="16" t="str">
        <f>IF(ISERR(FIND(AG$4,NieStac!$S19))=FALSE,IF(ISERR(FIND(CONCATENATE(AG$4,"+"),NieStac!$S19))=FALSE,IF(ISERR(FIND(CONCATENATE(AG$4,"++"),NieStac!$S19))=FALSE,IF(ISERR(FIND(CONCATENATE(AG$4,"+++"),NieStac!$S19))=FALSE,"+++","++"),"+")," ")," ")</f>
        <v>++</v>
      </c>
      <c r="AH12" s="16" t="str">
        <f>IF(ISERR(FIND(AH$4,NieStac!$S19))=FALSE,IF(ISERR(FIND(CONCATENATE(AH$4,"+"),NieStac!$S19))=FALSE,IF(ISERR(FIND(CONCATENATE(AH$4,"++"),NieStac!$S19))=FALSE,IF(ISERR(FIND(CONCATENATE(AH$4,"+++"),NieStac!$S19))=FALSE,"+++","++"),"+")," ")," ")</f>
        <v xml:space="preserve"> </v>
      </c>
      <c r="AI12" s="16" t="str">
        <f>IF(ISERR(FIND(AI$4,NieStac!$S19))=FALSE,IF(ISERR(FIND(CONCATENATE(AI$4,"+"),NieStac!$S19))=FALSE,IF(ISERR(FIND(CONCATENATE(AI$4,"++"),NieStac!$S19))=FALSE,IF(ISERR(FIND(CONCATENATE(AI$4,"+++"),NieStac!$S19))=FALSE,"+++","++"),"+")," ")," ")</f>
        <v xml:space="preserve"> </v>
      </c>
      <c r="AJ12" s="16" t="str">
        <f>IF(ISERR(FIND(AJ$4,NieStac!$S19))=FALSE,IF(ISERR(FIND(CONCATENATE(AJ$4,"+"),NieStac!$S19))=FALSE,IF(ISERR(FIND(CONCATENATE(AJ$4,"++"),NieStac!$S19))=FALSE,IF(ISERR(FIND(CONCATENATE(AJ$4,"+++"),NieStac!$S19))=FALSE,"+++","++"),"+")," ")," ")</f>
        <v xml:space="preserve"> </v>
      </c>
      <c r="AK12" s="16" t="str">
        <f>IF(ISERR(FIND(AK$4,NieStac!$S19))=FALSE,IF(ISERR(FIND(CONCATENATE(AK$4,"+"),NieStac!$S19))=FALSE,IF(ISERR(FIND(CONCATENATE(AK$4,"++"),NieStac!$S19))=FALSE,IF(ISERR(FIND(CONCATENATE(AK$4,"+++"),NieStac!$S19))=FALSE,"+++","++"),"+")," ")," ")</f>
        <v xml:space="preserve"> </v>
      </c>
      <c r="AL12" s="16" t="str">
        <f>IF(ISERR(FIND(AL$4,NieStac!$S19))=FALSE,IF(ISERR(FIND(CONCATENATE(AL$4,"+"),NieStac!$S19))=FALSE,IF(ISERR(FIND(CONCATENATE(AL$4,"++"),NieStac!$S19))=FALSE,IF(ISERR(FIND(CONCATENATE(AL$4,"+++"),NieStac!$S19))=FALSE,"+++","++"),"+")," ")," ")</f>
        <v xml:space="preserve"> </v>
      </c>
      <c r="AM12" s="16" t="str">
        <f>IF(ISERR(FIND(AM$4,NieStac!$S19))=FALSE,IF(ISERR(FIND(CONCATENATE(AM$4,"+"),NieStac!$S19))=FALSE,IF(ISERR(FIND(CONCATENATE(AM$4,"++"),NieStac!$S19))=FALSE,IF(ISERR(FIND(CONCATENATE(AM$4,"+++"),NieStac!$S19))=FALSE,"+++","++"),"+")," ")," ")</f>
        <v xml:space="preserve"> </v>
      </c>
      <c r="AN12" s="16" t="str">
        <f>IF(ISERR(FIND(AN$4,NieStac!$S19))=FALSE,IF(ISERR(FIND(CONCATENATE(AN$4,"+"),NieStac!$S19))=FALSE,IF(ISERR(FIND(CONCATENATE(AN$4,"++"),NieStac!$S19))=FALSE,IF(ISERR(FIND(CONCATENATE(AN$4,"+++"),NieStac!$S19))=FALSE,"+++","++"),"+")," ")," ")</f>
        <v xml:space="preserve"> </v>
      </c>
      <c r="AO12" s="16" t="str">
        <f>IF(ISERR(FIND(AO$4,NieStac!$S19))=FALSE,IF(ISERR(FIND(CONCATENATE(AO$4,"+"),NieStac!$S19))=FALSE,IF(ISERR(FIND(CONCATENATE(AO$4,"++"),NieStac!$S19))=FALSE,IF(ISERR(FIND(CONCATENATE(AO$4,"+++"),NieStac!$S19))=FALSE,"+++","++"),"+")," ")," ")</f>
        <v xml:space="preserve"> </v>
      </c>
      <c r="AP12" s="16" t="str">
        <f>IF(ISERR(FIND(AP$4,NieStac!$S19))=FALSE,IF(ISERR(FIND(CONCATENATE(AP$4,"+"),NieStac!$S19))=FALSE,IF(ISERR(FIND(CONCATENATE(AP$4,"++"),NieStac!$S19))=FALSE,IF(ISERR(FIND(CONCATENATE(AP$4,"+++"),NieStac!$S19))=FALSE,"+++","++"),"+")," ")," ")</f>
        <v xml:space="preserve"> </v>
      </c>
      <c r="AQ12" s="16" t="str">
        <f>IF(ISERR(FIND(AQ$4,NieStac!$S19))=FALSE,IF(ISERR(FIND(CONCATENATE(AQ$4,"+"),NieStac!$S19))=FALSE,IF(ISERR(FIND(CONCATENATE(AQ$4,"++"),NieStac!$S19))=FALSE,IF(ISERR(FIND(CONCATENATE(AQ$4,"+++"),NieStac!$S19))=FALSE,"+++","++"),"+")," ")," ")</f>
        <v xml:space="preserve"> </v>
      </c>
      <c r="AR12" s="16" t="str">
        <f>IF(ISERR(FIND(AR$4,NieStac!$S19))=FALSE,IF(ISERR(FIND(CONCATENATE(AR$4,"+"),NieStac!$S19))=FALSE,IF(ISERR(FIND(CONCATENATE(AR$4,"++"),NieStac!$S19))=FALSE,IF(ISERR(FIND(CONCATENATE(AR$4,"+++"),NieStac!$S19))=FALSE,"+++","++"),"+")," ")," ")</f>
        <v xml:space="preserve"> </v>
      </c>
      <c r="AS12" s="16" t="str">
        <f>IF(ISERR(FIND(AS$4,NieStac!$S19))=FALSE,IF(ISERR(FIND(CONCATENATE(AS$4,"+"),NieStac!$S19))=FALSE,IF(ISERR(FIND(CONCATENATE(AS$4,"++"),NieStac!$S19))=FALSE,IF(ISERR(FIND(CONCATENATE(AS$4,"+++"),NieStac!$S19))=FALSE,"+++","++"),"+")," ")," ")</f>
        <v xml:space="preserve"> </v>
      </c>
      <c r="AT12" s="16" t="str">
        <f>IF(ISERR(FIND(AT$4,NieStac!$S19))=FALSE,IF(ISERR(FIND(CONCATENATE(AT$4,"+"),NieStac!$S19))=FALSE,IF(ISERR(FIND(CONCATENATE(AT$4,"++"),NieStac!$S19))=FALSE,IF(ISERR(FIND(CONCATENATE(AT$4,"+++"),NieStac!$S19))=FALSE,"+++","++"),"+")," ")," ")</f>
        <v>+++</v>
      </c>
      <c r="AU12" s="16" t="str">
        <f>IF(ISERR(FIND(AU$4,NieStac!$S19))=FALSE,IF(ISERR(FIND(CONCATENATE(AU$4,"+"),NieStac!$S19))=FALSE,IF(ISERR(FIND(CONCATENATE(AU$4,"++"),NieStac!$S19))=FALSE,IF(ISERR(FIND(CONCATENATE(AU$4,"+++"),NieStac!$S19))=FALSE,"+++","++"),"+")," ")," ")</f>
        <v xml:space="preserve"> </v>
      </c>
      <c r="AV12" s="95" t="str">
        <f>NieStac!$C19</f>
        <v>Programowanie mikrokontrolerów</v>
      </c>
      <c r="AW12" s="16" t="str">
        <f>IF(ISERR(FIND(AW$4,NieStac!$T19))=FALSE,IF(ISERR(FIND(CONCATENATE(AW$4,"+"),NieStac!$T19))=FALSE,IF(ISERR(FIND(CONCATENATE(AW$4,"++"),NieStac!$T19))=FALSE,IF(ISERR(FIND(CONCATENATE(AW$4,"+++"),NieStac!$T19))=FALSE,"+++","++"),"+")," ")," ")</f>
        <v>++</v>
      </c>
      <c r="AX12" s="16" t="str">
        <f>IF(ISERR(FIND(AX$4,NieStac!$T19))=FALSE,IF(ISERR(FIND(CONCATENATE(AX$4,"+"),NieStac!$T19))=FALSE,IF(ISERR(FIND(CONCATENATE(AX$4,"++"),NieStac!$T19))=FALSE,IF(ISERR(FIND(CONCATENATE(AX$4,"+++"),NieStac!$T19))=FALSE,"+++","++"),"+")," ")," ")</f>
        <v xml:space="preserve"> </v>
      </c>
      <c r="AY12" s="16" t="str">
        <f>IF(ISERR(FIND(AY$4,NieStac!$T19))=FALSE,IF(ISERR(FIND(CONCATENATE(AY$4,"+"),NieStac!$T19))=FALSE,IF(ISERR(FIND(CONCATENATE(AY$4,"++"),NieStac!$T19))=FALSE,IF(ISERR(FIND(CONCATENATE(AY$4,"+++"),NieStac!$T19))=FALSE,"+++","++"),"+")," ")," ")</f>
        <v xml:space="preserve"> </v>
      </c>
      <c r="AZ12" s="16" t="str">
        <f>IF(ISERR(FIND(AZ$4,NieStac!$T19))=FALSE,IF(ISERR(FIND(CONCATENATE(AZ$4,"+"),NieStac!$T19))=FALSE,IF(ISERR(FIND(CONCATENATE(AZ$4,"++"),NieStac!$T19))=FALSE,IF(ISERR(FIND(CONCATENATE(AZ$4,"+++"),NieStac!$T19))=FALSE,"+++","++"),"+")," ")," ")</f>
        <v>+</v>
      </c>
      <c r="BA12" s="16" t="str">
        <f>IF(ISERR(FIND(BA$4,NieStac!$T19))=FALSE,IF(ISERR(FIND(CONCATENATE(BA$4,"+"),NieStac!$T19))=FALSE,IF(ISERR(FIND(CONCATENATE(BA$4,"++"),NieStac!$T19))=FALSE,IF(ISERR(FIND(CONCATENATE(BA$4,"+++"),NieStac!$T19))=FALSE,"+++","++"),"+")," ")," ")</f>
        <v xml:space="preserve"> </v>
      </c>
      <c r="BB12" s="16" t="str">
        <f>IF(ISERR(FIND(BB$4,NieStac!$T19))=FALSE,IF(ISERR(FIND(CONCATENATE(BB$4,"+"),NieStac!$T19))=FALSE,IF(ISERR(FIND(CONCATENATE(BB$4,"++"),NieStac!$T19))=FALSE,IF(ISERR(FIND(CONCATENATE(BB$4,"+++"),NieStac!$T19))=FALSE,"+++","++"),"+")," ")," ")</f>
        <v xml:space="preserve"> </v>
      </c>
    </row>
    <row r="13" spans="1:54" ht="24.75" customHeight="1">
      <c r="A13" s="95" t="str">
        <f>NieStac!C20</f>
        <v>Zaawansowana automatyka procesowa</v>
      </c>
      <c r="B13" s="16" t="str">
        <f>IF(ISERR(FIND(B$4,NieStac!$R20))=FALSE,IF(ISERR(FIND(CONCATENATE(B$4,"+"),NieStac!$R20))=FALSE,IF(ISERR(FIND(CONCATENATE(B$4,"++"),NieStac!$R20))=FALSE,IF(ISERR(FIND(CONCATENATE(B$4,"+++"),NieStac!$R20))=FALSE,"+++","++"),"+")," ")," ")</f>
        <v>++</v>
      </c>
      <c r="C13" s="16" t="str">
        <f>IF(ISERR(FIND(C$4,NieStac!$R20))=FALSE,IF(ISERR(FIND(CONCATENATE(C$4,"+"),NieStac!$R20))=FALSE,IF(ISERR(FIND(CONCATENATE(C$4,"++"),NieStac!$R20))=FALSE,IF(ISERR(FIND(CONCATENATE(C$4,"+++"),NieStac!$R20))=FALSE,"+++","++"),"+")," ")," ")</f>
        <v xml:space="preserve"> </v>
      </c>
      <c r="D13" s="16" t="str">
        <f>IF(ISERR(FIND(D$4,NieStac!$R20))=FALSE,IF(ISERR(FIND(CONCATENATE(D$4,"+"),NieStac!$R20))=FALSE,IF(ISERR(FIND(CONCATENATE(D$4,"++"),NieStac!$R20))=FALSE,IF(ISERR(FIND(CONCATENATE(D$4,"+++"),NieStac!$R20))=FALSE,"+++","++"),"+")," ")," ")</f>
        <v xml:space="preserve"> </v>
      </c>
      <c r="E13" s="16" t="str">
        <f>IF(ISERR(FIND(E$4,NieStac!$R20))=FALSE,IF(ISERR(FIND(CONCATENATE(E$4,"+"),NieStac!$R20))=FALSE,IF(ISERR(FIND(CONCATENATE(E$4,"++"),NieStac!$R20))=FALSE,IF(ISERR(FIND(CONCATENATE(E$4,"+++"),NieStac!$R20))=FALSE,"+++","++"),"+")," ")," ")</f>
        <v xml:space="preserve"> </v>
      </c>
      <c r="F13" s="16" t="str">
        <f>IF(ISERR(FIND(F$4,NieStac!$R20))=FALSE,IF(ISERR(FIND(CONCATENATE(F$4,"+"),NieStac!$R20))=FALSE,IF(ISERR(FIND(CONCATENATE(F$4,"++"),NieStac!$R20))=FALSE,IF(ISERR(FIND(CONCATENATE(F$4,"+++"),NieStac!$R20))=FALSE,"+++","++"),"+")," ")," ")</f>
        <v xml:space="preserve"> </v>
      </c>
      <c r="G13" s="16" t="str">
        <f>IF(ISERR(FIND(G$4,NieStac!$R20))=FALSE,IF(ISERR(FIND(CONCATENATE(G$4,"+"),NieStac!$R20))=FALSE,IF(ISERR(FIND(CONCATENATE(G$4,"++"),NieStac!$R20))=FALSE,IF(ISERR(FIND(CONCATENATE(G$4,"+++"),NieStac!$R20))=FALSE,"+++","++"),"+")," ")," ")</f>
        <v xml:space="preserve"> </v>
      </c>
      <c r="H13" s="16" t="str">
        <f>IF(ISERR(FIND(H$4,NieStac!$R20))=FALSE,IF(ISERR(FIND(CONCATENATE(H$4,"+"),NieStac!$R20))=FALSE,IF(ISERR(FIND(CONCATENATE(H$4,"++"),NieStac!$R20))=FALSE,IF(ISERR(FIND(CONCATENATE(H$4,"+++"),NieStac!$R20))=FALSE,"+++","++"),"+")," ")," ")</f>
        <v>++</v>
      </c>
      <c r="I13" s="16" t="str">
        <f>IF(ISERR(FIND(I$4,NieStac!$R20))=FALSE,IF(ISERR(FIND(CONCATENATE(I$4,"+"),NieStac!$R20))=FALSE,IF(ISERR(FIND(CONCATENATE(I$4,"++"),NieStac!$R20))=FALSE,IF(ISERR(FIND(CONCATENATE(I$4,"+++"),NieStac!$R20))=FALSE,"+++","++"),"+")," ")," ")</f>
        <v>+</v>
      </c>
      <c r="J13" s="16" t="str">
        <f>IF(ISERR(FIND(J$4,NieStac!$R20))=FALSE,IF(ISERR(FIND(CONCATENATE(J$4,"+"),NieStac!$R20))=FALSE,IF(ISERR(FIND(CONCATENATE(J$4,"++"),NieStac!$R20))=FALSE,IF(ISERR(FIND(CONCATENATE(J$4,"+++"),NieStac!$R20))=FALSE,"+++","++"),"+")," ")," ")</f>
        <v>+</v>
      </c>
      <c r="K13" s="16" t="str">
        <f>IF(ISERR(FIND(K$4,NieStac!$R20))=FALSE,IF(ISERR(FIND(CONCATENATE(K$4,"+"),NieStac!$R20))=FALSE,IF(ISERR(FIND(CONCATENATE(K$4,"++"),NieStac!$R20))=FALSE,IF(ISERR(FIND(CONCATENATE(K$4,"+++"),NieStac!$R20))=FALSE,"+++","++"),"+")," ")," ")</f>
        <v xml:space="preserve"> </v>
      </c>
      <c r="L13" s="16" t="str">
        <f>IF(ISERR(FIND(L$4,NieStac!$R20))=FALSE,IF(ISERR(FIND(CONCATENATE(L$4,"+"),NieStac!$R20))=FALSE,IF(ISERR(FIND(CONCATENATE(L$4,"++"),NieStac!$R20))=FALSE,IF(ISERR(FIND(CONCATENATE(L$4,"+++"),NieStac!$R20))=FALSE,"+++","++"),"+")," ")," ")</f>
        <v>+++</v>
      </c>
      <c r="M13" s="16" t="str">
        <f>IF(ISERR(FIND(M$4,NieStac!$R20))=FALSE,IF(ISERR(FIND(CONCATENATE(M$4,"+"),NieStac!$R20))=FALSE,IF(ISERR(FIND(CONCATENATE(M$4,"++"),NieStac!$R20))=FALSE,IF(ISERR(FIND(CONCATENATE(M$4,"+++"),NieStac!$R20))=FALSE,"+++","++"),"+")," ")," ")</f>
        <v xml:space="preserve"> </v>
      </c>
      <c r="N13" s="16" t="str">
        <f>IF(ISERR(FIND(N$4,NieStac!$R20))=FALSE,IF(ISERR(FIND(CONCATENATE(N$4,"+"),NieStac!$R20))=FALSE,IF(ISERR(FIND(CONCATENATE(N$4,"++"),NieStac!$R20))=FALSE,IF(ISERR(FIND(CONCATENATE(N$4,"+++"),NieStac!$R20))=FALSE,"+++","++"),"+")," ")," ")</f>
        <v xml:space="preserve"> </v>
      </c>
      <c r="O13" s="16" t="str">
        <f>IF(ISERR(FIND(O$4,NieStac!$R20))=FALSE,IF(ISERR(FIND(CONCATENATE(O$4,"+"),NieStac!$R20))=FALSE,IF(ISERR(FIND(CONCATENATE(O$4,"++"),NieStac!$R20))=FALSE,IF(ISERR(FIND(CONCATENATE(O$4,"+++"),NieStac!$R20))=FALSE,"+++","++"),"+")," ")," ")</f>
        <v xml:space="preserve"> </v>
      </c>
      <c r="P13" s="16" t="str">
        <f>IF(ISERR(FIND(P$4,NieStac!$R20))=FALSE,IF(ISERR(FIND(CONCATENATE(P$4,"+"),NieStac!$R20))=FALSE,IF(ISERR(FIND(CONCATENATE(P$4,"++"),NieStac!$R20))=FALSE,IF(ISERR(FIND(CONCATENATE(P$4,"+++"),NieStac!$R20))=FALSE,"+++","++"),"+")," ")," ")</f>
        <v xml:space="preserve"> </v>
      </c>
      <c r="Q13" s="16" t="str">
        <f>IF(ISERR(FIND(Q$4,NieStac!$R20))=FALSE,IF(ISERR(FIND(CONCATENATE(Q$4,"+"),NieStac!$R20))=FALSE,IF(ISERR(FIND(CONCATENATE(Q$4,"++"),NieStac!$R20))=FALSE,IF(ISERR(FIND(CONCATENATE(Q$4,"+++"),NieStac!$R20))=FALSE,"+++","++"),"+")," ")," ")</f>
        <v xml:space="preserve"> </v>
      </c>
      <c r="R13" s="16" t="str">
        <f>IF(ISERR(FIND(R$4,NieStac!$R20))=FALSE,IF(ISERR(FIND(CONCATENATE(R$4,"+"),NieStac!$R20))=FALSE,IF(ISERR(FIND(CONCATENATE(R$4,"++"),NieStac!$R20))=FALSE,IF(ISERR(FIND(CONCATENATE(R$4,"+++"),NieStac!$R20))=FALSE,"+++","++"),"+")," ")," ")</f>
        <v xml:space="preserve"> </v>
      </c>
      <c r="S13" s="16" t="str">
        <f>IF(ISERR(FIND(S$4,NieStac!$R20))=FALSE,IF(ISERR(FIND(CONCATENATE(S$4,"+"),NieStac!$R20))=FALSE,IF(ISERR(FIND(CONCATENATE(S$4,"++"),NieStac!$R20))=FALSE,IF(ISERR(FIND(CONCATENATE(S$4,"+++"),NieStac!$R20))=FALSE,"+++","++"),"+")," ")," ")</f>
        <v xml:space="preserve"> </v>
      </c>
      <c r="T13" s="95" t="str">
        <f>NieStac!$C20</f>
        <v>Zaawansowana automatyka procesowa</v>
      </c>
      <c r="U13" s="16" t="str">
        <f>IF(ISERR(FIND(U$4,NieStac!$S20))=FALSE,IF(ISERR(FIND(CONCATENATE(U$4,"+"),NieStac!$S20))=FALSE,IF(ISERR(FIND(CONCATENATE(U$4,"++"),NieStac!$S20))=FALSE,IF(ISERR(FIND(CONCATENATE(U$4,"+++"),NieStac!$S20))=FALSE,"+++","++"),"+")," ")," ")</f>
        <v xml:space="preserve"> </v>
      </c>
      <c r="V13" s="16" t="str">
        <f>IF(ISERR(FIND(V$4,NieStac!$S20))=FALSE,IF(ISERR(FIND(CONCATENATE(V$4,"+"),NieStac!$S20))=FALSE,IF(ISERR(FIND(CONCATENATE(V$4,"++"),NieStac!$S20))=FALSE,IF(ISERR(FIND(CONCATENATE(V$4,"+++"),NieStac!$S20))=FALSE,"+++","++"),"+")," ")," ")</f>
        <v xml:space="preserve"> </v>
      </c>
      <c r="W13" s="16" t="str">
        <f>IF(ISERR(FIND(W$4,NieStac!$S20))=FALSE,IF(ISERR(FIND(CONCATENATE(W$4,"+"),NieStac!$S20))=FALSE,IF(ISERR(FIND(CONCATENATE(W$4,"++"),NieStac!$S20))=FALSE,IF(ISERR(FIND(CONCATENATE(W$4,"+++"),NieStac!$S20))=FALSE,"+++","++"),"+")," ")," ")</f>
        <v xml:space="preserve"> </v>
      </c>
      <c r="X13" s="16" t="str">
        <f>IF(ISERR(FIND(X$4,NieStac!$S20))=FALSE,IF(ISERR(FIND(CONCATENATE(X$4,"+"),NieStac!$S20))=FALSE,IF(ISERR(FIND(CONCATENATE(X$4,"++"),NieStac!$S20))=FALSE,IF(ISERR(FIND(CONCATENATE(X$4,"+++"),NieStac!$S20))=FALSE,"+++","++"),"+")," ")," ")</f>
        <v xml:space="preserve"> </v>
      </c>
      <c r="Y13" s="16" t="str">
        <f>IF(ISERR(FIND(Y$4,NieStac!$S20))=FALSE,IF(ISERR(FIND(CONCATENATE(Y$4,"+"),NieStac!$S20))=FALSE,IF(ISERR(FIND(CONCATENATE(Y$4,"++"),NieStac!$S20))=FALSE,IF(ISERR(FIND(CONCATENATE(Y$4,"+++"),NieStac!$S20))=FALSE,"+++","++"),"+")," ")," ")</f>
        <v xml:space="preserve"> </v>
      </c>
      <c r="Z13" s="16" t="str">
        <f>IF(ISERR(FIND(Z$4,NieStac!$S20))=FALSE,IF(ISERR(FIND(CONCATENATE(Z$4,"+"),NieStac!$S20))=FALSE,IF(ISERR(FIND(CONCATENATE(Z$4,"++"),NieStac!$S20))=FALSE,IF(ISERR(FIND(CONCATENATE(Z$4,"+++"),NieStac!$S20))=FALSE,"+++","++"),"+")," ")," ")</f>
        <v xml:space="preserve"> </v>
      </c>
      <c r="AA13" s="16" t="str">
        <f>IF(ISERR(FIND(AA$4,NieStac!$S20))=FALSE,IF(ISERR(FIND(CONCATENATE(AA$4,"+"),NieStac!$S20))=FALSE,IF(ISERR(FIND(CONCATENATE(AA$4,"++"),NieStac!$S20))=FALSE,IF(ISERR(FIND(CONCATENATE(AA$4,"+++"),NieStac!$S20))=FALSE,"+++","++"),"+")," ")," ")</f>
        <v xml:space="preserve"> </v>
      </c>
      <c r="AB13" s="16" t="str">
        <f>IF(ISERR(FIND(AB$4,NieStac!$S20))=FALSE,IF(ISERR(FIND(CONCATENATE(AB$4,"+"),NieStac!$S20))=FALSE,IF(ISERR(FIND(CONCATENATE(AB$4,"++"),NieStac!$S20))=FALSE,IF(ISERR(FIND(CONCATENATE(AB$4,"+++"),NieStac!$S20))=FALSE,"+++","++"),"+")," ")," ")</f>
        <v xml:space="preserve"> </v>
      </c>
      <c r="AC13" s="16" t="str">
        <f>IF(ISERR(FIND(AC$4,NieStac!$S20))=FALSE,IF(ISERR(FIND(CONCATENATE(AC$4,"+"),NieStac!$S20))=FALSE,IF(ISERR(FIND(CONCATENATE(AC$4,"++"),NieStac!$S20))=FALSE,IF(ISERR(FIND(CONCATENATE(AC$4,"+++"),NieStac!$S20))=FALSE,"+++","++"),"+")," ")," ")</f>
        <v>+++</v>
      </c>
      <c r="AD13" s="16" t="str">
        <f>IF(ISERR(FIND(AD$4,NieStac!$S20))=FALSE,IF(ISERR(FIND(CONCATENATE(AD$4,"+"),NieStac!$S20))=FALSE,IF(ISERR(FIND(CONCATENATE(AD$4,"++"),NieStac!$S20))=FALSE,IF(ISERR(FIND(CONCATENATE(AD$4,"+++"),NieStac!$S20))=FALSE,"+++","++"),"+")," ")," ")</f>
        <v xml:space="preserve"> </v>
      </c>
      <c r="AE13" s="16" t="str">
        <f>IF(ISERR(FIND(AE$4,NieStac!$S20))=FALSE,IF(ISERR(FIND(CONCATENATE(AE$4,"+"),NieStac!$S20))=FALSE,IF(ISERR(FIND(CONCATENATE(AE$4,"++"),NieStac!$S20))=FALSE,IF(ISERR(FIND(CONCATENATE(AE$4,"+++"),NieStac!$S20))=FALSE,"+++","++"),"+")," ")," ")</f>
        <v xml:space="preserve"> </v>
      </c>
      <c r="AF13" s="16" t="str">
        <f>IF(ISERR(FIND(AF$4,NieStac!$S20))=FALSE,IF(ISERR(FIND(CONCATENATE(AF$4,"+"),NieStac!$S20))=FALSE,IF(ISERR(FIND(CONCATENATE(AF$4,"++"),NieStac!$S20))=FALSE,IF(ISERR(FIND(CONCATENATE(AF$4,"+++"),NieStac!$S20))=FALSE,"+++","++"),"+")," ")," ")</f>
        <v xml:space="preserve"> </v>
      </c>
      <c r="AG13" s="16" t="str">
        <f>IF(ISERR(FIND(AG$4,NieStac!$S20))=FALSE,IF(ISERR(FIND(CONCATENATE(AG$4,"+"),NieStac!$S20))=FALSE,IF(ISERR(FIND(CONCATENATE(AG$4,"++"),NieStac!$S20))=FALSE,IF(ISERR(FIND(CONCATENATE(AG$4,"+++"),NieStac!$S20))=FALSE,"+++","++"),"+")," ")," ")</f>
        <v>+</v>
      </c>
      <c r="AH13" s="16" t="str">
        <f>IF(ISERR(FIND(AH$4,NieStac!$S20))=FALSE,IF(ISERR(FIND(CONCATENATE(AH$4,"+"),NieStac!$S20))=FALSE,IF(ISERR(FIND(CONCATENATE(AH$4,"++"),NieStac!$S20))=FALSE,IF(ISERR(FIND(CONCATENATE(AH$4,"+++"),NieStac!$S20))=FALSE,"+++","++"),"+")," ")," ")</f>
        <v xml:space="preserve"> </v>
      </c>
      <c r="AI13" s="16" t="str">
        <f>IF(ISERR(FIND(AI$4,NieStac!$S20))=FALSE,IF(ISERR(FIND(CONCATENATE(AI$4,"+"),NieStac!$S20))=FALSE,IF(ISERR(FIND(CONCATENATE(AI$4,"++"),NieStac!$S20))=FALSE,IF(ISERR(FIND(CONCATENATE(AI$4,"+++"),NieStac!$S20))=FALSE,"+++","++"),"+")," ")," ")</f>
        <v xml:space="preserve"> </v>
      </c>
      <c r="AJ13" s="16" t="str">
        <f>IF(ISERR(FIND(AJ$4,NieStac!$S20))=FALSE,IF(ISERR(FIND(CONCATENATE(AJ$4,"+"),NieStac!$S20))=FALSE,IF(ISERR(FIND(CONCATENATE(AJ$4,"++"),NieStac!$S20))=FALSE,IF(ISERR(FIND(CONCATENATE(AJ$4,"+++"),NieStac!$S20))=FALSE,"+++","++"),"+")," ")," ")</f>
        <v xml:space="preserve"> </v>
      </c>
      <c r="AK13" s="16" t="str">
        <f>IF(ISERR(FIND(AK$4,NieStac!$S20))=FALSE,IF(ISERR(FIND(CONCATENATE(AK$4,"+"),NieStac!$S20))=FALSE,IF(ISERR(FIND(CONCATENATE(AK$4,"++"),NieStac!$S20))=FALSE,IF(ISERR(FIND(CONCATENATE(AK$4,"+++"),NieStac!$S20))=FALSE,"+++","++"),"+")," ")," ")</f>
        <v xml:space="preserve"> </v>
      </c>
      <c r="AL13" s="16" t="str">
        <f>IF(ISERR(FIND(AL$4,NieStac!$S20))=FALSE,IF(ISERR(FIND(CONCATENATE(AL$4,"+"),NieStac!$S20))=FALSE,IF(ISERR(FIND(CONCATENATE(AL$4,"++"),NieStac!$S20))=FALSE,IF(ISERR(FIND(CONCATENATE(AL$4,"+++"),NieStac!$S20))=FALSE,"+++","++"),"+")," ")," ")</f>
        <v xml:space="preserve"> </v>
      </c>
      <c r="AM13" s="16" t="str">
        <f>IF(ISERR(FIND(AM$4,NieStac!$S20))=FALSE,IF(ISERR(FIND(CONCATENATE(AM$4,"+"),NieStac!$S20))=FALSE,IF(ISERR(FIND(CONCATENATE(AM$4,"++"),NieStac!$S20))=FALSE,IF(ISERR(FIND(CONCATENATE(AM$4,"+++"),NieStac!$S20))=FALSE,"+++","++"),"+")," ")," ")</f>
        <v>+</v>
      </c>
      <c r="AN13" s="16" t="str">
        <f>IF(ISERR(FIND(AN$4,NieStac!$S20))=FALSE,IF(ISERR(FIND(CONCATENATE(AN$4,"+"),NieStac!$S20))=FALSE,IF(ISERR(FIND(CONCATENATE(AN$4,"++"),NieStac!$S20))=FALSE,IF(ISERR(FIND(CONCATENATE(AN$4,"+++"),NieStac!$S20))=FALSE,"+++","++"),"+")," ")," ")</f>
        <v xml:space="preserve"> </v>
      </c>
      <c r="AO13" s="16" t="str">
        <f>IF(ISERR(FIND(AO$4,NieStac!$S20))=FALSE,IF(ISERR(FIND(CONCATENATE(AO$4,"+"),NieStac!$S20))=FALSE,IF(ISERR(FIND(CONCATENATE(AO$4,"++"),NieStac!$S20))=FALSE,IF(ISERR(FIND(CONCATENATE(AO$4,"+++"),NieStac!$S20))=FALSE,"+++","++"),"+")," ")," ")</f>
        <v>+</v>
      </c>
      <c r="AP13" s="16" t="str">
        <f>IF(ISERR(FIND(AP$4,NieStac!$S20))=FALSE,IF(ISERR(FIND(CONCATENATE(AP$4,"+"),NieStac!$S20))=FALSE,IF(ISERR(FIND(CONCATENATE(AP$4,"++"),NieStac!$S20))=FALSE,IF(ISERR(FIND(CONCATENATE(AP$4,"+++"),NieStac!$S20))=FALSE,"+++","++"),"+")," ")," ")</f>
        <v xml:space="preserve"> </v>
      </c>
      <c r="AQ13" s="16" t="str">
        <f>IF(ISERR(FIND(AQ$4,NieStac!$S20))=FALSE,IF(ISERR(FIND(CONCATENATE(AQ$4,"+"),NieStac!$S20))=FALSE,IF(ISERR(FIND(CONCATENATE(AQ$4,"++"),NieStac!$S20))=FALSE,IF(ISERR(FIND(CONCATENATE(AQ$4,"+++"),NieStac!$S20))=FALSE,"+++","++"),"+")," ")," ")</f>
        <v>+++</v>
      </c>
      <c r="AR13" s="16" t="str">
        <f>IF(ISERR(FIND(AR$4,NieStac!$S20))=FALSE,IF(ISERR(FIND(CONCATENATE(AR$4,"+"),NieStac!$S20))=FALSE,IF(ISERR(FIND(CONCATENATE(AR$4,"++"),NieStac!$S20))=FALSE,IF(ISERR(FIND(CONCATENATE(AR$4,"+++"),NieStac!$S20))=FALSE,"+++","++"),"+")," ")," ")</f>
        <v xml:space="preserve"> </v>
      </c>
      <c r="AS13" s="16" t="str">
        <f>IF(ISERR(FIND(AS$4,NieStac!$S20))=FALSE,IF(ISERR(FIND(CONCATENATE(AS$4,"+"),NieStac!$S20))=FALSE,IF(ISERR(FIND(CONCATENATE(AS$4,"++"),NieStac!$S20))=FALSE,IF(ISERR(FIND(CONCATENATE(AS$4,"+++"),NieStac!$S20))=FALSE,"+++","++"),"+")," ")," ")</f>
        <v xml:space="preserve"> </v>
      </c>
      <c r="AT13" s="16" t="str">
        <f>IF(ISERR(FIND(AT$4,NieStac!$S20))=FALSE,IF(ISERR(FIND(CONCATENATE(AT$4,"+"),NieStac!$S20))=FALSE,IF(ISERR(FIND(CONCATENATE(AT$4,"++"),NieStac!$S20))=FALSE,IF(ISERR(FIND(CONCATENATE(AT$4,"+++"),NieStac!$S20))=FALSE,"+++","++"),"+")," ")," ")</f>
        <v xml:space="preserve"> </v>
      </c>
      <c r="AU13" s="16" t="str">
        <f>IF(ISERR(FIND(AU$4,NieStac!$S20))=FALSE,IF(ISERR(FIND(CONCATENATE(AU$4,"+"),NieStac!$S20))=FALSE,IF(ISERR(FIND(CONCATENATE(AU$4,"++"),NieStac!$S20))=FALSE,IF(ISERR(FIND(CONCATENATE(AU$4,"+++"),NieStac!$S20))=FALSE,"+++","++"),"+")," ")," ")</f>
        <v>+</v>
      </c>
      <c r="AV13" s="95" t="str">
        <f>NieStac!$C20</f>
        <v>Zaawansowana automatyka procesowa</v>
      </c>
      <c r="AW13" s="16" t="str">
        <f>IF(ISERR(FIND(AW$4,NieStac!$T20))=FALSE,IF(ISERR(FIND(CONCATENATE(AW$4,"+"),NieStac!$T20))=FALSE,IF(ISERR(FIND(CONCATENATE(AW$4,"++"),NieStac!$T20))=FALSE,IF(ISERR(FIND(CONCATENATE(AW$4,"+++"),NieStac!$T20))=FALSE,"+++","++"),"+")," ")," ")</f>
        <v xml:space="preserve"> </v>
      </c>
      <c r="AX13" s="16" t="str">
        <f>IF(ISERR(FIND(AX$4,NieStac!$T20))=FALSE,IF(ISERR(FIND(CONCATENATE(AX$4,"+"),NieStac!$T20))=FALSE,IF(ISERR(FIND(CONCATENATE(AX$4,"++"),NieStac!$T20))=FALSE,IF(ISERR(FIND(CONCATENATE(AX$4,"+++"),NieStac!$T20))=FALSE,"+++","++"),"+")," ")," ")</f>
        <v>+</v>
      </c>
      <c r="AY13" s="16" t="str">
        <f>IF(ISERR(FIND(AY$4,NieStac!$T20))=FALSE,IF(ISERR(FIND(CONCATENATE(AY$4,"+"),NieStac!$T20))=FALSE,IF(ISERR(FIND(CONCATENATE(AY$4,"++"),NieStac!$T20))=FALSE,IF(ISERR(FIND(CONCATENATE(AY$4,"+++"),NieStac!$T20))=FALSE,"+++","++"),"+")," ")," ")</f>
        <v xml:space="preserve"> </v>
      </c>
      <c r="AZ13" s="16" t="str">
        <f>IF(ISERR(FIND(AZ$4,NieStac!$T20))=FALSE,IF(ISERR(FIND(CONCATENATE(AZ$4,"+"),NieStac!$T20))=FALSE,IF(ISERR(FIND(CONCATENATE(AZ$4,"++"),NieStac!$T20))=FALSE,IF(ISERR(FIND(CONCATENATE(AZ$4,"+++"),NieStac!$T20))=FALSE,"+++","++"),"+")," ")," ")</f>
        <v>+</v>
      </c>
      <c r="BA13" s="16" t="str">
        <f>IF(ISERR(FIND(BA$4,NieStac!$T20))=FALSE,IF(ISERR(FIND(CONCATENATE(BA$4,"+"),NieStac!$T20))=FALSE,IF(ISERR(FIND(CONCATENATE(BA$4,"++"),NieStac!$T20))=FALSE,IF(ISERR(FIND(CONCATENATE(BA$4,"+++"),NieStac!$T20))=FALSE,"+++","++"),"+")," ")," ")</f>
        <v xml:space="preserve"> </v>
      </c>
      <c r="BB13" s="16" t="str">
        <f>IF(ISERR(FIND(BB$4,NieStac!$T20))=FALSE,IF(ISERR(FIND(CONCATENATE(BB$4,"+"),NieStac!$T20))=FALSE,IF(ISERR(FIND(CONCATENATE(BB$4,"++"),NieStac!$T20))=FALSE,IF(ISERR(FIND(CONCATENATE(BB$4,"+++"),NieStac!$T20))=FALSE,"+++","++"),"+")," ")," ")</f>
        <v xml:space="preserve"> </v>
      </c>
    </row>
    <row r="14" spans="1:54">
      <c r="A14" s="95" t="str">
        <f>NieStac!C21</f>
        <v>Programowanie obiektowe</v>
      </c>
      <c r="B14" s="16" t="str">
        <f>IF(ISERR(FIND(B$4,NieStac!$R21))=FALSE,IF(ISERR(FIND(CONCATENATE(B$4,"+"),NieStac!$R21))=FALSE,IF(ISERR(FIND(CONCATENATE(B$4,"++"),NieStac!$R21))=FALSE,IF(ISERR(FIND(CONCATENATE(B$4,"+++"),NieStac!$R21))=FALSE,"+++","++"),"+")," ")," ")</f>
        <v xml:space="preserve"> </v>
      </c>
      <c r="C14" s="16" t="str">
        <f>IF(ISERR(FIND(C$4,NieStac!$R21))=FALSE,IF(ISERR(FIND(CONCATENATE(C$4,"+"),NieStac!$R21))=FALSE,IF(ISERR(FIND(CONCATENATE(C$4,"++"),NieStac!$R21))=FALSE,IF(ISERR(FIND(CONCATENATE(C$4,"+++"),NieStac!$R21))=FALSE,"+++","++"),"+")," ")," ")</f>
        <v xml:space="preserve"> </v>
      </c>
      <c r="D14" s="16" t="str">
        <f>IF(ISERR(FIND(D$4,NieStac!$R21))=FALSE,IF(ISERR(FIND(CONCATENATE(D$4,"+"),NieStac!$R21))=FALSE,IF(ISERR(FIND(CONCATENATE(D$4,"++"),NieStac!$R21))=FALSE,IF(ISERR(FIND(CONCATENATE(D$4,"+++"),NieStac!$R21))=FALSE,"+++","++"),"+")," ")," ")</f>
        <v xml:space="preserve"> </v>
      </c>
      <c r="E14" s="16" t="str">
        <f>IF(ISERR(FIND(E$4,NieStac!$R21))=FALSE,IF(ISERR(FIND(CONCATENATE(E$4,"+"),NieStac!$R21))=FALSE,IF(ISERR(FIND(CONCATENATE(E$4,"++"),NieStac!$R21))=FALSE,IF(ISERR(FIND(CONCATENATE(E$4,"+++"),NieStac!$R21))=FALSE,"+++","++"),"+")," ")," ")</f>
        <v xml:space="preserve"> </v>
      </c>
      <c r="F14" s="16" t="str">
        <f>IF(ISERR(FIND(F$4,NieStac!$R21))=FALSE,IF(ISERR(FIND(CONCATENATE(F$4,"+"),NieStac!$R21))=FALSE,IF(ISERR(FIND(CONCATENATE(F$4,"++"),NieStac!$R21))=FALSE,IF(ISERR(FIND(CONCATENATE(F$4,"+++"),NieStac!$R21))=FALSE,"+++","++"),"+")," ")," ")</f>
        <v xml:space="preserve"> </v>
      </c>
      <c r="G14" s="16" t="str">
        <f>IF(ISERR(FIND(G$4,NieStac!$R21))=FALSE,IF(ISERR(FIND(CONCATENATE(G$4,"+"),NieStac!$R21))=FALSE,IF(ISERR(FIND(CONCATENATE(G$4,"++"),NieStac!$R21))=FALSE,IF(ISERR(FIND(CONCATENATE(G$4,"+++"),NieStac!$R21))=FALSE,"+++","++"),"+")," ")," ")</f>
        <v xml:space="preserve"> </v>
      </c>
      <c r="H14" s="16" t="str">
        <f>IF(ISERR(FIND(H$4,NieStac!$R21))=FALSE,IF(ISERR(FIND(CONCATENATE(H$4,"+"),NieStac!$R21))=FALSE,IF(ISERR(FIND(CONCATENATE(H$4,"++"),NieStac!$R21))=FALSE,IF(ISERR(FIND(CONCATENATE(H$4,"+++"),NieStac!$R21))=FALSE,"+++","++"),"+")," ")," ")</f>
        <v>+</v>
      </c>
      <c r="I14" s="16" t="str">
        <f>IF(ISERR(FIND(I$4,NieStac!$R21))=FALSE,IF(ISERR(FIND(CONCATENATE(I$4,"+"),NieStac!$R21))=FALSE,IF(ISERR(FIND(CONCATENATE(I$4,"++"),NieStac!$R21))=FALSE,IF(ISERR(FIND(CONCATENATE(I$4,"+++"),NieStac!$R21))=FALSE,"+++","++"),"+")," ")," ")</f>
        <v xml:space="preserve"> </v>
      </c>
      <c r="J14" s="16" t="str">
        <f>IF(ISERR(FIND(J$4,NieStac!$R21))=FALSE,IF(ISERR(FIND(CONCATENATE(J$4,"+"),NieStac!$R21))=FALSE,IF(ISERR(FIND(CONCATENATE(J$4,"++"),NieStac!$R21))=FALSE,IF(ISERR(FIND(CONCATENATE(J$4,"+++"),NieStac!$R21))=FALSE,"+++","++"),"+")," ")," ")</f>
        <v xml:space="preserve"> </v>
      </c>
      <c r="K14" s="16" t="str">
        <f>IF(ISERR(FIND(K$4,NieStac!$R21))=FALSE,IF(ISERR(FIND(CONCATENATE(K$4,"+"),NieStac!$R21))=FALSE,IF(ISERR(FIND(CONCATENATE(K$4,"++"),NieStac!$R21))=FALSE,IF(ISERR(FIND(CONCATENATE(K$4,"+++"),NieStac!$R21))=FALSE,"+++","++"),"+")," ")," ")</f>
        <v>+</v>
      </c>
      <c r="L14" s="16" t="str">
        <f>IF(ISERR(FIND(L$4,NieStac!$R21))=FALSE,IF(ISERR(FIND(CONCATENATE(L$4,"+"),NieStac!$R21))=FALSE,IF(ISERR(FIND(CONCATENATE(L$4,"++"),NieStac!$R21))=FALSE,IF(ISERR(FIND(CONCATENATE(L$4,"+++"),NieStac!$R21))=FALSE,"+++","++"),"+")," ")," ")</f>
        <v>+</v>
      </c>
      <c r="M14" s="16" t="str">
        <f>IF(ISERR(FIND(M$4,NieStac!$R21))=FALSE,IF(ISERR(FIND(CONCATENATE(M$4,"+"),NieStac!$R21))=FALSE,IF(ISERR(FIND(CONCATENATE(M$4,"++"),NieStac!$R21))=FALSE,IF(ISERR(FIND(CONCATENATE(M$4,"+++"),NieStac!$R21))=FALSE,"+++","++"),"+")," ")," ")</f>
        <v xml:space="preserve"> </v>
      </c>
      <c r="N14" s="16" t="str">
        <f>IF(ISERR(FIND(N$4,NieStac!$R21))=FALSE,IF(ISERR(FIND(CONCATENATE(N$4,"+"),NieStac!$R21))=FALSE,IF(ISERR(FIND(CONCATENATE(N$4,"++"),NieStac!$R21))=FALSE,IF(ISERR(FIND(CONCATENATE(N$4,"+++"),NieStac!$R21))=FALSE,"+++","++"),"+")," ")," ")</f>
        <v xml:space="preserve"> </v>
      </c>
      <c r="O14" s="16" t="str">
        <f>IF(ISERR(FIND(O$4,NieStac!$R21))=FALSE,IF(ISERR(FIND(CONCATENATE(O$4,"+"),NieStac!$R21))=FALSE,IF(ISERR(FIND(CONCATENATE(O$4,"++"),NieStac!$R21))=FALSE,IF(ISERR(FIND(CONCATENATE(O$4,"+++"),NieStac!$R21))=FALSE,"+++","++"),"+")," ")," ")</f>
        <v xml:space="preserve"> </v>
      </c>
      <c r="P14" s="16" t="str">
        <f>IF(ISERR(FIND(P$4,NieStac!$R21))=FALSE,IF(ISERR(FIND(CONCATENATE(P$4,"+"),NieStac!$R21))=FALSE,IF(ISERR(FIND(CONCATENATE(P$4,"++"),NieStac!$R21))=FALSE,IF(ISERR(FIND(CONCATENATE(P$4,"+++"),NieStac!$R21))=FALSE,"+++","++"),"+")," ")," ")</f>
        <v xml:space="preserve"> </v>
      </c>
      <c r="Q14" s="16" t="str">
        <f>IF(ISERR(FIND(Q$4,NieStac!$R21))=FALSE,IF(ISERR(FIND(CONCATENATE(Q$4,"+"),NieStac!$R21))=FALSE,IF(ISERR(FIND(CONCATENATE(Q$4,"++"),NieStac!$R21))=FALSE,IF(ISERR(FIND(CONCATENATE(Q$4,"+++"),NieStac!$R21))=FALSE,"+++","++"),"+")," ")," ")</f>
        <v xml:space="preserve"> </v>
      </c>
      <c r="R14" s="16" t="str">
        <f>IF(ISERR(FIND(R$4,NieStac!$R21))=FALSE,IF(ISERR(FIND(CONCATENATE(R$4,"+"),NieStac!$R21))=FALSE,IF(ISERR(FIND(CONCATENATE(R$4,"++"),NieStac!$R21))=FALSE,IF(ISERR(FIND(CONCATENATE(R$4,"+++"),NieStac!$R21))=FALSE,"+++","++"),"+")," ")," ")</f>
        <v xml:space="preserve"> </v>
      </c>
      <c r="S14" s="16" t="str">
        <f>IF(ISERR(FIND(S$4,NieStac!$R21))=FALSE,IF(ISERR(FIND(CONCATENATE(S$4,"+"),NieStac!$R21))=FALSE,IF(ISERR(FIND(CONCATENATE(S$4,"++"),NieStac!$R21))=FALSE,IF(ISERR(FIND(CONCATENATE(S$4,"+++"),NieStac!$R21))=FALSE,"+++","++"),"+")," ")," ")</f>
        <v xml:space="preserve"> </v>
      </c>
      <c r="T14" s="95" t="str">
        <f>NieStac!$C21</f>
        <v>Programowanie obiektowe</v>
      </c>
      <c r="U14" s="16" t="str">
        <f>IF(ISERR(FIND(U$4,NieStac!$S21))=FALSE,IF(ISERR(FIND(CONCATENATE(U$4,"+"),NieStac!$S21))=FALSE,IF(ISERR(FIND(CONCATENATE(U$4,"++"),NieStac!$S21))=FALSE,IF(ISERR(FIND(CONCATENATE(U$4,"+++"),NieStac!$S21))=FALSE,"+++","++"),"+")," ")," ")</f>
        <v>++</v>
      </c>
      <c r="V14" s="16" t="str">
        <f>IF(ISERR(FIND(V$4,NieStac!$S21))=FALSE,IF(ISERR(FIND(CONCATENATE(V$4,"+"),NieStac!$S21))=FALSE,IF(ISERR(FIND(CONCATENATE(V$4,"++"),NieStac!$S21))=FALSE,IF(ISERR(FIND(CONCATENATE(V$4,"+++"),NieStac!$S21))=FALSE,"+++","++"),"+")," ")," ")</f>
        <v>++</v>
      </c>
      <c r="W14" s="16" t="str">
        <f>IF(ISERR(FIND(W$4,NieStac!$S21))=FALSE,IF(ISERR(FIND(CONCATENATE(W$4,"+"),NieStac!$S21))=FALSE,IF(ISERR(FIND(CONCATENATE(W$4,"++"),NieStac!$S21))=FALSE,IF(ISERR(FIND(CONCATENATE(W$4,"+++"),NieStac!$S21))=FALSE,"+++","++"),"+")," ")," ")</f>
        <v xml:space="preserve"> </v>
      </c>
      <c r="X14" s="16" t="str">
        <f>IF(ISERR(FIND(X$4,NieStac!$S21))=FALSE,IF(ISERR(FIND(CONCATENATE(X$4,"+"),NieStac!$S21))=FALSE,IF(ISERR(FIND(CONCATENATE(X$4,"++"),NieStac!$S21))=FALSE,IF(ISERR(FIND(CONCATENATE(X$4,"+++"),NieStac!$S21))=FALSE,"+++","++"),"+")," ")," ")</f>
        <v xml:space="preserve"> </v>
      </c>
      <c r="Y14" s="16" t="str">
        <f>IF(ISERR(FIND(Y$4,NieStac!$S21))=FALSE,IF(ISERR(FIND(CONCATENATE(Y$4,"+"),NieStac!$S21))=FALSE,IF(ISERR(FIND(CONCATENATE(Y$4,"++"),NieStac!$S21))=FALSE,IF(ISERR(FIND(CONCATENATE(Y$4,"+++"),NieStac!$S21))=FALSE,"+++","++"),"+")," ")," ")</f>
        <v xml:space="preserve"> </v>
      </c>
      <c r="Z14" s="16" t="str">
        <f>IF(ISERR(FIND(Z$4,NieStac!$S21))=FALSE,IF(ISERR(FIND(CONCATENATE(Z$4,"+"),NieStac!$S21))=FALSE,IF(ISERR(FIND(CONCATENATE(Z$4,"++"),NieStac!$S21))=FALSE,IF(ISERR(FIND(CONCATENATE(Z$4,"+++"),NieStac!$S21))=FALSE,"+++","++"),"+")," ")," ")</f>
        <v xml:space="preserve"> </v>
      </c>
      <c r="AA14" s="16" t="str">
        <f>IF(ISERR(FIND(AA$4,NieStac!$S21))=FALSE,IF(ISERR(FIND(CONCATENATE(AA$4,"+"),NieStac!$S21))=FALSE,IF(ISERR(FIND(CONCATENATE(AA$4,"++"),NieStac!$S21))=FALSE,IF(ISERR(FIND(CONCATENATE(AA$4,"+++"),NieStac!$S21))=FALSE,"+++","++"),"+")," ")," ")</f>
        <v xml:space="preserve"> </v>
      </c>
      <c r="AB14" s="16" t="str">
        <f>IF(ISERR(FIND(AB$4,NieStac!$S21))=FALSE,IF(ISERR(FIND(CONCATENATE(AB$4,"+"),NieStac!$S21))=FALSE,IF(ISERR(FIND(CONCATENATE(AB$4,"++"),NieStac!$S21))=FALSE,IF(ISERR(FIND(CONCATENATE(AB$4,"+++"),NieStac!$S21))=FALSE,"+++","++"),"+")," ")," ")</f>
        <v xml:space="preserve"> </v>
      </c>
      <c r="AC14" s="16" t="str">
        <f>IF(ISERR(FIND(AC$4,NieStac!$S21))=FALSE,IF(ISERR(FIND(CONCATENATE(AC$4,"+"),NieStac!$S21))=FALSE,IF(ISERR(FIND(CONCATENATE(AC$4,"++"),NieStac!$S21))=FALSE,IF(ISERR(FIND(CONCATENATE(AC$4,"+++"),NieStac!$S21))=FALSE,"+++","++"),"+")," ")," ")</f>
        <v xml:space="preserve"> </v>
      </c>
      <c r="AD14" s="16" t="str">
        <f>IF(ISERR(FIND(AD$4,NieStac!$S21))=FALSE,IF(ISERR(FIND(CONCATENATE(AD$4,"+"),NieStac!$S21))=FALSE,IF(ISERR(FIND(CONCATENATE(AD$4,"++"),NieStac!$S21))=FALSE,IF(ISERR(FIND(CONCATENATE(AD$4,"+++"),NieStac!$S21))=FALSE,"+++","++"),"+")," ")," ")</f>
        <v xml:space="preserve"> </v>
      </c>
      <c r="AE14" s="16" t="str">
        <f>IF(ISERR(FIND(AE$4,NieStac!$S21))=FALSE,IF(ISERR(FIND(CONCATENATE(AE$4,"+"),NieStac!$S21))=FALSE,IF(ISERR(FIND(CONCATENATE(AE$4,"++"),NieStac!$S21))=FALSE,IF(ISERR(FIND(CONCATENATE(AE$4,"+++"),NieStac!$S21))=FALSE,"+++","++"),"+")," ")," ")</f>
        <v xml:space="preserve"> </v>
      </c>
      <c r="AF14" s="16" t="str">
        <f>IF(ISERR(FIND(AF$4,NieStac!$S21))=FALSE,IF(ISERR(FIND(CONCATENATE(AF$4,"+"),NieStac!$S21))=FALSE,IF(ISERR(FIND(CONCATENATE(AF$4,"++"),NieStac!$S21))=FALSE,IF(ISERR(FIND(CONCATENATE(AF$4,"+++"),NieStac!$S21))=FALSE,"+++","++"),"+")," ")," ")</f>
        <v>+</v>
      </c>
      <c r="AG14" s="16" t="str">
        <f>IF(ISERR(FIND(AG$4,NieStac!$S21))=FALSE,IF(ISERR(FIND(CONCATENATE(AG$4,"+"),NieStac!$S21))=FALSE,IF(ISERR(FIND(CONCATENATE(AG$4,"++"),NieStac!$S21))=FALSE,IF(ISERR(FIND(CONCATENATE(AG$4,"+++"),NieStac!$S21))=FALSE,"+++","++"),"+")," ")," ")</f>
        <v xml:space="preserve"> </v>
      </c>
      <c r="AH14" s="16" t="str">
        <f>IF(ISERR(FIND(AH$4,NieStac!$S21))=FALSE,IF(ISERR(FIND(CONCATENATE(AH$4,"+"),NieStac!$S21))=FALSE,IF(ISERR(FIND(CONCATENATE(AH$4,"++"),NieStac!$S21))=FALSE,IF(ISERR(FIND(CONCATENATE(AH$4,"+++"),NieStac!$S21))=FALSE,"+++","++"),"+")," ")," ")</f>
        <v xml:space="preserve"> </v>
      </c>
      <c r="AI14" s="16" t="str">
        <f>IF(ISERR(FIND(AI$4,NieStac!$S21))=FALSE,IF(ISERR(FIND(CONCATENATE(AI$4,"+"),NieStac!$S21))=FALSE,IF(ISERR(FIND(CONCATENATE(AI$4,"++"),NieStac!$S21))=FALSE,IF(ISERR(FIND(CONCATENATE(AI$4,"+++"),NieStac!$S21))=FALSE,"+++","++"),"+")," ")," ")</f>
        <v xml:space="preserve"> </v>
      </c>
      <c r="AJ14" s="16" t="str">
        <f>IF(ISERR(FIND(AJ$4,NieStac!$S21))=FALSE,IF(ISERR(FIND(CONCATENATE(AJ$4,"+"),NieStac!$S21))=FALSE,IF(ISERR(FIND(CONCATENATE(AJ$4,"++"),NieStac!$S21))=FALSE,IF(ISERR(FIND(CONCATENATE(AJ$4,"+++"),NieStac!$S21))=FALSE,"+++","++"),"+")," ")," ")</f>
        <v xml:space="preserve"> </v>
      </c>
      <c r="AK14" s="16" t="str">
        <f>IF(ISERR(FIND(AK$4,NieStac!$S21))=FALSE,IF(ISERR(FIND(CONCATENATE(AK$4,"+"),NieStac!$S21))=FALSE,IF(ISERR(FIND(CONCATENATE(AK$4,"++"),NieStac!$S21))=FALSE,IF(ISERR(FIND(CONCATENATE(AK$4,"+++"),NieStac!$S21))=FALSE,"+++","++"),"+")," ")," ")</f>
        <v xml:space="preserve"> </v>
      </c>
      <c r="AL14" s="16" t="str">
        <f>IF(ISERR(FIND(AL$4,NieStac!$S21))=FALSE,IF(ISERR(FIND(CONCATENATE(AL$4,"+"),NieStac!$S21))=FALSE,IF(ISERR(FIND(CONCATENATE(AL$4,"++"),NieStac!$S21))=FALSE,IF(ISERR(FIND(CONCATENATE(AL$4,"+++"),NieStac!$S21))=FALSE,"+++","++"),"+")," ")," ")</f>
        <v xml:space="preserve"> </v>
      </c>
      <c r="AM14" s="16" t="str">
        <f>IF(ISERR(FIND(AM$4,NieStac!$S21))=FALSE,IF(ISERR(FIND(CONCATENATE(AM$4,"+"),NieStac!$S21))=FALSE,IF(ISERR(FIND(CONCATENATE(AM$4,"++"),NieStac!$S21))=FALSE,IF(ISERR(FIND(CONCATENATE(AM$4,"+++"),NieStac!$S21))=FALSE,"+++","++"),"+")," ")," ")</f>
        <v xml:space="preserve"> </v>
      </c>
      <c r="AN14" s="16" t="str">
        <f>IF(ISERR(FIND(AN$4,NieStac!$S21))=FALSE,IF(ISERR(FIND(CONCATENATE(AN$4,"+"),NieStac!$S21))=FALSE,IF(ISERR(FIND(CONCATENATE(AN$4,"++"),NieStac!$S21))=FALSE,IF(ISERR(FIND(CONCATENATE(AN$4,"+++"),NieStac!$S21))=FALSE,"+++","++"),"+")," ")," ")</f>
        <v xml:space="preserve"> </v>
      </c>
      <c r="AO14" s="16" t="str">
        <f>IF(ISERR(FIND(AO$4,NieStac!$S21))=FALSE,IF(ISERR(FIND(CONCATENATE(AO$4,"+"),NieStac!$S21))=FALSE,IF(ISERR(FIND(CONCATENATE(AO$4,"++"),NieStac!$S21))=FALSE,IF(ISERR(FIND(CONCATENATE(AO$4,"+++"),NieStac!$S21))=FALSE,"+++","++"),"+")," ")," ")</f>
        <v xml:space="preserve"> </v>
      </c>
      <c r="AP14" s="16" t="str">
        <f>IF(ISERR(FIND(AP$4,NieStac!$S21))=FALSE,IF(ISERR(FIND(CONCATENATE(AP$4,"+"),NieStac!$S21))=FALSE,IF(ISERR(FIND(CONCATENATE(AP$4,"++"),NieStac!$S21))=FALSE,IF(ISERR(FIND(CONCATENATE(AP$4,"+++"),NieStac!$S21))=FALSE,"+++","++"),"+")," ")," ")</f>
        <v xml:space="preserve"> </v>
      </c>
      <c r="AQ14" s="16" t="str">
        <f>IF(ISERR(FIND(AQ$4,NieStac!$S21))=FALSE,IF(ISERR(FIND(CONCATENATE(AQ$4,"+"),NieStac!$S21))=FALSE,IF(ISERR(FIND(CONCATENATE(AQ$4,"++"),NieStac!$S21))=FALSE,IF(ISERR(FIND(CONCATENATE(AQ$4,"+++"),NieStac!$S21))=FALSE,"+++","++"),"+")," ")," ")</f>
        <v xml:space="preserve"> </v>
      </c>
      <c r="AR14" s="16" t="str">
        <f>IF(ISERR(FIND(AR$4,NieStac!$S21))=FALSE,IF(ISERR(FIND(CONCATENATE(AR$4,"+"),NieStac!$S21))=FALSE,IF(ISERR(FIND(CONCATENATE(AR$4,"++"),NieStac!$S21))=FALSE,IF(ISERR(FIND(CONCATENATE(AR$4,"+++"),NieStac!$S21))=FALSE,"+++","++"),"+")," ")," ")</f>
        <v xml:space="preserve"> </v>
      </c>
      <c r="AS14" s="16" t="str">
        <f>IF(ISERR(FIND(AS$4,NieStac!$S21))=FALSE,IF(ISERR(FIND(CONCATENATE(AS$4,"+"),NieStac!$S21))=FALSE,IF(ISERR(FIND(CONCATENATE(AS$4,"++"),NieStac!$S21))=FALSE,IF(ISERR(FIND(CONCATENATE(AS$4,"+++"),NieStac!$S21))=FALSE,"+++","++"),"+")," ")," ")</f>
        <v>++</v>
      </c>
      <c r="AT14" s="16" t="str">
        <f>IF(ISERR(FIND(AT$4,NieStac!$S21))=FALSE,IF(ISERR(FIND(CONCATENATE(AT$4,"+"),NieStac!$S21))=FALSE,IF(ISERR(FIND(CONCATENATE(AT$4,"++"),NieStac!$S21))=FALSE,IF(ISERR(FIND(CONCATENATE(AT$4,"+++"),NieStac!$S21))=FALSE,"+++","++"),"+")," ")," ")</f>
        <v xml:space="preserve"> </v>
      </c>
      <c r="AU14" s="16" t="str">
        <f>IF(ISERR(FIND(AU$4,NieStac!$S21))=FALSE,IF(ISERR(FIND(CONCATENATE(AU$4,"+"),NieStac!$S21))=FALSE,IF(ISERR(FIND(CONCATENATE(AU$4,"++"),NieStac!$S21))=FALSE,IF(ISERR(FIND(CONCATENATE(AU$4,"+++"),NieStac!$S21))=FALSE,"+++","++"),"+")," ")," ")</f>
        <v xml:space="preserve"> </v>
      </c>
      <c r="AV14" s="95" t="str">
        <f>NieStac!$C21</f>
        <v>Programowanie obiektowe</v>
      </c>
      <c r="AW14" s="16" t="str">
        <f>IF(ISERR(FIND(AW$4,NieStac!$T21))=FALSE,IF(ISERR(FIND(CONCATENATE(AW$4,"+"),NieStac!$T21))=FALSE,IF(ISERR(FIND(CONCATENATE(AW$4,"++"),NieStac!$T21))=FALSE,IF(ISERR(FIND(CONCATENATE(AW$4,"+++"),NieStac!$T21))=FALSE,"+++","++"),"+")," ")," ")</f>
        <v xml:space="preserve"> </v>
      </c>
      <c r="AX14" s="16" t="str">
        <f>IF(ISERR(FIND(AX$4,NieStac!$T21))=FALSE,IF(ISERR(FIND(CONCATENATE(AX$4,"+"),NieStac!$T21))=FALSE,IF(ISERR(FIND(CONCATENATE(AX$4,"++"),NieStac!$T21))=FALSE,IF(ISERR(FIND(CONCATENATE(AX$4,"+++"),NieStac!$T21))=FALSE,"+++","++"),"+")," ")," ")</f>
        <v xml:space="preserve"> </v>
      </c>
      <c r="AY14" s="16" t="str">
        <f>IF(ISERR(FIND(AY$4,NieStac!$T21))=FALSE,IF(ISERR(FIND(CONCATENATE(AY$4,"+"),NieStac!$T21))=FALSE,IF(ISERR(FIND(CONCATENATE(AY$4,"++"),NieStac!$T21))=FALSE,IF(ISERR(FIND(CONCATENATE(AY$4,"+++"),NieStac!$T21))=FALSE,"+++","++"),"+")," ")," ")</f>
        <v>++</v>
      </c>
      <c r="AZ14" s="16" t="str">
        <f>IF(ISERR(FIND(AZ$4,NieStac!$T21))=FALSE,IF(ISERR(FIND(CONCATENATE(AZ$4,"+"),NieStac!$T21))=FALSE,IF(ISERR(FIND(CONCATENATE(AZ$4,"++"),NieStac!$T21))=FALSE,IF(ISERR(FIND(CONCATENATE(AZ$4,"+++"),NieStac!$T21))=FALSE,"+++","++"),"+")," ")," ")</f>
        <v>++</v>
      </c>
      <c r="BA14" s="16" t="str">
        <f>IF(ISERR(FIND(BA$4,NieStac!$T21))=FALSE,IF(ISERR(FIND(CONCATENATE(BA$4,"+"),NieStac!$T21))=FALSE,IF(ISERR(FIND(CONCATENATE(BA$4,"++"),NieStac!$T21))=FALSE,IF(ISERR(FIND(CONCATENATE(BA$4,"+++"),NieStac!$T21))=FALSE,"+++","++"),"+")," ")," ")</f>
        <v xml:space="preserve"> </v>
      </c>
      <c r="BB14" s="16" t="str">
        <f>IF(ISERR(FIND(BB$4,NieStac!$T21))=FALSE,IF(ISERR(FIND(CONCATENATE(BB$4,"+"),NieStac!$T21))=FALSE,IF(ISERR(FIND(CONCATENATE(BB$4,"++"),NieStac!$T21))=FALSE,IF(ISERR(FIND(CONCATENATE(BB$4,"+++"),NieStac!$T21))=FALSE,"+++","++"),"+")," ")," ")</f>
        <v xml:space="preserve"> </v>
      </c>
    </row>
    <row r="15" spans="1:54">
      <c r="A15" s="95" t="str">
        <f>NieStac!C22</f>
        <v>Elektronika praktyczna</v>
      </c>
      <c r="B15" s="16" t="str">
        <f>IF(ISERR(FIND(B$4,NieStac!$R22))=FALSE,IF(ISERR(FIND(CONCATENATE(B$4,"+"),NieStac!$R22))=FALSE,IF(ISERR(FIND(CONCATENATE(B$4,"++"),NieStac!$R22))=FALSE,IF(ISERR(FIND(CONCATENATE(B$4,"+++"),NieStac!$R22))=FALSE,"+++","++"),"+")," ")," ")</f>
        <v xml:space="preserve"> </v>
      </c>
      <c r="C15" s="16" t="str">
        <f>IF(ISERR(FIND(C$4,NieStac!$R22))=FALSE,IF(ISERR(FIND(CONCATENATE(C$4,"+"),NieStac!$R22))=FALSE,IF(ISERR(FIND(CONCATENATE(C$4,"++"),NieStac!$R22))=FALSE,IF(ISERR(FIND(CONCATENATE(C$4,"+++"),NieStac!$R22))=FALSE,"+++","++"),"+")," ")," ")</f>
        <v xml:space="preserve"> </v>
      </c>
      <c r="D15" s="16" t="str">
        <f>IF(ISERR(FIND(D$4,NieStac!$R22))=FALSE,IF(ISERR(FIND(CONCATENATE(D$4,"+"),NieStac!$R22))=FALSE,IF(ISERR(FIND(CONCATENATE(D$4,"++"),NieStac!$R22))=FALSE,IF(ISERR(FIND(CONCATENATE(D$4,"+++"),NieStac!$R22))=FALSE,"+++","++"),"+")," ")," ")</f>
        <v xml:space="preserve"> </v>
      </c>
      <c r="E15" s="16" t="str">
        <f>IF(ISERR(FIND(E$4,NieStac!$R22))=FALSE,IF(ISERR(FIND(CONCATENATE(E$4,"+"),NieStac!$R22))=FALSE,IF(ISERR(FIND(CONCATENATE(E$4,"++"),NieStac!$R22))=FALSE,IF(ISERR(FIND(CONCATENATE(E$4,"+++"),NieStac!$R22))=FALSE,"+++","++"),"+")," ")," ")</f>
        <v>+++</v>
      </c>
      <c r="F15" s="16" t="str">
        <f>IF(ISERR(FIND(F$4,NieStac!$R22))=FALSE,IF(ISERR(FIND(CONCATENATE(F$4,"+"),NieStac!$R22))=FALSE,IF(ISERR(FIND(CONCATENATE(F$4,"++"),NieStac!$R22))=FALSE,IF(ISERR(FIND(CONCATENATE(F$4,"+++"),NieStac!$R22))=FALSE,"+++","++"),"+")," ")," ")</f>
        <v xml:space="preserve"> </v>
      </c>
      <c r="G15" s="16" t="str">
        <f>IF(ISERR(FIND(G$4,NieStac!$R22))=FALSE,IF(ISERR(FIND(CONCATENATE(G$4,"+"),NieStac!$R22))=FALSE,IF(ISERR(FIND(CONCATENATE(G$4,"++"),NieStac!$R22))=FALSE,IF(ISERR(FIND(CONCATENATE(G$4,"+++"),NieStac!$R22))=FALSE,"+++","++"),"+")," ")," ")</f>
        <v xml:space="preserve"> </v>
      </c>
      <c r="H15" s="16" t="str">
        <f>IF(ISERR(FIND(H$4,NieStac!$R22))=FALSE,IF(ISERR(FIND(CONCATENATE(H$4,"+"),NieStac!$R22))=FALSE,IF(ISERR(FIND(CONCATENATE(H$4,"++"),NieStac!$R22))=FALSE,IF(ISERR(FIND(CONCATENATE(H$4,"+++"),NieStac!$R22))=FALSE,"+++","++"),"+")," ")," ")</f>
        <v xml:space="preserve"> </v>
      </c>
      <c r="I15" s="16" t="str">
        <f>IF(ISERR(FIND(I$4,NieStac!$R22))=FALSE,IF(ISERR(FIND(CONCATENATE(I$4,"+"),NieStac!$R22))=FALSE,IF(ISERR(FIND(CONCATENATE(I$4,"++"),NieStac!$R22))=FALSE,IF(ISERR(FIND(CONCATENATE(I$4,"+++"),NieStac!$R22))=FALSE,"+++","++"),"+")," ")," ")</f>
        <v xml:space="preserve"> </v>
      </c>
      <c r="J15" s="16" t="str">
        <f>IF(ISERR(FIND(J$4,NieStac!$R22))=FALSE,IF(ISERR(FIND(CONCATENATE(J$4,"+"),NieStac!$R22))=FALSE,IF(ISERR(FIND(CONCATENATE(J$4,"++"),NieStac!$R22))=FALSE,IF(ISERR(FIND(CONCATENATE(J$4,"+++"),NieStac!$R22))=FALSE,"+++","++"),"+")," ")," ")</f>
        <v xml:space="preserve"> </v>
      </c>
      <c r="K15" s="16" t="str">
        <f>IF(ISERR(FIND(K$4,NieStac!$R22))=FALSE,IF(ISERR(FIND(CONCATENATE(K$4,"+"),NieStac!$R22))=FALSE,IF(ISERR(FIND(CONCATENATE(K$4,"++"),NieStac!$R22))=FALSE,IF(ISERR(FIND(CONCATENATE(K$4,"+++"),NieStac!$R22))=FALSE,"+++","++"),"+")," ")," ")</f>
        <v xml:space="preserve"> </v>
      </c>
      <c r="L15" s="16" t="str">
        <f>IF(ISERR(FIND(L$4,NieStac!$R22))=FALSE,IF(ISERR(FIND(CONCATENATE(L$4,"+"),NieStac!$R22))=FALSE,IF(ISERR(FIND(CONCATENATE(L$4,"++"),NieStac!$R22))=FALSE,IF(ISERR(FIND(CONCATENATE(L$4,"+++"),NieStac!$R22))=FALSE,"+++","++"),"+")," ")," ")</f>
        <v xml:space="preserve"> </v>
      </c>
      <c r="M15" s="16" t="str">
        <f>IF(ISERR(FIND(M$4,NieStac!$R22))=FALSE,IF(ISERR(FIND(CONCATENATE(M$4,"+"),NieStac!$R22))=FALSE,IF(ISERR(FIND(CONCATENATE(M$4,"++"),NieStac!$R22))=FALSE,IF(ISERR(FIND(CONCATENATE(M$4,"+++"),NieStac!$R22))=FALSE,"+++","++"),"+")," ")," ")</f>
        <v>+</v>
      </c>
      <c r="N15" s="16" t="str">
        <f>IF(ISERR(FIND(N$4,NieStac!$R22))=FALSE,IF(ISERR(FIND(CONCATENATE(N$4,"+"),NieStac!$R22))=FALSE,IF(ISERR(FIND(CONCATENATE(N$4,"++"),NieStac!$R22))=FALSE,IF(ISERR(FIND(CONCATENATE(N$4,"+++"),NieStac!$R22))=FALSE,"+++","++"),"+")," ")," ")</f>
        <v>+</v>
      </c>
      <c r="O15" s="16" t="str">
        <f>IF(ISERR(FIND(O$4,NieStac!$R22))=FALSE,IF(ISERR(FIND(CONCATENATE(O$4,"+"),NieStac!$R22))=FALSE,IF(ISERR(FIND(CONCATENATE(O$4,"++"),NieStac!$R22))=FALSE,IF(ISERR(FIND(CONCATENATE(O$4,"+++"),NieStac!$R22))=FALSE,"+++","++"),"+")," ")," ")</f>
        <v xml:space="preserve"> </v>
      </c>
      <c r="P15" s="16" t="str">
        <f>IF(ISERR(FIND(P$4,NieStac!$R22))=FALSE,IF(ISERR(FIND(CONCATENATE(P$4,"+"),NieStac!$R22))=FALSE,IF(ISERR(FIND(CONCATENATE(P$4,"++"),NieStac!$R22))=FALSE,IF(ISERR(FIND(CONCATENATE(P$4,"+++"),NieStac!$R22))=FALSE,"+++","++"),"+")," ")," ")</f>
        <v xml:space="preserve"> </v>
      </c>
      <c r="Q15" s="16" t="str">
        <f>IF(ISERR(FIND(Q$4,NieStac!$R22))=FALSE,IF(ISERR(FIND(CONCATENATE(Q$4,"+"),NieStac!$R22))=FALSE,IF(ISERR(FIND(CONCATENATE(Q$4,"++"),NieStac!$R22))=FALSE,IF(ISERR(FIND(CONCATENATE(Q$4,"+++"),NieStac!$R22))=FALSE,"+++","++"),"+")," ")," ")</f>
        <v xml:space="preserve"> </v>
      </c>
      <c r="R15" s="16" t="str">
        <f>IF(ISERR(FIND(R$4,NieStac!$R22))=FALSE,IF(ISERR(FIND(CONCATENATE(R$4,"+"),NieStac!$R22))=FALSE,IF(ISERR(FIND(CONCATENATE(R$4,"++"),NieStac!$R22))=FALSE,IF(ISERR(FIND(CONCATENATE(R$4,"+++"),NieStac!$R22))=FALSE,"+++","++"),"+")," ")," ")</f>
        <v xml:space="preserve"> </v>
      </c>
      <c r="S15" s="16" t="str">
        <f>IF(ISERR(FIND(S$4,NieStac!$R22))=FALSE,IF(ISERR(FIND(CONCATENATE(S$4,"+"),NieStac!$R22))=FALSE,IF(ISERR(FIND(CONCATENATE(S$4,"++"),NieStac!$R22))=FALSE,IF(ISERR(FIND(CONCATENATE(S$4,"+++"),NieStac!$R22))=FALSE,"+++","++"),"+")," ")," ")</f>
        <v xml:space="preserve"> </v>
      </c>
      <c r="T15" s="95" t="str">
        <f>NieStac!$C22</f>
        <v>Elektronika praktyczna</v>
      </c>
      <c r="U15" s="16" t="str">
        <f>IF(ISERR(FIND(U$4,NieStac!$S22))=FALSE,IF(ISERR(FIND(CONCATENATE(U$4,"+"),NieStac!$S22))=FALSE,IF(ISERR(FIND(CONCATENATE(U$4,"++"),NieStac!$S22))=FALSE,IF(ISERR(FIND(CONCATENATE(U$4,"+++"),NieStac!$S22))=FALSE,"+++","++"),"+")," ")," ")</f>
        <v xml:space="preserve"> </v>
      </c>
      <c r="V15" s="16" t="str">
        <f>IF(ISERR(FIND(V$4,NieStac!$S22))=FALSE,IF(ISERR(FIND(CONCATENATE(V$4,"+"),NieStac!$S22))=FALSE,IF(ISERR(FIND(CONCATENATE(V$4,"++"),NieStac!$S22))=FALSE,IF(ISERR(FIND(CONCATENATE(V$4,"+++"),NieStac!$S22))=FALSE,"+++","++"),"+")," ")," ")</f>
        <v>+++</v>
      </c>
      <c r="W15" s="16" t="str">
        <f>IF(ISERR(FIND(W$4,NieStac!$S22))=FALSE,IF(ISERR(FIND(CONCATENATE(W$4,"+"),NieStac!$S22))=FALSE,IF(ISERR(FIND(CONCATENATE(W$4,"++"),NieStac!$S22))=FALSE,IF(ISERR(FIND(CONCATENATE(W$4,"+++"),NieStac!$S22))=FALSE,"+++","++"),"+")," ")," ")</f>
        <v xml:space="preserve"> </v>
      </c>
      <c r="X15" s="16" t="str">
        <f>IF(ISERR(FIND(X$4,NieStac!$S22))=FALSE,IF(ISERR(FIND(CONCATENATE(X$4,"+"),NieStac!$S22))=FALSE,IF(ISERR(FIND(CONCATENATE(X$4,"++"),NieStac!$S22))=FALSE,IF(ISERR(FIND(CONCATENATE(X$4,"+++"),NieStac!$S22))=FALSE,"+++","++"),"+")," ")," ")</f>
        <v xml:space="preserve"> </v>
      </c>
      <c r="Y15" s="16" t="str">
        <f>IF(ISERR(FIND(Y$4,NieStac!$S22))=FALSE,IF(ISERR(FIND(CONCATENATE(Y$4,"+"),NieStac!$S22))=FALSE,IF(ISERR(FIND(CONCATENATE(Y$4,"++"),NieStac!$S22))=FALSE,IF(ISERR(FIND(CONCATENATE(Y$4,"+++"),NieStac!$S22))=FALSE,"+++","++"),"+")," ")," ")</f>
        <v xml:space="preserve"> </v>
      </c>
      <c r="Z15" s="16" t="str">
        <f>IF(ISERR(FIND(Z$4,NieStac!$S22))=FALSE,IF(ISERR(FIND(CONCATENATE(Z$4,"+"),NieStac!$S22))=FALSE,IF(ISERR(FIND(CONCATENATE(Z$4,"++"),NieStac!$S22))=FALSE,IF(ISERR(FIND(CONCATENATE(Z$4,"+++"),NieStac!$S22))=FALSE,"+++","++"),"+")," ")," ")</f>
        <v xml:space="preserve"> </v>
      </c>
      <c r="AA15" s="16" t="str">
        <f>IF(ISERR(FIND(AA$4,NieStac!$S22))=FALSE,IF(ISERR(FIND(CONCATENATE(AA$4,"+"),NieStac!$S22))=FALSE,IF(ISERR(FIND(CONCATENATE(AA$4,"++"),NieStac!$S22))=FALSE,IF(ISERR(FIND(CONCATENATE(AA$4,"+++"),NieStac!$S22))=FALSE,"+++","++"),"+")," ")," ")</f>
        <v xml:space="preserve"> </v>
      </c>
      <c r="AB15" s="16" t="str">
        <f>IF(ISERR(FIND(AB$4,NieStac!$S22))=FALSE,IF(ISERR(FIND(CONCATENATE(AB$4,"+"),NieStac!$S22))=FALSE,IF(ISERR(FIND(CONCATENATE(AB$4,"++"),NieStac!$S22))=FALSE,IF(ISERR(FIND(CONCATENATE(AB$4,"+++"),NieStac!$S22))=FALSE,"+++","++"),"+")," ")," ")</f>
        <v xml:space="preserve"> </v>
      </c>
      <c r="AC15" s="16" t="str">
        <f>IF(ISERR(FIND(AC$4,NieStac!$S22))=FALSE,IF(ISERR(FIND(CONCATENATE(AC$4,"+"),NieStac!$S22))=FALSE,IF(ISERR(FIND(CONCATENATE(AC$4,"++"),NieStac!$S22))=FALSE,IF(ISERR(FIND(CONCATENATE(AC$4,"+++"),NieStac!$S22))=FALSE,"+++","++"),"+")," ")," ")</f>
        <v xml:space="preserve"> </v>
      </c>
      <c r="AD15" s="16" t="str">
        <f>IF(ISERR(FIND(AD$4,NieStac!$S22))=FALSE,IF(ISERR(FIND(CONCATENATE(AD$4,"+"),NieStac!$S22))=FALSE,IF(ISERR(FIND(CONCATENATE(AD$4,"++"),NieStac!$S22))=FALSE,IF(ISERR(FIND(CONCATENATE(AD$4,"+++"),NieStac!$S22))=FALSE,"+++","++"),"+")," ")," ")</f>
        <v xml:space="preserve"> </v>
      </c>
      <c r="AE15" s="16" t="str">
        <f>IF(ISERR(FIND(AE$4,NieStac!$S22))=FALSE,IF(ISERR(FIND(CONCATENATE(AE$4,"+"),NieStac!$S22))=FALSE,IF(ISERR(FIND(CONCATENATE(AE$4,"++"),NieStac!$S22))=FALSE,IF(ISERR(FIND(CONCATENATE(AE$4,"+++"),NieStac!$S22))=FALSE,"+++","++"),"+")," ")," ")</f>
        <v xml:space="preserve"> </v>
      </c>
      <c r="AF15" s="16" t="str">
        <f>IF(ISERR(FIND(AF$4,NieStac!$S22))=FALSE,IF(ISERR(FIND(CONCATENATE(AF$4,"+"),NieStac!$S22))=FALSE,IF(ISERR(FIND(CONCATENATE(AF$4,"++"),NieStac!$S22))=FALSE,IF(ISERR(FIND(CONCATENATE(AF$4,"+++"),NieStac!$S22))=FALSE,"+++","++"),"+")," ")," ")</f>
        <v xml:space="preserve"> </v>
      </c>
      <c r="AG15" s="16" t="str">
        <f>IF(ISERR(FIND(AG$4,NieStac!$S22))=FALSE,IF(ISERR(FIND(CONCATENATE(AG$4,"+"),NieStac!$S22))=FALSE,IF(ISERR(FIND(CONCATENATE(AG$4,"++"),NieStac!$S22))=FALSE,IF(ISERR(FIND(CONCATENATE(AG$4,"+++"),NieStac!$S22))=FALSE,"+++","++"),"+")," ")," ")</f>
        <v>+</v>
      </c>
      <c r="AH15" s="16" t="str">
        <f>IF(ISERR(FIND(AH$4,NieStac!$S22))=FALSE,IF(ISERR(FIND(CONCATENATE(AH$4,"+"),NieStac!$S22))=FALSE,IF(ISERR(FIND(CONCATENATE(AH$4,"++"),NieStac!$S22))=FALSE,IF(ISERR(FIND(CONCATENATE(AH$4,"+++"),NieStac!$S22))=FALSE,"+++","++"),"+")," ")," ")</f>
        <v xml:space="preserve"> </v>
      </c>
      <c r="AI15" s="16" t="str">
        <f>IF(ISERR(FIND(AI$4,NieStac!$S22))=FALSE,IF(ISERR(FIND(CONCATENATE(AI$4,"+"),NieStac!$S22))=FALSE,IF(ISERR(FIND(CONCATENATE(AI$4,"++"),NieStac!$S22))=FALSE,IF(ISERR(FIND(CONCATENATE(AI$4,"+++"),NieStac!$S22))=FALSE,"+++","++"),"+")," ")," ")</f>
        <v xml:space="preserve"> </v>
      </c>
      <c r="AJ15" s="16" t="str">
        <f>IF(ISERR(FIND(AJ$4,NieStac!$S22))=FALSE,IF(ISERR(FIND(CONCATENATE(AJ$4,"+"),NieStac!$S22))=FALSE,IF(ISERR(FIND(CONCATENATE(AJ$4,"++"),NieStac!$S22))=FALSE,IF(ISERR(FIND(CONCATENATE(AJ$4,"+++"),NieStac!$S22))=FALSE,"+++","++"),"+")," ")," ")</f>
        <v>+</v>
      </c>
      <c r="AK15" s="16" t="str">
        <f>IF(ISERR(FIND(AK$4,NieStac!$S22))=FALSE,IF(ISERR(FIND(CONCATENATE(AK$4,"+"),NieStac!$S22))=FALSE,IF(ISERR(FIND(CONCATENATE(AK$4,"++"),NieStac!$S22))=FALSE,IF(ISERR(FIND(CONCATENATE(AK$4,"+++"),NieStac!$S22))=FALSE,"+++","++"),"+")," ")," ")</f>
        <v xml:space="preserve"> </v>
      </c>
      <c r="AL15" s="16" t="str">
        <f>IF(ISERR(FIND(AL$4,NieStac!$S22))=FALSE,IF(ISERR(FIND(CONCATENATE(AL$4,"+"),NieStac!$S22))=FALSE,IF(ISERR(FIND(CONCATENATE(AL$4,"++"),NieStac!$S22))=FALSE,IF(ISERR(FIND(CONCATENATE(AL$4,"+++"),NieStac!$S22))=FALSE,"+++","++"),"+")," ")," ")</f>
        <v xml:space="preserve"> </v>
      </c>
      <c r="AM15" s="16" t="str">
        <f>IF(ISERR(FIND(AM$4,NieStac!$S22))=FALSE,IF(ISERR(FIND(CONCATENATE(AM$4,"+"),NieStac!$S22))=FALSE,IF(ISERR(FIND(CONCATENATE(AM$4,"++"),NieStac!$S22))=FALSE,IF(ISERR(FIND(CONCATENATE(AM$4,"+++"),NieStac!$S22))=FALSE,"+++","++"),"+")," ")," ")</f>
        <v xml:space="preserve"> </v>
      </c>
      <c r="AN15" s="16" t="str">
        <f>IF(ISERR(FIND(AN$4,NieStac!$S22))=FALSE,IF(ISERR(FIND(CONCATENATE(AN$4,"+"),NieStac!$S22))=FALSE,IF(ISERR(FIND(CONCATENATE(AN$4,"++"),NieStac!$S22))=FALSE,IF(ISERR(FIND(CONCATENATE(AN$4,"+++"),NieStac!$S22))=FALSE,"+++","++"),"+")," ")," ")</f>
        <v xml:space="preserve"> </v>
      </c>
      <c r="AO15" s="16" t="str">
        <f>IF(ISERR(FIND(AO$4,NieStac!$S22))=FALSE,IF(ISERR(FIND(CONCATENATE(AO$4,"+"),NieStac!$S22))=FALSE,IF(ISERR(FIND(CONCATENATE(AO$4,"++"),NieStac!$S22))=FALSE,IF(ISERR(FIND(CONCATENATE(AO$4,"+++"),NieStac!$S22))=FALSE,"+++","++"),"+")," ")," ")</f>
        <v xml:space="preserve"> </v>
      </c>
      <c r="AP15" s="16" t="str">
        <f>IF(ISERR(FIND(AP$4,NieStac!$S22))=FALSE,IF(ISERR(FIND(CONCATENATE(AP$4,"+"),NieStac!$S22))=FALSE,IF(ISERR(FIND(CONCATENATE(AP$4,"++"),NieStac!$S22))=FALSE,IF(ISERR(FIND(CONCATENATE(AP$4,"+++"),NieStac!$S22))=FALSE,"+++","++"),"+")," ")," ")</f>
        <v xml:space="preserve"> </v>
      </c>
      <c r="AQ15" s="16" t="str">
        <f>IF(ISERR(FIND(AQ$4,NieStac!$S22))=FALSE,IF(ISERR(FIND(CONCATENATE(AQ$4,"+"),NieStac!$S22))=FALSE,IF(ISERR(FIND(CONCATENATE(AQ$4,"++"),NieStac!$S22))=FALSE,IF(ISERR(FIND(CONCATENATE(AQ$4,"+++"),NieStac!$S22))=FALSE,"+++","++"),"+")," ")," ")</f>
        <v xml:space="preserve"> </v>
      </c>
      <c r="AR15" s="16" t="str">
        <f>IF(ISERR(FIND(AR$4,NieStac!$S22))=FALSE,IF(ISERR(FIND(CONCATENATE(AR$4,"+"),NieStac!$S22))=FALSE,IF(ISERR(FIND(CONCATENATE(AR$4,"++"),NieStac!$S22))=FALSE,IF(ISERR(FIND(CONCATENATE(AR$4,"+++"),NieStac!$S22))=FALSE,"+++","++"),"+")," ")," ")</f>
        <v xml:space="preserve"> </v>
      </c>
      <c r="AS15" s="16" t="str">
        <f>IF(ISERR(FIND(AS$4,NieStac!$S22))=FALSE,IF(ISERR(FIND(CONCATENATE(AS$4,"+"),NieStac!$S22))=FALSE,IF(ISERR(FIND(CONCATENATE(AS$4,"++"),NieStac!$S22))=FALSE,IF(ISERR(FIND(CONCATENATE(AS$4,"+++"),NieStac!$S22))=FALSE,"+++","++"),"+")," ")," ")</f>
        <v xml:space="preserve"> </v>
      </c>
      <c r="AT15" s="16" t="str">
        <f>IF(ISERR(FIND(AT$4,NieStac!$S22))=FALSE,IF(ISERR(FIND(CONCATENATE(AT$4,"+"),NieStac!$S22))=FALSE,IF(ISERR(FIND(CONCATENATE(AT$4,"++"),NieStac!$S22))=FALSE,IF(ISERR(FIND(CONCATENATE(AT$4,"+++"),NieStac!$S22))=FALSE,"+++","++"),"+")," ")," ")</f>
        <v xml:space="preserve"> </v>
      </c>
      <c r="AU15" s="16" t="str">
        <f>IF(ISERR(FIND(AU$4,NieStac!$S22))=FALSE,IF(ISERR(FIND(CONCATENATE(AU$4,"+"),NieStac!$S22))=FALSE,IF(ISERR(FIND(CONCATENATE(AU$4,"++"),NieStac!$S22))=FALSE,IF(ISERR(FIND(CONCATENATE(AU$4,"+++"),NieStac!$S22))=FALSE,"+++","++"),"+")," ")," ")</f>
        <v xml:space="preserve"> </v>
      </c>
      <c r="AV15" s="95" t="str">
        <f>NieStac!$C22</f>
        <v>Elektronika praktyczna</v>
      </c>
      <c r="AW15" s="16" t="str">
        <f>IF(ISERR(FIND(AW$4,NieStac!$T22))=FALSE,IF(ISERR(FIND(CONCATENATE(AW$4,"+"),NieStac!$T22))=FALSE,IF(ISERR(FIND(CONCATENATE(AW$4,"++"),NieStac!$T22))=FALSE,IF(ISERR(FIND(CONCATENATE(AW$4,"+++"),NieStac!$T22))=FALSE,"+++","++"),"+")," ")," ")</f>
        <v xml:space="preserve"> </v>
      </c>
      <c r="AX15" s="16" t="str">
        <f>IF(ISERR(FIND(AX$4,NieStac!$T22))=FALSE,IF(ISERR(FIND(CONCATENATE(AX$4,"+"),NieStac!$T22))=FALSE,IF(ISERR(FIND(CONCATENATE(AX$4,"++"),NieStac!$T22))=FALSE,IF(ISERR(FIND(CONCATENATE(AX$4,"+++"),NieStac!$T22))=FALSE,"+++","++"),"+")," ")," ")</f>
        <v xml:space="preserve"> </v>
      </c>
      <c r="AY15" s="16" t="str">
        <f>IF(ISERR(FIND(AY$4,NieStac!$T22))=FALSE,IF(ISERR(FIND(CONCATENATE(AY$4,"+"),NieStac!$T22))=FALSE,IF(ISERR(FIND(CONCATENATE(AY$4,"++"),NieStac!$T22))=FALSE,IF(ISERR(FIND(CONCATENATE(AY$4,"+++"),NieStac!$T22))=FALSE,"+++","++"),"+")," ")," ")</f>
        <v xml:space="preserve"> </v>
      </c>
      <c r="AZ15" s="16" t="str">
        <f>IF(ISERR(FIND(AZ$4,NieStac!$T22))=FALSE,IF(ISERR(FIND(CONCATENATE(AZ$4,"+"),NieStac!$T22))=FALSE,IF(ISERR(FIND(CONCATENATE(AZ$4,"++"),NieStac!$T22))=FALSE,IF(ISERR(FIND(CONCATENATE(AZ$4,"+++"),NieStac!$T22))=FALSE,"+++","++"),"+")," ")," ")</f>
        <v>+++</v>
      </c>
      <c r="BA15" s="16" t="str">
        <f>IF(ISERR(FIND(BA$4,NieStac!$T22))=FALSE,IF(ISERR(FIND(CONCATENATE(BA$4,"+"),NieStac!$T22))=FALSE,IF(ISERR(FIND(CONCATENATE(BA$4,"++"),NieStac!$T22))=FALSE,IF(ISERR(FIND(CONCATENATE(BA$4,"+++"),NieStac!$T22))=FALSE,"+++","++"),"+")," ")," ")</f>
        <v xml:space="preserve"> </v>
      </c>
      <c r="BB15" s="16" t="str">
        <f>IF(ISERR(FIND(BB$4,NieStac!$T22))=FALSE,IF(ISERR(FIND(CONCATENATE(BB$4,"+"),NieStac!$T22))=FALSE,IF(ISERR(FIND(CONCATENATE(BB$4,"++"),NieStac!$T22))=FALSE,IF(ISERR(FIND(CONCATENATE(BB$4,"+++"),NieStac!$T22))=FALSE,"+++","++"),"+")," ")," ")</f>
        <v xml:space="preserve"> </v>
      </c>
    </row>
    <row r="16" spans="1:54">
      <c r="A16" s="95" t="str">
        <f>NieStac!C23</f>
        <v>Układy FPGA w automatyce</v>
      </c>
      <c r="B16" s="16" t="str">
        <f>IF(ISERR(FIND(B$4,NieStac!$R23))=FALSE,IF(ISERR(FIND(CONCATENATE(B$4,"+"),NieStac!$R23))=FALSE,IF(ISERR(FIND(CONCATENATE(B$4,"++"),NieStac!$R23))=FALSE,IF(ISERR(FIND(CONCATENATE(B$4,"+++"),NieStac!$R23))=FALSE,"+++","++"),"+")," ")," ")</f>
        <v xml:space="preserve"> </v>
      </c>
      <c r="C16" s="16" t="str">
        <f>IF(ISERR(FIND(C$4,NieStac!$R23))=FALSE,IF(ISERR(FIND(CONCATENATE(C$4,"+"),NieStac!$R23))=FALSE,IF(ISERR(FIND(CONCATENATE(C$4,"++"),NieStac!$R23))=FALSE,IF(ISERR(FIND(CONCATENATE(C$4,"+++"),NieStac!$R23))=FALSE,"+++","++"),"+")," ")," ")</f>
        <v xml:space="preserve"> </v>
      </c>
      <c r="D16" s="16" t="str">
        <f>IF(ISERR(FIND(D$4,NieStac!$R23))=FALSE,IF(ISERR(FIND(CONCATENATE(D$4,"+"),NieStac!$R23))=FALSE,IF(ISERR(FIND(CONCATENATE(D$4,"++"),NieStac!$R23))=FALSE,IF(ISERR(FIND(CONCATENATE(D$4,"+++"),NieStac!$R23))=FALSE,"+++","++"),"+")," ")," ")</f>
        <v xml:space="preserve"> </v>
      </c>
      <c r="E16" s="16" t="str">
        <f>IF(ISERR(FIND(E$4,NieStac!$R23))=FALSE,IF(ISERR(FIND(CONCATENATE(E$4,"+"),NieStac!$R23))=FALSE,IF(ISERR(FIND(CONCATENATE(E$4,"++"),NieStac!$R23))=FALSE,IF(ISERR(FIND(CONCATENATE(E$4,"+++"),NieStac!$R23))=FALSE,"+++","++"),"+")," ")," ")</f>
        <v>+++</v>
      </c>
      <c r="F16" s="16" t="str">
        <f>IF(ISERR(FIND(F$4,NieStac!$R23))=FALSE,IF(ISERR(FIND(CONCATENATE(F$4,"+"),NieStac!$R23))=FALSE,IF(ISERR(FIND(CONCATENATE(F$4,"++"),NieStac!$R23))=FALSE,IF(ISERR(FIND(CONCATENATE(F$4,"+++"),NieStac!$R23))=FALSE,"+++","++"),"+")," ")," ")</f>
        <v xml:space="preserve"> </v>
      </c>
      <c r="G16" s="16" t="str">
        <f>IF(ISERR(FIND(G$4,NieStac!$R23))=FALSE,IF(ISERR(FIND(CONCATENATE(G$4,"+"),NieStac!$R23))=FALSE,IF(ISERR(FIND(CONCATENATE(G$4,"++"),NieStac!$R23))=FALSE,IF(ISERR(FIND(CONCATENATE(G$4,"+++"),NieStac!$R23))=FALSE,"+++","++"),"+")," ")," ")</f>
        <v>+</v>
      </c>
      <c r="H16" s="16" t="str">
        <f>IF(ISERR(FIND(H$4,NieStac!$R23))=FALSE,IF(ISERR(FIND(CONCATENATE(H$4,"+"),NieStac!$R23))=FALSE,IF(ISERR(FIND(CONCATENATE(H$4,"++"),NieStac!$R23))=FALSE,IF(ISERR(FIND(CONCATENATE(H$4,"+++"),NieStac!$R23))=FALSE,"+++","++"),"+")," ")," ")</f>
        <v xml:space="preserve"> </v>
      </c>
      <c r="I16" s="16" t="str">
        <f>IF(ISERR(FIND(I$4,NieStac!$R23))=FALSE,IF(ISERR(FIND(CONCATENATE(I$4,"+"),NieStac!$R23))=FALSE,IF(ISERR(FIND(CONCATENATE(I$4,"++"),NieStac!$R23))=FALSE,IF(ISERR(FIND(CONCATENATE(I$4,"+++"),NieStac!$R23))=FALSE,"+++","++"),"+")," ")," ")</f>
        <v xml:space="preserve"> </v>
      </c>
      <c r="J16" s="16" t="str">
        <f>IF(ISERR(FIND(J$4,NieStac!$R23))=FALSE,IF(ISERR(FIND(CONCATENATE(J$4,"+"),NieStac!$R23))=FALSE,IF(ISERR(FIND(CONCATENATE(J$4,"++"),NieStac!$R23))=FALSE,IF(ISERR(FIND(CONCATENATE(J$4,"+++"),NieStac!$R23))=FALSE,"+++","++"),"+")," ")," ")</f>
        <v xml:space="preserve"> </v>
      </c>
      <c r="K16" s="16" t="str">
        <f>IF(ISERR(FIND(K$4,NieStac!$R23))=FALSE,IF(ISERR(FIND(CONCATENATE(K$4,"+"),NieStac!$R23))=FALSE,IF(ISERR(FIND(CONCATENATE(K$4,"++"),NieStac!$R23))=FALSE,IF(ISERR(FIND(CONCATENATE(K$4,"+++"),NieStac!$R23))=FALSE,"+++","++"),"+")," ")," ")</f>
        <v xml:space="preserve"> </v>
      </c>
      <c r="L16" s="16" t="str">
        <f>IF(ISERR(FIND(L$4,NieStac!$R23))=FALSE,IF(ISERR(FIND(CONCATENATE(L$4,"+"),NieStac!$R23))=FALSE,IF(ISERR(FIND(CONCATENATE(L$4,"++"),NieStac!$R23))=FALSE,IF(ISERR(FIND(CONCATENATE(L$4,"+++"),NieStac!$R23))=FALSE,"+++","++"),"+")," ")," ")</f>
        <v>+</v>
      </c>
      <c r="M16" s="16" t="str">
        <f>IF(ISERR(FIND(M$4,NieStac!$R23))=FALSE,IF(ISERR(FIND(CONCATENATE(M$4,"+"),NieStac!$R23))=FALSE,IF(ISERR(FIND(CONCATENATE(M$4,"++"),NieStac!$R23))=FALSE,IF(ISERR(FIND(CONCATENATE(M$4,"+++"),NieStac!$R23))=FALSE,"+++","++"),"+")," ")," ")</f>
        <v xml:space="preserve"> </v>
      </c>
      <c r="N16" s="16" t="str">
        <f>IF(ISERR(FIND(N$4,NieStac!$R23))=FALSE,IF(ISERR(FIND(CONCATENATE(N$4,"+"),NieStac!$R23))=FALSE,IF(ISERR(FIND(CONCATENATE(N$4,"++"),NieStac!$R23))=FALSE,IF(ISERR(FIND(CONCATENATE(N$4,"+++"),NieStac!$R23))=FALSE,"+++","++"),"+")," ")," ")</f>
        <v xml:space="preserve"> </v>
      </c>
      <c r="O16" s="16" t="str">
        <f>IF(ISERR(FIND(O$4,NieStac!$R23))=FALSE,IF(ISERR(FIND(CONCATENATE(O$4,"+"),NieStac!$R23))=FALSE,IF(ISERR(FIND(CONCATENATE(O$4,"++"),NieStac!$R23))=FALSE,IF(ISERR(FIND(CONCATENATE(O$4,"+++"),NieStac!$R23))=FALSE,"+++","++"),"+")," ")," ")</f>
        <v xml:space="preserve"> </v>
      </c>
      <c r="P16" s="16" t="str">
        <f>IF(ISERR(FIND(P$4,NieStac!$R23))=FALSE,IF(ISERR(FIND(CONCATENATE(P$4,"+"),NieStac!$R23))=FALSE,IF(ISERR(FIND(CONCATENATE(P$4,"++"),NieStac!$R23))=FALSE,IF(ISERR(FIND(CONCATENATE(P$4,"+++"),NieStac!$R23))=FALSE,"+++","++"),"+")," ")," ")</f>
        <v xml:space="preserve"> </v>
      </c>
      <c r="Q16" s="16" t="str">
        <f>IF(ISERR(FIND(Q$4,NieStac!$R23))=FALSE,IF(ISERR(FIND(CONCATENATE(Q$4,"+"),NieStac!$R23))=FALSE,IF(ISERR(FIND(CONCATENATE(Q$4,"++"),NieStac!$R23))=FALSE,IF(ISERR(FIND(CONCATENATE(Q$4,"+++"),NieStac!$R23))=FALSE,"+++","++"),"+")," ")," ")</f>
        <v xml:space="preserve"> </v>
      </c>
      <c r="R16" s="16" t="str">
        <f>IF(ISERR(FIND(R$4,NieStac!$R23))=FALSE,IF(ISERR(FIND(CONCATENATE(R$4,"+"),NieStac!$R23))=FALSE,IF(ISERR(FIND(CONCATENATE(R$4,"++"),NieStac!$R23))=FALSE,IF(ISERR(FIND(CONCATENATE(R$4,"+++"),NieStac!$R23))=FALSE,"+++","++"),"+")," ")," ")</f>
        <v xml:space="preserve"> </v>
      </c>
      <c r="S16" s="16" t="str">
        <f>IF(ISERR(FIND(S$4,NieStac!$R23))=FALSE,IF(ISERR(FIND(CONCATENATE(S$4,"+"),NieStac!$R23))=FALSE,IF(ISERR(FIND(CONCATENATE(S$4,"++"),NieStac!$R23))=FALSE,IF(ISERR(FIND(CONCATENATE(S$4,"+++"),NieStac!$R23))=FALSE,"+++","++"),"+")," ")," ")</f>
        <v xml:space="preserve"> </v>
      </c>
      <c r="T16" s="95" t="str">
        <f>NieStac!$C23</f>
        <v>Układy FPGA w automatyce</v>
      </c>
      <c r="U16" s="16" t="str">
        <f>IF(ISERR(FIND(U$4,NieStac!$S23))=FALSE,IF(ISERR(FIND(CONCATENATE(U$4,"+"),NieStac!$S23))=FALSE,IF(ISERR(FIND(CONCATENATE(U$4,"++"),NieStac!$S23))=FALSE,IF(ISERR(FIND(CONCATENATE(U$4,"+++"),NieStac!$S23))=FALSE,"+++","++"),"+")," ")," ")</f>
        <v xml:space="preserve"> </v>
      </c>
      <c r="V16" s="16" t="str">
        <f>IF(ISERR(FIND(V$4,NieStac!$S23))=FALSE,IF(ISERR(FIND(CONCATENATE(V$4,"+"),NieStac!$S23))=FALSE,IF(ISERR(FIND(CONCATENATE(V$4,"++"),NieStac!$S23))=FALSE,IF(ISERR(FIND(CONCATENATE(V$4,"+++"),NieStac!$S23))=FALSE,"+++","++"),"+")," ")," ")</f>
        <v xml:space="preserve"> </v>
      </c>
      <c r="W16" s="16" t="str">
        <f>IF(ISERR(FIND(W$4,NieStac!$S23))=FALSE,IF(ISERR(FIND(CONCATENATE(W$4,"+"),NieStac!$S23))=FALSE,IF(ISERR(FIND(CONCATENATE(W$4,"++"),NieStac!$S23))=FALSE,IF(ISERR(FIND(CONCATENATE(W$4,"+++"),NieStac!$S23))=FALSE,"+++","++"),"+")," ")," ")</f>
        <v xml:space="preserve"> </v>
      </c>
      <c r="X16" s="16" t="str">
        <f>IF(ISERR(FIND(X$4,NieStac!$S23))=FALSE,IF(ISERR(FIND(CONCATENATE(X$4,"+"),NieStac!$S23))=FALSE,IF(ISERR(FIND(CONCATENATE(X$4,"++"),NieStac!$S23))=FALSE,IF(ISERR(FIND(CONCATENATE(X$4,"+++"),NieStac!$S23))=FALSE,"+++","++"),"+")," ")," ")</f>
        <v xml:space="preserve"> </v>
      </c>
      <c r="Y16" s="16" t="str">
        <f>IF(ISERR(FIND(Y$4,NieStac!$S23))=FALSE,IF(ISERR(FIND(CONCATENATE(Y$4,"+"),NieStac!$S23))=FALSE,IF(ISERR(FIND(CONCATENATE(Y$4,"++"),NieStac!$S23))=FALSE,IF(ISERR(FIND(CONCATENATE(Y$4,"+++"),NieStac!$S23))=FALSE,"+++","++"),"+")," ")," ")</f>
        <v xml:space="preserve"> </v>
      </c>
      <c r="Z16" s="16" t="str">
        <f>IF(ISERR(FIND(Z$4,NieStac!$S23))=FALSE,IF(ISERR(FIND(CONCATENATE(Z$4,"+"),NieStac!$S23))=FALSE,IF(ISERR(FIND(CONCATENATE(Z$4,"++"),NieStac!$S23))=FALSE,IF(ISERR(FIND(CONCATENATE(Z$4,"+++"),NieStac!$S23))=FALSE,"+++","++"),"+")," ")," ")</f>
        <v xml:space="preserve"> </v>
      </c>
      <c r="AA16" s="16" t="str">
        <f>IF(ISERR(FIND(AA$4,NieStac!$S23))=FALSE,IF(ISERR(FIND(CONCATENATE(AA$4,"+"),NieStac!$S23))=FALSE,IF(ISERR(FIND(CONCATENATE(AA$4,"++"),NieStac!$S23))=FALSE,IF(ISERR(FIND(CONCATENATE(AA$4,"+++"),NieStac!$S23))=FALSE,"+++","++"),"+")," ")," ")</f>
        <v xml:space="preserve"> </v>
      </c>
      <c r="AB16" s="16" t="str">
        <f>IF(ISERR(FIND(AB$4,NieStac!$S23))=FALSE,IF(ISERR(FIND(CONCATENATE(AB$4,"+"),NieStac!$S23))=FALSE,IF(ISERR(FIND(CONCATENATE(AB$4,"++"),NieStac!$S23))=FALSE,IF(ISERR(FIND(CONCATENATE(AB$4,"+++"),NieStac!$S23))=FALSE,"+++","++"),"+")," ")," ")</f>
        <v xml:space="preserve"> </v>
      </c>
      <c r="AC16" s="16" t="str">
        <f>IF(ISERR(FIND(AC$4,NieStac!$S23))=FALSE,IF(ISERR(FIND(CONCATENATE(AC$4,"+"),NieStac!$S23))=FALSE,IF(ISERR(FIND(CONCATENATE(AC$4,"++"),NieStac!$S23))=FALSE,IF(ISERR(FIND(CONCATENATE(AC$4,"+++"),NieStac!$S23))=FALSE,"+++","++"),"+")," ")," ")</f>
        <v xml:space="preserve"> </v>
      </c>
      <c r="AD16" s="16" t="str">
        <f>IF(ISERR(FIND(AD$4,NieStac!$S23))=FALSE,IF(ISERR(FIND(CONCATENATE(AD$4,"+"),NieStac!$S23))=FALSE,IF(ISERR(FIND(CONCATENATE(AD$4,"++"),NieStac!$S23))=FALSE,IF(ISERR(FIND(CONCATENATE(AD$4,"+++"),NieStac!$S23))=FALSE,"+++","++"),"+")," ")," ")</f>
        <v xml:space="preserve"> </v>
      </c>
      <c r="AE16" s="16" t="str">
        <f>IF(ISERR(FIND(AE$4,NieStac!$S23))=FALSE,IF(ISERR(FIND(CONCATENATE(AE$4,"+"),NieStac!$S23))=FALSE,IF(ISERR(FIND(CONCATENATE(AE$4,"++"),NieStac!$S23))=FALSE,IF(ISERR(FIND(CONCATENATE(AE$4,"+++"),NieStac!$S23))=FALSE,"+++","++"),"+")," ")," ")</f>
        <v>++</v>
      </c>
      <c r="AF16" s="16" t="str">
        <f>IF(ISERR(FIND(AF$4,NieStac!$S23))=FALSE,IF(ISERR(FIND(CONCATENATE(AF$4,"+"),NieStac!$S23))=FALSE,IF(ISERR(FIND(CONCATENATE(AF$4,"++"),NieStac!$S23))=FALSE,IF(ISERR(FIND(CONCATENATE(AF$4,"+++"),NieStac!$S23))=FALSE,"+++","++"),"+")," ")," ")</f>
        <v xml:space="preserve"> </v>
      </c>
      <c r="AG16" s="16" t="str">
        <f>IF(ISERR(FIND(AG$4,NieStac!$S23))=FALSE,IF(ISERR(FIND(CONCATENATE(AG$4,"+"),NieStac!$S23))=FALSE,IF(ISERR(FIND(CONCATENATE(AG$4,"++"),NieStac!$S23))=FALSE,IF(ISERR(FIND(CONCATENATE(AG$4,"+++"),NieStac!$S23))=FALSE,"+++","++"),"+")," ")," ")</f>
        <v>+</v>
      </c>
      <c r="AH16" s="16" t="str">
        <f>IF(ISERR(FIND(AH$4,NieStac!$S23))=FALSE,IF(ISERR(FIND(CONCATENATE(AH$4,"+"),NieStac!$S23))=FALSE,IF(ISERR(FIND(CONCATENATE(AH$4,"++"),NieStac!$S23))=FALSE,IF(ISERR(FIND(CONCATENATE(AH$4,"+++"),NieStac!$S23))=FALSE,"+++","++"),"+")," ")," ")</f>
        <v xml:space="preserve"> </v>
      </c>
      <c r="AI16" s="16" t="str">
        <f>IF(ISERR(FIND(AI$4,NieStac!$S23))=FALSE,IF(ISERR(FIND(CONCATENATE(AI$4,"+"),NieStac!$S23))=FALSE,IF(ISERR(FIND(CONCATENATE(AI$4,"++"),NieStac!$S23))=FALSE,IF(ISERR(FIND(CONCATENATE(AI$4,"+++"),NieStac!$S23))=FALSE,"+++","++"),"+")," ")," ")</f>
        <v xml:space="preserve"> </v>
      </c>
      <c r="AJ16" s="16" t="str">
        <f>IF(ISERR(FIND(AJ$4,NieStac!$S23))=FALSE,IF(ISERR(FIND(CONCATENATE(AJ$4,"+"),NieStac!$S23))=FALSE,IF(ISERR(FIND(CONCATENATE(AJ$4,"++"),NieStac!$S23))=FALSE,IF(ISERR(FIND(CONCATENATE(AJ$4,"+++"),NieStac!$S23))=FALSE,"+++","++"),"+")," ")," ")</f>
        <v>+</v>
      </c>
      <c r="AK16" s="16" t="str">
        <f>IF(ISERR(FIND(AK$4,NieStac!$S23))=FALSE,IF(ISERR(FIND(CONCATENATE(AK$4,"+"),NieStac!$S23))=FALSE,IF(ISERR(FIND(CONCATENATE(AK$4,"++"),NieStac!$S23))=FALSE,IF(ISERR(FIND(CONCATENATE(AK$4,"+++"),NieStac!$S23))=FALSE,"+++","++"),"+")," ")," ")</f>
        <v xml:space="preserve"> </v>
      </c>
      <c r="AL16" s="16" t="str">
        <f>IF(ISERR(FIND(AL$4,NieStac!$S23))=FALSE,IF(ISERR(FIND(CONCATENATE(AL$4,"+"),NieStac!$S23))=FALSE,IF(ISERR(FIND(CONCATENATE(AL$4,"++"),NieStac!$S23))=FALSE,IF(ISERR(FIND(CONCATENATE(AL$4,"+++"),NieStac!$S23))=FALSE,"+++","++"),"+")," ")," ")</f>
        <v xml:space="preserve"> </v>
      </c>
      <c r="AM16" s="16" t="str">
        <f>IF(ISERR(FIND(AM$4,NieStac!$S23))=FALSE,IF(ISERR(FIND(CONCATENATE(AM$4,"+"),NieStac!$S23))=FALSE,IF(ISERR(FIND(CONCATENATE(AM$4,"++"),NieStac!$S23))=FALSE,IF(ISERR(FIND(CONCATENATE(AM$4,"+++"),NieStac!$S23))=FALSE,"+++","++"),"+")," ")," ")</f>
        <v xml:space="preserve"> </v>
      </c>
      <c r="AN16" s="16" t="str">
        <f>IF(ISERR(FIND(AN$4,NieStac!$S23))=FALSE,IF(ISERR(FIND(CONCATENATE(AN$4,"+"),NieStac!$S23))=FALSE,IF(ISERR(FIND(CONCATENATE(AN$4,"++"),NieStac!$S23))=FALSE,IF(ISERR(FIND(CONCATENATE(AN$4,"+++"),NieStac!$S23))=FALSE,"+++","++"),"+")," ")," ")</f>
        <v xml:space="preserve"> </v>
      </c>
      <c r="AO16" s="16" t="str">
        <f>IF(ISERR(FIND(AO$4,NieStac!$S23))=FALSE,IF(ISERR(FIND(CONCATENATE(AO$4,"+"),NieStac!$S23))=FALSE,IF(ISERR(FIND(CONCATENATE(AO$4,"++"),NieStac!$S23))=FALSE,IF(ISERR(FIND(CONCATENATE(AO$4,"+++"),NieStac!$S23))=FALSE,"+++","++"),"+")," ")," ")</f>
        <v xml:space="preserve"> </v>
      </c>
      <c r="AP16" s="16" t="str">
        <f>IF(ISERR(FIND(AP$4,NieStac!$S23))=FALSE,IF(ISERR(FIND(CONCATENATE(AP$4,"+"),NieStac!$S23))=FALSE,IF(ISERR(FIND(CONCATENATE(AP$4,"++"),NieStac!$S23))=FALSE,IF(ISERR(FIND(CONCATENATE(AP$4,"+++"),NieStac!$S23))=FALSE,"+++","++"),"+")," ")," ")</f>
        <v xml:space="preserve"> </v>
      </c>
      <c r="AQ16" s="16" t="str">
        <f>IF(ISERR(FIND(AQ$4,NieStac!$S23))=FALSE,IF(ISERR(FIND(CONCATENATE(AQ$4,"+"),NieStac!$S23))=FALSE,IF(ISERR(FIND(CONCATENATE(AQ$4,"++"),NieStac!$S23))=FALSE,IF(ISERR(FIND(CONCATENATE(AQ$4,"+++"),NieStac!$S23))=FALSE,"+++","++"),"+")," ")," ")</f>
        <v xml:space="preserve"> </v>
      </c>
      <c r="AR16" s="16" t="str">
        <f>IF(ISERR(FIND(AR$4,NieStac!$S23))=FALSE,IF(ISERR(FIND(CONCATENATE(AR$4,"+"),NieStac!$S23))=FALSE,IF(ISERR(FIND(CONCATENATE(AR$4,"++"),NieStac!$S23))=FALSE,IF(ISERR(FIND(CONCATENATE(AR$4,"+++"),NieStac!$S23))=FALSE,"+++","++"),"+")," ")," ")</f>
        <v xml:space="preserve"> </v>
      </c>
      <c r="AS16" s="16" t="str">
        <f>IF(ISERR(FIND(AS$4,NieStac!$S23))=FALSE,IF(ISERR(FIND(CONCATENATE(AS$4,"+"),NieStac!$S23))=FALSE,IF(ISERR(FIND(CONCATENATE(AS$4,"++"),NieStac!$S23))=FALSE,IF(ISERR(FIND(CONCATENATE(AS$4,"+++"),NieStac!$S23))=FALSE,"+++","++"),"+")," ")," ")</f>
        <v xml:space="preserve"> </v>
      </c>
      <c r="AT16" s="16" t="str">
        <f>IF(ISERR(FIND(AT$4,NieStac!$S23))=FALSE,IF(ISERR(FIND(CONCATENATE(AT$4,"+"),NieStac!$S23))=FALSE,IF(ISERR(FIND(CONCATENATE(AT$4,"++"),NieStac!$S23))=FALSE,IF(ISERR(FIND(CONCATENATE(AT$4,"+++"),NieStac!$S23))=FALSE,"+++","++"),"+")," ")," ")</f>
        <v xml:space="preserve"> </v>
      </c>
      <c r="AU16" s="16" t="str">
        <f>IF(ISERR(FIND(AU$4,NieStac!$S23))=FALSE,IF(ISERR(FIND(CONCATENATE(AU$4,"+"),NieStac!$S23))=FALSE,IF(ISERR(FIND(CONCATENATE(AU$4,"++"),NieStac!$S23))=FALSE,IF(ISERR(FIND(CONCATENATE(AU$4,"+++"),NieStac!$S23))=FALSE,"+++","++"),"+")," ")," ")</f>
        <v>+</v>
      </c>
      <c r="AV16" s="95" t="str">
        <f>NieStac!$C23</f>
        <v>Układy FPGA w automatyce</v>
      </c>
      <c r="AW16" s="16" t="str">
        <f>IF(ISERR(FIND(AW$4,NieStac!$T23))=FALSE,IF(ISERR(FIND(CONCATENATE(AW$4,"+"),NieStac!$T23))=FALSE,IF(ISERR(FIND(CONCATENATE(AW$4,"++"),NieStac!$T23))=FALSE,IF(ISERR(FIND(CONCATENATE(AW$4,"+++"),NieStac!$T23))=FALSE,"+++","++"),"+")," ")," ")</f>
        <v xml:space="preserve"> </v>
      </c>
      <c r="AX16" s="16" t="str">
        <f>IF(ISERR(FIND(AX$4,NieStac!$T23))=FALSE,IF(ISERR(FIND(CONCATENATE(AX$4,"+"),NieStac!$T23))=FALSE,IF(ISERR(FIND(CONCATENATE(AX$4,"++"),NieStac!$T23))=FALSE,IF(ISERR(FIND(CONCATENATE(AX$4,"+++"),NieStac!$T23))=FALSE,"+++","++"),"+")," ")," ")</f>
        <v xml:space="preserve"> </v>
      </c>
      <c r="AY16" s="16" t="str">
        <f>IF(ISERR(FIND(AY$4,NieStac!$T23))=FALSE,IF(ISERR(FIND(CONCATENATE(AY$4,"+"),NieStac!$T23))=FALSE,IF(ISERR(FIND(CONCATENATE(AY$4,"++"),NieStac!$T23))=FALSE,IF(ISERR(FIND(CONCATENATE(AY$4,"+++"),NieStac!$T23))=FALSE,"+++","++"),"+")," ")," ")</f>
        <v xml:space="preserve"> </v>
      </c>
      <c r="AZ16" s="16" t="str">
        <f>IF(ISERR(FIND(AZ$4,NieStac!$T23))=FALSE,IF(ISERR(FIND(CONCATENATE(AZ$4,"+"),NieStac!$T23))=FALSE,IF(ISERR(FIND(CONCATENATE(AZ$4,"++"),NieStac!$T23))=FALSE,IF(ISERR(FIND(CONCATENATE(AZ$4,"+++"),NieStac!$T23))=FALSE,"+++","++"),"+")," ")," ")</f>
        <v>+</v>
      </c>
      <c r="BA16" s="16" t="str">
        <f>IF(ISERR(FIND(BA$4,NieStac!$T23))=FALSE,IF(ISERR(FIND(CONCATENATE(BA$4,"+"),NieStac!$T23))=FALSE,IF(ISERR(FIND(CONCATENATE(BA$4,"++"),NieStac!$T23))=FALSE,IF(ISERR(FIND(CONCATENATE(BA$4,"+++"),NieStac!$T23))=FALSE,"+++","++"),"+")," ")," ")</f>
        <v xml:space="preserve"> </v>
      </c>
      <c r="BB16" s="16" t="str">
        <f>IF(ISERR(FIND(BB$4,NieStac!$T23))=FALSE,IF(ISERR(FIND(CONCATENATE(BB$4,"+"),NieStac!$T23))=FALSE,IF(ISERR(FIND(CONCATENATE(BB$4,"++"),NieStac!$T23))=FALSE,IF(ISERR(FIND(CONCATENATE(BB$4,"+++"),NieStac!$T23))=FALSE,"+++","++"),"+")," ")," ")</f>
        <v xml:space="preserve"> </v>
      </c>
    </row>
    <row r="17" spans="1:54" hidden="1">
      <c r="A17" s="95">
        <f>NieStac!C24</f>
        <v>0</v>
      </c>
      <c r="B17" s="16" t="str">
        <f>IF(ISERR(FIND(B$4,NieStac!$R24))=FALSE,IF(ISERR(FIND(CONCATENATE(B$4,"+"),NieStac!$R24))=FALSE,IF(ISERR(FIND(CONCATENATE(B$4,"++"),NieStac!$R24))=FALSE,IF(ISERR(FIND(CONCATENATE(B$4,"+++"),NieStac!$R24))=FALSE,"+++","++"),"+")," ")," ")</f>
        <v xml:space="preserve"> </v>
      </c>
      <c r="C17" s="16" t="str">
        <f>IF(ISERR(FIND(C$4,NieStac!$R24))=FALSE,IF(ISERR(FIND(CONCATENATE(C$4,"+"),NieStac!$R24))=FALSE,IF(ISERR(FIND(CONCATENATE(C$4,"++"),NieStac!$R24))=FALSE,IF(ISERR(FIND(CONCATENATE(C$4,"+++"),NieStac!$R24))=FALSE,"+++","++"),"+")," ")," ")</f>
        <v xml:space="preserve"> </v>
      </c>
      <c r="D17" s="16" t="str">
        <f>IF(ISERR(FIND(D$4,NieStac!$R24))=FALSE,IF(ISERR(FIND(CONCATENATE(D$4,"+"),NieStac!$R24))=FALSE,IF(ISERR(FIND(CONCATENATE(D$4,"++"),NieStac!$R24))=FALSE,IF(ISERR(FIND(CONCATENATE(D$4,"+++"),NieStac!$R24))=FALSE,"+++","++"),"+")," ")," ")</f>
        <v xml:space="preserve"> </v>
      </c>
      <c r="E17" s="16" t="str">
        <f>IF(ISERR(FIND(E$4,NieStac!$R24))=FALSE,IF(ISERR(FIND(CONCATENATE(E$4,"+"),NieStac!$R24))=FALSE,IF(ISERR(FIND(CONCATENATE(E$4,"++"),NieStac!$R24))=FALSE,IF(ISERR(FIND(CONCATENATE(E$4,"+++"),NieStac!$R24))=FALSE,"+++","++"),"+")," ")," ")</f>
        <v xml:space="preserve"> </v>
      </c>
      <c r="F17" s="16" t="str">
        <f>IF(ISERR(FIND(F$4,NieStac!$R24))=FALSE,IF(ISERR(FIND(CONCATENATE(F$4,"+"),NieStac!$R24))=FALSE,IF(ISERR(FIND(CONCATENATE(F$4,"++"),NieStac!$R24))=FALSE,IF(ISERR(FIND(CONCATENATE(F$4,"+++"),NieStac!$R24))=FALSE,"+++","++"),"+")," ")," ")</f>
        <v xml:space="preserve"> </v>
      </c>
      <c r="G17" s="16" t="str">
        <f>IF(ISERR(FIND(G$4,NieStac!$R24))=FALSE,IF(ISERR(FIND(CONCATENATE(G$4,"+"),NieStac!$R24))=FALSE,IF(ISERR(FIND(CONCATENATE(G$4,"++"),NieStac!$R24))=FALSE,IF(ISERR(FIND(CONCATENATE(G$4,"+++"),NieStac!$R24))=FALSE,"+++","++"),"+")," ")," ")</f>
        <v xml:space="preserve"> </v>
      </c>
      <c r="H17" s="16" t="str">
        <f>IF(ISERR(FIND(H$4,NieStac!$R24))=FALSE,IF(ISERR(FIND(CONCATENATE(H$4,"+"),NieStac!$R24))=FALSE,IF(ISERR(FIND(CONCATENATE(H$4,"++"),NieStac!$R24))=FALSE,IF(ISERR(FIND(CONCATENATE(H$4,"+++"),NieStac!$R24))=FALSE,"+++","++"),"+")," ")," ")</f>
        <v xml:space="preserve"> </v>
      </c>
      <c r="I17" s="16" t="str">
        <f>IF(ISERR(FIND(I$4,NieStac!$R24))=FALSE,IF(ISERR(FIND(CONCATENATE(I$4,"+"),NieStac!$R24))=FALSE,IF(ISERR(FIND(CONCATENATE(I$4,"++"),NieStac!$R24))=FALSE,IF(ISERR(FIND(CONCATENATE(I$4,"+++"),NieStac!$R24))=FALSE,"+++","++"),"+")," ")," ")</f>
        <v xml:space="preserve"> </v>
      </c>
      <c r="J17" s="16" t="str">
        <f>IF(ISERR(FIND(J$4,NieStac!$R24))=FALSE,IF(ISERR(FIND(CONCATENATE(J$4,"+"),NieStac!$R24))=FALSE,IF(ISERR(FIND(CONCATENATE(J$4,"++"),NieStac!$R24))=FALSE,IF(ISERR(FIND(CONCATENATE(J$4,"+++"),NieStac!$R24))=FALSE,"+++","++"),"+")," ")," ")</f>
        <v xml:space="preserve"> </v>
      </c>
      <c r="K17" s="16" t="str">
        <f>IF(ISERR(FIND(K$4,NieStac!$R24))=FALSE,IF(ISERR(FIND(CONCATENATE(K$4,"+"),NieStac!$R24))=FALSE,IF(ISERR(FIND(CONCATENATE(K$4,"++"),NieStac!$R24))=FALSE,IF(ISERR(FIND(CONCATENATE(K$4,"+++"),NieStac!$R24))=FALSE,"+++","++"),"+")," ")," ")</f>
        <v xml:space="preserve"> </v>
      </c>
      <c r="L17" s="16" t="str">
        <f>IF(ISERR(FIND(L$4,NieStac!$R24))=FALSE,IF(ISERR(FIND(CONCATENATE(L$4,"+"),NieStac!$R24))=FALSE,IF(ISERR(FIND(CONCATENATE(L$4,"++"),NieStac!$R24))=FALSE,IF(ISERR(FIND(CONCATENATE(L$4,"+++"),NieStac!$R24))=FALSE,"+++","++"),"+")," ")," ")</f>
        <v xml:space="preserve"> </v>
      </c>
      <c r="M17" s="16" t="str">
        <f>IF(ISERR(FIND(M$4,NieStac!$R24))=FALSE,IF(ISERR(FIND(CONCATENATE(M$4,"+"),NieStac!$R24))=FALSE,IF(ISERR(FIND(CONCATENATE(M$4,"++"),NieStac!$R24))=FALSE,IF(ISERR(FIND(CONCATENATE(M$4,"+++"),NieStac!$R24))=FALSE,"+++","++"),"+")," ")," ")</f>
        <v xml:space="preserve"> </v>
      </c>
      <c r="N17" s="16" t="str">
        <f>IF(ISERR(FIND(N$4,NieStac!$R24))=FALSE,IF(ISERR(FIND(CONCATENATE(N$4,"+"),NieStac!$R24))=FALSE,IF(ISERR(FIND(CONCATENATE(N$4,"++"),NieStac!$R24))=FALSE,IF(ISERR(FIND(CONCATENATE(N$4,"+++"),NieStac!$R24))=FALSE,"+++","++"),"+")," ")," ")</f>
        <v xml:space="preserve"> </v>
      </c>
      <c r="O17" s="16" t="str">
        <f>IF(ISERR(FIND(O$4,NieStac!$R24))=FALSE,IF(ISERR(FIND(CONCATENATE(O$4,"+"),NieStac!$R24))=FALSE,IF(ISERR(FIND(CONCATENATE(O$4,"++"),NieStac!$R24))=FALSE,IF(ISERR(FIND(CONCATENATE(O$4,"+++"),NieStac!$R24))=FALSE,"+++","++"),"+")," ")," ")</f>
        <v xml:space="preserve"> </v>
      </c>
      <c r="P17" s="16" t="str">
        <f>IF(ISERR(FIND(P$4,NieStac!$R24))=FALSE,IF(ISERR(FIND(CONCATENATE(P$4,"+"),NieStac!$R24))=FALSE,IF(ISERR(FIND(CONCATENATE(P$4,"++"),NieStac!$R24))=FALSE,IF(ISERR(FIND(CONCATENATE(P$4,"+++"),NieStac!$R24))=FALSE,"+++","++"),"+")," ")," ")</f>
        <v xml:space="preserve"> </v>
      </c>
      <c r="Q17" s="16" t="str">
        <f>IF(ISERR(FIND(Q$4,NieStac!$R24))=FALSE,IF(ISERR(FIND(CONCATENATE(Q$4,"+"),NieStac!$R24))=FALSE,IF(ISERR(FIND(CONCATENATE(Q$4,"++"),NieStac!$R24))=FALSE,IF(ISERR(FIND(CONCATENATE(Q$4,"+++"),NieStac!$R24))=FALSE,"+++","++"),"+")," ")," ")</f>
        <v xml:space="preserve"> </v>
      </c>
      <c r="R17" s="16" t="str">
        <f>IF(ISERR(FIND(R$4,NieStac!$R24))=FALSE,IF(ISERR(FIND(CONCATENATE(R$4,"+"),NieStac!$R24))=FALSE,IF(ISERR(FIND(CONCATENATE(R$4,"++"),NieStac!$R24))=FALSE,IF(ISERR(FIND(CONCATENATE(R$4,"+++"),NieStac!$R24))=FALSE,"+++","++"),"+")," ")," ")</f>
        <v xml:space="preserve"> </v>
      </c>
      <c r="S17" s="16" t="str">
        <f>IF(ISERR(FIND(S$4,NieStac!$R24))=FALSE,IF(ISERR(FIND(CONCATENATE(S$4,"+"),NieStac!$R24))=FALSE,IF(ISERR(FIND(CONCATENATE(S$4,"++"),NieStac!$R24))=FALSE,IF(ISERR(FIND(CONCATENATE(S$4,"+++"),NieStac!$R24))=FALSE,"+++","++"),"+")," ")," ")</f>
        <v xml:space="preserve"> </v>
      </c>
      <c r="T17" s="95">
        <f>NieStac!$C24</f>
        <v>0</v>
      </c>
      <c r="U17" s="16" t="str">
        <f>IF(ISERR(FIND(U$4,NieStac!$S24))=FALSE,IF(ISERR(FIND(CONCATENATE(U$4,"+"),NieStac!$S24))=FALSE,IF(ISERR(FIND(CONCATENATE(U$4,"++"),NieStac!$S24))=FALSE,IF(ISERR(FIND(CONCATENATE(U$4,"+++"),NieStac!$S24))=FALSE,"+++","++"),"+")," ")," ")</f>
        <v xml:space="preserve"> </v>
      </c>
      <c r="V17" s="16" t="str">
        <f>IF(ISERR(FIND(V$4,NieStac!$S24))=FALSE,IF(ISERR(FIND(CONCATENATE(V$4,"+"),NieStac!$S24))=FALSE,IF(ISERR(FIND(CONCATENATE(V$4,"++"),NieStac!$S24))=FALSE,IF(ISERR(FIND(CONCATENATE(V$4,"+++"),NieStac!$S24))=FALSE,"+++","++"),"+")," ")," ")</f>
        <v xml:space="preserve"> </v>
      </c>
      <c r="W17" s="16" t="str">
        <f>IF(ISERR(FIND(W$4,NieStac!$S24))=FALSE,IF(ISERR(FIND(CONCATENATE(W$4,"+"),NieStac!$S24))=FALSE,IF(ISERR(FIND(CONCATENATE(W$4,"++"),NieStac!$S24))=FALSE,IF(ISERR(FIND(CONCATENATE(W$4,"+++"),NieStac!$S24))=FALSE,"+++","++"),"+")," ")," ")</f>
        <v xml:space="preserve"> </v>
      </c>
      <c r="X17" s="16" t="str">
        <f>IF(ISERR(FIND(X$4,NieStac!$S24))=FALSE,IF(ISERR(FIND(CONCATENATE(X$4,"+"),NieStac!$S24))=FALSE,IF(ISERR(FIND(CONCATENATE(X$4,"++"),NieStac!$S24))=FALSE,IF(ISERR(FIND(CONCATENATE(X$4,"+++"),NieStac!$S24))=FALSE,"+++","++"),"+")," ")," ")</f>
        <v xml:space="preserve"> </v>
      </c>
      <c r="Y17" s="16" t="str">
        <f>IF(ISERR(FIND(Y$4,NieStac!$S24))=FALSE,IF(ISERR(FIND(CONCATENATE(Y$4,"+"),NieStac!$S24))=FALSE,IF(ISERR(FIND(CONCATENATE(Y$4,"++"),NieStac!$S24))=FALSE,IF(ISERR(FIND(CONCATENATE(Y$4,"+++"),NieStac!$S24))=FALSE,"+++","++"),"+")," ")," ")</f>
        <v xml:space="preserve"> </v>
      </c>
      <c r="Z17" s="16" t="str">
        <f>IF(ISERR(FIND(Z$4,NieStac!$S24))=FALSE,IF(ISERR(FIND(CONCATENATE(Z$4,"+"),NieStac!$S24))=FALSE,IF(ISERR(FIND(CONCATENATE(Z$4,"++"),NieStac!$S24))=FALSE,IF(ISERR(FIND(CONCATENATE(Z$4,"+++"),NieStac!$S24))=FALSE,"+++","++"),"+")," ")," ")</f>
        <v xml:space="preserve"> </v>
      </c>
      <c r="AA17" s="16" t="str">
        <f>IF(ISERR(FIND(AA$4,NieStac!$S24))=FALSE,IF(ISERR(FIND(CONCATENATE(AA$4,"+"),NieStac!$S24))=FALSE,IF(ISERR(FIND(CONCATENATE(AA$4,"++"),NieStac!$S24))=FALSE,IF(ISERR(FIND(CONCATENATE(AA$4,"+++"),NieStac!$S24))=FALSE,"+++","++"),"+")," ")," ")</f>
        <v xml:space="preserve"> </v>
      </c>
      <c r="AB17" s="16" t="str">
        <f>IF(ISERR(FIND(AB$4,NieStac!$S24))=FALSE,IF(ISERR(FIND(CONCATENATE(AB$4,"+"),NieStac!$S24))=FALSE,IF(ISERR(FIND(CONCATENATE(AB$4,"++"),NieStac!$S24))=FALSE,IF(ISERR(FIND(CONCATENATE(AB$4,"+++"),NieStac!$S24))=FALSE,"+++","++"),"+")," ")," ")</f>
        <v xml:space="preserve"> </v>
      </c>
      <c r="AC17" s="16" t="str">
        <f>IF(ISERR(FIND(AC$4,NieStac!$S24))=FALSE,IF(ISERR(FIND(CONCATENATE(AC$4,"+"),NieStac!$S24))=FALSE,IF(ISERR(FIND(CONCATENATE(AC$4,"++"),NieStac!$S24))=FALSE,IF(ISERR(FIND(CONCATENATE(AC$4,"+++"),NieStac!$S24))=FALSE,"+++","++"),"+")," ")," ")</f>
        <v xml:space="preserve"> </v>
      </c>
      <c r="AD17" s="16" t="str">
        <f>IF(ISERR(FIND(AD$4,NieStac!$S24))=FALSE,IF(ISERR(FIND(CONCATENATE(AD$4,"+"),NieStac!$S24))=FALSE,IF(ISERR(FIND(CONCATENATE(AD$4,"++"),NieStac!$S24))=FALSE,IF(ISERR(FIND(CONCATENATE(AD$4,"+++"),NieStac!$S24))=FALSE,"+++","++"),"+")," ")," ")</f>
        <v xml:space="preserve"> </v>
      </c>
      <c r="AE17" s="16" t="str">
        <f>IF(ISERR(FIND(AE$4,NieStac!$S24))=FALSE,IF(ISERR(FIND(CONCATENATE(AE$4,"+"),NieStac!$S24))=FALSE,IF(ISERR(FIND(CONCATENATE(AE$4,"++"),NieStac!$S24))=FALSE,IF(ISERR(FIND(CONCATENATE(AE$4,"+++"),NieStac!$S24))=FALSE,"+++","++"),"+")," ")," ")</f>
        <v xml:space="preserve"> </v>
      </c>
      <c r="AF17" s="16" t="str">
        <f>IF(ISERR(FIND(AF$4,NieStac!$S24))=FALSE,IF(ISERR(FIND(CONCATENATE(AF$4,"+"),NieStac!$S24))=FALSE,IF(ISERR(FIND(CONCATENATE(AF$4,"++"),NieStac!$S24))=FALSE,IF(ISERR(FIND(CONCATENATE(AF$4,"+++"),NieStac!$S24))=FALSE,"+++","++"),"+")," ")," ")</f>
        <v xml:space="preserve"> </v>
      </c>
      <c r="AG17" s="16" t="str">
        <f>IF(ISERR(FIND(AG$4,NieStac!$S24))=FALSE,IF(ISERR(FIND(CONCATENATE(AG$4,"+"),NieStac!$S24))=FALSE,IF(ISERR(FIND(CONCATENATE(AG$4,"++"),NieStac!$S24))=FALSE,IF(ISERR(FIND(CONCATENATE(AG$4,"+++"),NieStac!$S24))=FALSE,"+++","++"),"+")," ")," ")</f>
        <v xml:space="preserve"> </v>
      </c>
      <c r="AH17" s="16" t="str">
        <f>IF(ISERR(FIND(AH$4,NieStac!$S24))=FALSE,IF(ISERR(FIND(CONCATENATE(AH$4,"+"),NieStac!$S24))=FALSE,IF(ISERR(FIND(CONCATENATE(AH$4,"++"),NieStac!$S24))=FALSE,IF(ISERR(FIND(CONCATENATE(AH$4,"+++"),NieStac!$S24))=FALSE,"+++","++"),"+")," ")," ")</f>
        <v xml:space="preserve"> </v>
      </c>
      <c r="AI17" s="16" t="str">
        <f>IF(ISERR(FIND(AI$4,NieStac!$S24))=FALSE,IF(ISERR(FIND(CONCATENATE(AI$4,"+"),NieStac!$S24))=FALSE,IF(ISERR(FIND(CONCATENATE(AI$4,"++"),NieStac!$S24))=FALSE,IF(ISERR(FIND(CONCATENATE(AI$4,"+++"),NieStac!$S24))=FALSE,"+++","++"),"+")," ")," ")</f>
        <v xml:space="preserve"> </v>
      </c>
      <c r="AJ17" s="16" t="str">
        <f>IF(ISERR(FIND(AJ$4,NieStac!$S24))=FALSE,IF(ISERR(FIND(CONCATENATE(AJ$4,"+"),NieStac!$S24))=FALSE,IF(ISERR(FIND(CONCATENATE(AJ$4,"++"),NieStac!$S24))=FALSE,IF(ISERR(FIND(CONCATENATE(AJ$4,"+++"),NieStac!$S24))=FALSE,"+++","++"),"+")," ")," ")</f>
        <v xml:space="preserve"> </v>
      </c>
      <c r="AK17" s="16" t="str">
        <f>IF(ISERR(FIND(AK$4,NieStac!$S24))=FALSE,IF(ISERR(FIND(CONCATENATE(AK$4,"+"),NieStac!$S24))=FALSE,IF(ISERR(FIND(CONCATENATE(AK$4,"++"),NieStac!$S24))=FALSE,IF(ISERR(FIND(CONCATENATE(AK$4,"+++"),NieStac!$S24))=FALSE,"+++","++"),"+")," ")," ")</f>
        <v xml:space="preserve"> </v>
      </c>
      <c r="AL17" s="16" t="str">
        <f>IF(ISERR(FIND(AL$4,NieStac!$S24))=FALSE,IF(ISERR(FIND(CONCATENATE(AL$4,"+"),NieStac!$S24))=FALSE,IF(ISERR(FIND(CONCATENATE(AL$4,"++"),NieStac!$S24))=FALSE,IF(ISERR(FIND(CONCATENATE(AL$4,"+++"),NieStac!$S24))=FALSE,"+++","++"),"+")," ")," ")</f>
        <v xml:space="preserve"> </v>
      </c>
      <c r="AM17" s="16" t="str">
        <f>IF(ISERR(FIND(AM$4,NieStac!$S24))=FALSE,IF(ISERR(FIND(CONCATENATE(AM$4,"+"),NieStac!$S24))=FALSE,IF(ISERR(FIND(CONCATENATE(AM$4,"++"),NieStac!$S24))=FALSE,IF(ISERR(FIND(CONCATENATE(AM$4,"+++"),NieStac!$S24))=FALSE,"+++","++"),"+")," ")," ")</f>
        <v xml:space="preserve"> </v>
      </c>
      <c r="AN17" s="16" t="str">
        <f>IF(ISERR(FIND(AN$4,NieStac!$S24))=FALSE,IF(ISERR(FIND(CONCATENATE(AN$4,"+"),NieStac!$S24))=FALSE,IF(ISERR(FIND(CONCATENATE(AN$4,"++"),NieStac!$S24))=FALSE,IF(ISERR(FIND(CONCATENATE(AN$4,"+++"),NieStac!$S24))=FALSE,"+++","++"),"+")," ")," ")</f>
        <v xml:space="preserve"> </v>
      </c>
      <c r="AO17" s="16" t="str">
        <f>IF(ISERR(FIND(AO$4,NieStac!$S24))=FALSE,IF(ISERR(FIND(CONCATENATE(AO$4,"+"),NieStac!$S24))=FALSE,IF(ISERR(FIND(CONCATENATE(AO$4,"++"),NieStac!$S24))=FALSE,IF(ISERR(FIND(CONCATENATE(AO$4,"+++"),NieStac!$S24))=FALSE,"+++","++"),"+")," ")," ")</f>
        <v xml:space="preserve"> </v>
      </c>
      <c r="AP17" s="16" t="str">
        <f>IF(ISERR(FIND(AP$4,NieStac!$S24))=FALSE,IF(ISERR(FIND(CONCATENATE(AP$4,"+"),NieStac!$S24))=FALSE,IF(ISERR(FIND(CONCATENATE(AP$4,"++"),NieStac!$S24))=FALSE,IF(ISERR(FIND(CONCATENATE(AP$4,"+++"),NieStac!$S24))=FALSE,"+++","++"),"+")," ")," ")</f>
        <v xml:space="preserve"> </v>
      </c>
      <c r="AQ17" s="16" t="str">
        <f>IF(ISERR(FIND(AQ$4,NieStac!$S24))=FALSE,IF(ISERR(FIND(CONCATENATE(AQ$4,"+"),NieStac!$S24))=FALSE,IF(ISERR(FIND(CONCATENATE(AQ$4,"++"),NieStac!$S24))=FALSE,IF(ISERR(FIND(CONCATENATE(AQ$4,"+++"),NieStac!$S24))=FALSE,"+++","++"),"+")," ")," ")</f>
        <v xml:space="preserve"> </v>
      </c>
      <c r="AR17" s="16" t="str">
        <f>IF(ISERR(FIND(AR$4,NieStac!$S24))=FALSE,IF(ISERR(FIND(CONCATENATE(AR$4,"+"),NieStac!$S24))=FALSE,IF(ISERR(FIND(CONCATENATE(AR$4,"++"),NieStac!$S24))=FALSE,IF(ISERR(FIND(CONCATENATE(AR$4,"+++"),NieStac!$S24))=FALSE,"+++","++"),"+")," ")," ")</f>
        <v xml:space="preserve"> </v>
      </c>
      <c r="AS17" s="16" t="str">
        <f>IF(ISERR(FIND(AS$4,NieStac!$S24))=FALSE,IF(ISERR(FIND(CONCATENATE(AS$4,"+"),NieStac!$S24))=FALSE,IF(ISERR(FIND(CONCATENATE(AS$4,"++"),NieStac!$S24))=FALSE,IF(ISERR(FIND(CONCATENATE(AS$4,"+++"),NieStac!$S24))=FALSE,"+++","++"),"+")," ")," ")</f>
        <v xml:space="preserve"> </v>
      </c>
      <c r="AT17" s="16" t="str">
        <f>IF(ISERR(FIND(AT$4,NieStac!$S24))=FALSE,IF(ISERR(FIND(CONCATENATE(AT$4,"+"),NieStac!$S24))=FALSE,IF(ISERR(FIND(CONCATENATE(AT$4,"++"),NieStac!$S24))=FALSE,IF(ISERR(FIND(CONCATENATE(AT$4,"+++"),NieStac!$S24))=FALSE,"+++","++"),"+")," ")," ")</f>
        <v xml:space="preserve"> </v>
      </c>
      <c r="AU17" s="16" t="str">
        <f>IF(ISERR(FIND(AU$4,NieStac!$S24))=FALSE,IF(ISERR(FIND(CONCATENATE(AU$4,"+"),NieStac!$S24))=FALSE,IF(ISERR(FIND(CONCATENATE(AU$4,"++"),NieStac!$S24))=FALSE,IF(ISERR(FIND(CONCATENATE(AU$4,"+++"),NieStac!$S24))=FALSE,"+++","++"),"+")," ")," ")</f>
        <v xml:space="preserve"> </v>
      </c>
      <c r="AV17" s="95">
        <f>NieStac!$C24</f>
        <v>0</v>
      </c>
      <c r="AW17" s="16" t="str">
        <f>IF(ISERR(FIND(AW$4,NieStac!$T24))=FALSE,IF(ISERR(FIND(CONCATENATE(AW$4,"+"),NieStac!$T24))=FALSE,IF(ISERR(FIND(CONCATENATE(AW$4,"++"),NieStac!$T24))=FALSE,IF(ISERR(FIND(CONCATENATE(AW$4,"+++"),NieStac!$T24))=FALSE,"+++","++"),"+")," ")," ")</f>
        <v xml:space="preserve"> </v>
      </c>
      <c r="AX17" s="16" t="str">
        <f>IF(ISERR(FIND(AX$4,NieStac!$T24))=FALSE,IF(ISERR(FIND(CONCATENATE(AX$4,"+"),NieStac!$T24))=FALSE,IF(ISERR(FIND(CONCATENATE(AX$4,"++"),NieStac!$T24))=FALSE,IF(ISERR(FIND(CONCATENATE(AX$4,"+++"),NieStac!$T24))=FALSE,"+++","++"),"+")," ")," ")</f>
        <v xml:space="preserve"> </v>
      </c>
      <c r="AY17" s="16" t="str">
        <f>IF(ISERR(FIND(AY$4,NieStac!$T24))=FALSE,IF(ISERR(FIND(CONCATENATE(AY$4,"+"),NieStac!$T24))=FALSE,IF(ISERR(FIND(CONCATENATE(AY$4,"++"),NieStac!$T24))=FALSE,IF(ISERR(FIND(CONCATENATE(AY$4,"+++"),NieStac!$T24))=FALSE,"+++","++"),"+")," ")," ")</f>
        <v xml:space="preserve"> </v>
      </c>
      <c r="AZ17" s="16" t="str">
        <f>IF(ISERR(FIND(AZ$4,NieStac!$T24))=FALSE,IF(ISERR(FIND(CONCATENATE(AZ$4,"+"),NieStac!$T24))=FALSE,IF(ISERR(FIND(CONCATENATE(AZ$4,"++"),NieStac!$T24))=FALSE,IF(ISERR(FIND(CONCATENATE(AZ$4,"+++"),NieStac!$T24))=FALSE,"+++","++"),"+")," ")," ")</f>
        <v xml:space="preserve"> </v>
      </c>
      <c r="BA17" s="16" t="str">
        <f>IF(ISERR(FIND(BA$4,NieStac!$T24))=FALSE,IF(ISERR(FIND(CONCATENATE(BA$4,"+"),NieStac!$T24))=FALSE,IF(ISERR(FIND(CONCATENATE(BA$4,"++"),NieStac!$T24))=FALSE,IF(ISERR(FIND(CONCATENATE(BA$4,"+++"),NieStac!$T24))=FALSE,"+++","++"),"+")," ")," ")</f>
        <v xml:space="preserve"> </v>
      </c>
      <c r="BB17" s="16" t="str">
        <f>IF(ISERR(FIND(BB$4,NieStac!$T24))=FALSE,IF(ISERR(FIND(CONCATENATE(BB$4,"+"),NieStac!$T24))=FALSE,IF(ISERR(FIND(CONCATENATE(BB$4,"++"),NieStac!$T24))=FALSE,IF(ISERR(FIND(CONCATENATE(BB$4,"+++"),NieStac!$T24))=FALSE,"+++","++"),"+")," ")," ")</f>
        <v xml:space="preserve"> </v>
      </c>
    </row>
    <row r="18" spans="1:54" hidden="1">
      <c r="A18" s="95">
        <f>NieStac!C25</f>
        <v>0</v>
      </c>
      <c r="B18" s="16" t="str">
        <f>IF(ISERR(FIND(B$4,NieStac!$R25))=FALSE,IF(ISERR(FIND(CONCATENATE(B$4,"+"),NieStac!$R25))=FALSE,IF(ISERR(FIND(CONCATENATE(B$4,"++"),NieStac!$R25))=FALSE,IF(ISERR(FIND(CONCATENATE(B$4,"+++"),NieStac!$R25))=FALSE,"+++","++"),"+")," ")," ")</f>
        <v xml:space="preserve"> </v>
      </c>
      <c r="C18" s="16" t="str">
        <f>IF(ISERR(FIND(C$4,NieStac!$R25))=FALSE,IF(ISERR(FIND(CONCATENATE(C$4,"+"),NieStac!$R25))=FALSE,IF(ISERR(FIND(CONCATENATE(C$4,"++"),NieStac!$R25))=FALSE,IF(ISERR(FIND(CONCATENATE(C$4,"+++"),NieStac!$R25))=FALSE,"+++","++"),"+")," ")," ")</f>
        <v xml:space="preserve"> </v>
      </c>
      <c r="D18" s="16" t="str">
        <f>IF(ISERR(FIND(D$4,NieStac!$R25))=FALSE,IF(ISERR(FIND(CONCATENATE(D$4,"+"),NieStac!$R25))=FALSE,IF(ISERR(FIND(CONCATENATE(D$4,"++"),NieStac!$R25))=FALSE,IF(ISERR(FIND(CONCATENATE(D$4,"+++"),NieStac!$R25))=FALSE,"+++","++"),"+")," ")," ")</f>
        <v xml:space="preserve"> </v>
      </c>
      <c r="E18" s="16" t="str">
        <f>IF(ISERR(FIND(E$4,NieStac!$R25))=FALSE,IF(ISERR(FIND(CONCATENATE(E$4,"+"),NieStac!$R25))=FALSE,IF(ISERR(FIND(CONCATENATE(E$4,"++"),NieStac!$R25))=FALSE,IF(ISERR(FIND(CONCATENATE(E$4,"+++"),NieStac!$R25))=FALSE,"+++","++"),"+")," ")," ")</f>
        <v xml:space="preserve"> </v>
      </c>
      <c r="F18" s="16" t="str">
        <f>IF(ISERR(FIND(F$4,NieStac!$R25))=FALSE,IF(ISERR(FIND(CONCATENATE(F$4,"+"),NieStac!$R25))=FALSE,IF(ISERR(FIND(CONCATENATE(F$4,"++"),NieStac!$R25))=FALSE,IF(ISERR(FIND(CONCATENATE(F$4,"+++"),NieStac!$R25))=FALSE,"+++","++"),"+")," ")," ")</f>
        <v xml:space="preserve"> </v>
      </c>
      <c r="G18" s="16" t="str">
        <f>IF(ISERR(FIND(G$4,NieStac!$R25))=FALSE,IF(ISERR(FIND(CONCATENATE(G$4,"+"),NieStac!$R25))=FALSE,IF(ISERR(FIND(CONCATENATE(G$4,"++"),NieStac!$R25))=FALSE,IF(ISERR(FIND(CONCATENATE(G$4,"+++"),NieStac!$R25))=FALSE,"+++","++"),"+")," ")," ")</f>
        <v xml:space="preserve"> </v>
      </c>
      <c r="H18" s="16" t="str">
        <f>IF(ISERR(FIND(H$4,NieStac!$R25))=FALSE,IF(ISERR(FIND(CONCATENATE(H$4,"+"),NieStac!$R25))=FALSE,IF(ISERR(FIND(CONCATENATE(H$4,"++"),NieStac!$R25))=FALSE,IF(ISERR(FIND(CONCATENATE(H$4,"+++"),NieStac!$R25))=FALSE,"+++","++"),"+")," ")," ")</f>
        <v xml:space="preserve"> </v>
      </c>
      <c r="I18" s="16" t="str">
        <f>IF(ISERR(FIND(I$4,NieStac!$R25))=FALSE,IF(ISERR(FIND(CONCATENATE(I$4,"+"),NieStac!$R25))=FALSE,IF(ISERR(FIND(CONCATENATE(I$4,"++"),NieStac!$R25))=FALSE,IF(ISERR(FIND(CONCATENATE(I$4,"+++"),NieStac!$R25))=FALSE,"+++","++"),"+")," ")," ")</f>
        <v xml:space="preserve"> </v>
      </c>
      <c r="J18" s="16" t="str">
        <f>IF(ISERR(FIND(J$4,NieStac!$R25))=FALSE,IF(ISERR(FIND(CONCATENATE(J$4,"+"),NieStac!$R25))=FALSE,IF(ISERR(FIND(CONCATENATE(J$4,"++"),NieStac!$R25))=FALSE,IF(ISERR(FIND(CONCATENATE(J$4,"+++"),NieStac!$R25))=FALSE,"+++","++"),"+")," ")," ")</f>
        <v xml:space="preserve"> </v>
      </c>
      <c r="K18" s="16" t="str">
        <f>IF(ISERR(FIND(K$4,NieStac!$R25))=FALSE,IF(ISERR(FIND(CONCATENATE(K$4,"+"),NieStac!$R25))=FALSE,IF(ISERR(FIND(CONCATENATE(K$4,"++"),NieStac!$R25))=FALSE,IF(ISERR(FIND(CONCATENATE(K$4,"+++"),NieStac!$R25))=FALSE,"+++","++"),"+")," ")," ")</f>
        <v xml:space="preserve"> </v>
      </c>
      <c r="L18" s="16" t="str">
        <f>IF(ISERR(FIND(L$4,NieStac!$R25))=FALSE,IF(ISERR(FIND(CONCATENATE(L$4,"+"),NieStac!$R25))=FALSE,IF(ISERR(FIND(CONCATENATE(L$4,"++"),NieStac!$R25))=FALSE,IF(ISERR(FIND(CONCATENATE(L$4,"+++"),NieStac!$R25))=FALSE,"+++","++"),"+")," ")," ")</f>
        <v xml:space="preserve"> </v>
      </c>
      <c r="M18" s="16" t="str">
        <f>IF(ISERR(FIND(M$4,NieStac!$R25))=FALSE,IF(ISERR(FIND(CONCATENATE(M$4,"+"),NieStac!$R25))=FALSE,IF(ISERR(FIND(CONCATENATE(M$4,"++"),NieStac!$R25))=FALSE,IF(ISERR(FIND(CONCATENATE(M$4,"+++"),NieStac!$R25))=FALSE,"+++","++"),"+")," ")," ")</f>
        <v xml:space="preserve"> </v>
      </c>
      <c r="N18" s="16" t="str">
        <f>IF(ISERR(FIND(N$4,NieStac!$R25))=FALSE,IF(ISERR(FIND(CONCATENATE(N$4,"+"),NieStac!$R25))=FALSE,IF(ISERR(FIND(CONCATENATE(N$4,"++"),NieStac!$R25))=FALSE,IF(ISERR(FIND(CONCATENATE(N$4,"+++"),NieStac!$R25))=FALSE,"+++","++"),"+")," ")," ")</f>
        <v xml:space="preserve"> </v>
      </c>
      <c r="O18" s="16" t="str">
        <f>IF(ISERR(FIND(O$4,NieStac!$R25))=FALSE,IF(ISERR(FIND(CONCATENATE(O$4,"+"),NieStac!$R25))=FALSE,IF(ISERR(FIND(CONCATENATE(O$4,"++"),NieStac!$R25))=FALSE,IF(ISERR(FIND(CONCATENATE(O$4,"+++"),NieStac!$R25))=FALSE,"+++","++"),"+")," ")," ")</f>
        <v xml:space="preserve"> </v>
      </c>
      <c r="P18" s="16" t="str">
        <f>IF(ISERR(FIND(P$4,NieStac!$R25))=FALSE,IF(ISERR(FIND(CONCATENATE(P$4,"+"),NieStac!$R25))=FALSE,IF(ISERR(FIND(CONCATENATE(P$4,"++"),NieStac!$R25))=FALSE,IF(ISERR(FIND(CONCATENATE(P$4,"+++"),NieStac!$R25))=FALSE,"+++","++"),"+")," ")," ")</f>
        <v xml:space="preserve"> </v>
      </c>
      <c r="Q18" s="16" t="str">
        <f>IF(ISERR(FIND(Q$4,NieStac!$R25))=FALSE,IF(ISERR(FIND(CONCATENATE(Q$4,"+"),NieStac!$R25))=FALSE,IF(ISERR(FIND(CONCATENATE(Q$4,"++"),NieStac!$R25))=FALSE,IF(ISERR(FIND(CONCATENATE(Q$4,"+++"),NieStac!$R25))=FALSE,"+++","++"),"+")," ")," ")</f>
        <v xml:space="preserve"> </v>
      </c>
      <c r="R18" s="16" t="str">
        <f>IF(ISERR(FIND(R$4,NieStac!$R25))=FALSE,IF(ISERR(FIND(CONCATENATE(R$4,"+"),NieStac!$R25))=FALSE,IF(ISERR(FIND(CONCATENATE(R$4,"++"),NieStac!$R25))=FALSE,IF(ISERR(FIND(CONCATENATE(R$4,"+++"),NieStac!$R25))=FALSE,"+++","++"),"+")," ")," ")</f>
        <v xml:space="preserve"> </v>
      </c>
      <c r="S18" s="16" t="str">
        <f>IF(ISERR(FIND(S$4,NieStac!$R25))=FALSE,IF(ISERR(FIND(CONCATENATE(S$4,"+"),NieStac!$R25))=FALSE,IF(ISERR(FIND(CONCATENATE(S$4,"++"),NieStac!$R25))=FALSE,IF(ISERR(FIND(CONCATENATE(S$4,"+++"),NieStac!$R25))=FALSE,"+++","++"),"+")," ")," ")</f>
        <v xml:space="preserve"> </v>
      </c>
      <c r="T18" s="95">
        <f>NieStac!$C25</f>
        <v>0</v>
      </c>
      <c r="U18" s="16" t="str">
        <f>IF(ISERR(FIND(U$4,NieStac!$S25))=FALSE,IF(ISERR(FIND(CONCATENATE(U$4,"+"),NieStac!$S25))=FALSE,IF(ISERR(FIND(CONCATENATE(U$4,"++"),NieStac!$S25))=FALSE,IF(ISERR(FIND(CONCATENATE(U$4,"+++"),NieStac!$S25))=FALSE,"+++","++"),"+")," ")," ")</f>
        <v xml:space="preserve"> </v>
      </c>
      <c r="V18" s="16" t="str">
        <f>IF(ISERR(FIND(V$4,NieStac!$S25))=FALSE,IF(ISERR(FIND(CONCATENATE(V$4,"+"),NieStac!$S25))=FALSE,IF(ISERR(FIND(CONCATENATE(V$4,"++"),NieStac!$S25))=FALSE,IF(ISERR(FIND(CONCATENATE(V$4,"+++"),NieStac!$S25))=FALSE,"+++","++"),"+")," ")," ")</f>
        <v xml:space="preserve"> </v>
      </c>
      <c r="W18" s="16" t="str">
        <f>IF(ISERR(FIND(W$4,NieStac!$S25))=FALSE,IF(ISERR(FIND(CONCATENATE(W$4,"+"),NieStac!$S25))=FALSE,IF(ISERR(FIND(CONCATENATE(W$4,"++"),NieStac!$S25))=FALSE,IF(ISERR(FIND(CONCATENATE(W$4,"+++"),NieStac!$S25))=FALSE,"+++","++"),"+")," ")," ")</f>
        <v xml:space="preserve"> </v>
      </c>
      <c r="X18" s="16" t="str">
        <f>IF(ISERR(FIND(X$4,NieStac!$S25))=FALSE,IF(ISERR(FIND(CONCATENATE(X$4,"+"),NieStac!$S25))=FALSE,IF(ISERR(FIND(CONCATENATE(X$4,"++"),NieStac!$S25))=FALSE,IF(ISERR(FIND(CONCATENATE(X$4,"+++"),NieStac!$S25))=FALSE,"+++","++"),"+")," ")," ")</f>
        <v xml:space="preserve"> </v>
      </c>
      <c r="Y18" s="16" t="str">
        <f>IF(ISERR(FIND(Y$4,NieStac!$S25))=FALSE,IF(ISERR(FIND(CONCATENATE(Y$4,"+"),NieStac!$S25))=FALSE,IF(ISERR(FIND(CONCATENATE(Y$4,"++"),NieStac!$S25))=FALSE,IF(ISERR(FIND(CONCATENATE(Y$4,"+++"),NieStac!$S25))=FALSE,"+++","++"),"+")," ")," ")</f>
        <v xml:space="preserve"> </v>
      </c>
      <c r="Z18" s="16" t="str">
        <f>IF(ISERR(FIND(Z$4,NieStac!$S25))=FALSE,IF(ISERR(FIND(CONCATENATE(Z$4,"+"),NieStac!$S25))=FALSE,IF(ISERR(FIND(CONCATENATE(Z$4,"++"),NieStac!$S25))=FALSE,IF(ISERR(FIND(CONCATENATE(Z$4,"+++"),NieStac!$S25))=FALSE,"+++","++"),"+")," ")," ")</f>
        <v xml:space="preserve"> </v>
      </c>
      <c r="AA18" s="16" t="str">
        <f>IF(ISERR(FIND(AA$4,NieStac!$S25))=FALSE,IF(ISERR(FIND(CONCATENATE(AA$4,"+"),NieStac!$S25))=FALSE,IF(ISERR(FIND(CONCATENATE(AA$4,"++"),NieStac!$S25))=FALSE,IF(ISERR(FIND(CONCATENATE(AA$4,"+++"),NieStac!$S25))=FALSE,"+++","++"),"+")," ")," ")</f>
        <v xml:space="preserve"> </v>
      </c>
      <c r="AB18" s="16" t="str">
        <f>IF(ISERR(FIND(AB$4,NieStac!$S25))=FALSE,IF(ISERR(FIND(CONCATENATE(AB$4,"+"),NieStac!$S25))=FALSE,IF(ISERR(FIND(CONCATENATE(AB$4,"++"),NieStac!$S25))=FALSE,IF(ISERR(FIND(CONCATENATE(AB$4,"+++"),NieStac!$S25))=FALSE,"+++","++"),"+")," ")," ")</f>
        <v xml:space="preserve"> </v>
      </c>
      <c r="AC18" s="16" t="str">
        <f>IF(ISERR(FIND(AC$4,NieStac!$S25))=FALSE,IF(ISERR(FIND(CONCATENATE(AC$4,"+"),NieStac!$S25))=FALSE,IF(ISERR(FIND(CONCATENATE(AC$4,"++"),NieStac!$S25))=FALSE,IF(ISERR(FIND(CONCATENATE(AC$4,"+++"),NieStac!$S25))=FALSE,"+++","++"),"+")," ")," ")</f>
        <v xml:space="preserve"> </v>
      </c>
      <c r="AD18" s="16" t="str">
        <f>IF(ISERR(FIND(AD$4,NieStac!$S25))=FALSE,IF(ISERR(FIND(CONCATENATE(AD$4,"+"),NieStac!$S25))=FALSE,IF(ISERR(FIND(CONCATENATE(AD$4,"++"),NieStac!$S25))=FALSE,IF(ISERR(FIND(CONCATENATE(AD$4,"+++"),NieStac!$S25))=FALSE,"+++","++"),"+")," ")," ")</f>
        <v xml:space="preserve"> </v>
      </c>
      <c r="AE18" s="16" t="str">
        <f>IF(ISERR(FIND(AE$4,NieStac!$S25))=FALSE,IF(ISERR(FIND(CONCATENATE(AE$4,"+"),NieStac!$S25))=FALSE,IF(ISERR(FIND(CONCATENATE(AE$4,"++"),NieStac!$S25))=FALSE,IF(ISERR(FIND(CONCATENATE(AE$4,"+++"),NieStac!$S25))=FALSE,"+++","++"),"+")," ")," ")</f>
        <v xml:space="preserve"> </v>
      </c>
      <c r="AF18" s="16" t="str">
        <f>IF(ISERR(FIND(AF$4,NieStac!$S25))=FALSE,IF(ISERR(FIND(CONCATENATE(AF$4,"+"),NieStac!$S25))=FALSE,IF(ISERR(FIND(CONCATENATE(AF$4,"++"),NieStac!$S25))=FALSE,IF(ISERR(FIND(CONCATENATE(AF$4,"+++"),NieStac!$S25))=FALSE,"+++","++"),"+")," ")," ")</f>
        <v xml:space="preserve"> </v>
      </c>
      <c r="AG18" s="16" t="str">
        <f>IF(ISERR(FIND(AG$4,NieStac!$S25))=FALSE,IF(ISERR(FIND(CONCATENATE(AG$4,"+"),NieStac!$S25))=FALSE,IF(ISERR(FIND(CONCATENATE(AG$4,"++"),NieStac!$S25))=FALSE,IF(ISERR(FIND(CONCATENATE(AG$4,"+++"),NieStac!$S25))=FALSE,"+++","++"),"+")," ")," ")</f>
        <v xml:space="preserve"> </v>
      </c>
      <c r="AH18" s="16" t="str">
        <f>IF(ISERR(FIND(AH$4,NieStac!$S25))=FALSE,IF(ISERR(FIND(CONCATENATE(AH$4,"+"),NieStac!$S25))=FALSE,IF(ISERR(FIND(CONCATENATE(AH$4,"++"),NieStac!$S25))=FALSE,IF(ISERR(FIND(CONCATENATE(AH$4,"+++"),NieStac!$S25))=FALSE,"+++","++"),"+")," ")," ")</f>
        <v xml:space="preserve"> </v>
      </c>
      <c r="AI18" s="16" t="str">
        <f>IF(ISERR(FIND(AI$4,NieStac!$S25))=FALSE,IF(ISERR(FIND(CONCATENATE(AI$4,"+"),NieStac!$S25))=FALSE,IF(ISERR(FIND(CONCATENATE(AI$4,"++"),NieStac!$S25))=FALSE,IF(ISERR(FIND(CONCATENATE(AI$4,"+++"),NieStac!$S25))=FALSE,"+++","++"),"+")," ")," ")</f>
        <v xml:space="preserve"> </v>
      </c>
      <c r="AJ18" s="16" t="str">
        <f>IF(ISERR(FIND(AJ$4,NieStac!$S25))=FALSE,IF(ISERR(FIND(CONCATENATE(AJ$4,"+"),NieStac!$S25))=FALSE,IF(ISERR(FIND(CONCATENATE(AJ$4,"++"),NieStac!$S25))=FALSE,IF(ISERR(FIND(CONCATENATE(AJ$4,"+++"),NieStac!$S25))=FALSE,"+++","++"),"+")," ")," ")</f>
        <v xml:space="preserve"> </v>
      </c>
      <c r="AK18" s="16" t="str">
        <f>IF(ISERR(FIND(AK$4,NieStac!$S25))=FALSE,IF(ISERR(FIND(CONCATENATE(AK$4,"+"),NieStac!$S25))=FALSE,IF(ISERR(FIND(CONCATENATE(AK$4,"++"),NieStac!$S25))=FALSE,IF(ISERR(FIND(CONCATENATE(AK$4,"+++"),NieStac!$S25))=FALSE,"+++","++"),"+")," ")," ")</f>
        <v xml:space="preserve"> </v>
      </c>
      <c r="AL18" s="16" t="str">
        <f>IF(ISERR(FIND(AL$4,NieStac!$S25))=FALSE,IF(ISERR(FIND(CONCATENATE(AL$4,"+"),NieStac!$S25))=FALSE,IF(ISERR(FIND(CONCATENATE(AL$4,"++"),NieStac!$S25))=FALSE,IF(ISERR(FIND(CONCATENATE(AL$4,"+++"),NieStac!$S25))=FALSE,"+++","++"),"+")," ")," ")</f>
        <v xml:space="preserve"> </v>
      </c>
      <c r="AM18" s="16" t="str">
        <f>IF(ISERR(FIND(AM$4,NieStac!$S25))=FALSE,IF(ISERR(FIND(CONCATENATE(AM$4,"+"),NieStac!$S25))=FALSE,IF(ISERR(FIND(CONCATENATE(AM$4,"++"),NieStac!$S25))=FALSE,IF(ISERR(FIND(CONCATENATE(AM$4,"+++"),NieStac!$S25))=FALSE,"+++","++"),"+")," ")," ")</f>
        <v xml:space="preserve"> </v>
      </c>
      <c r="AN18" s="16" t="str">
        <f>IF(ISERR(FIND(AN$4,NieStac!$S25))=FALSE,IF(ISERR(FIND(CONCATENATE(AN$4,"+"),NieStac!$S25))=FALSE,IF(ISERR(FIND(CONCATENATE(AN$4,"++"),NieStac!$S25))=FALSE,IF(ISERR(FIND(CONCATENATE(AN$4,"+++"),NieStac!$S25))=FALSE,"+++","++"),"+")," ")," ")</f>
        <v xml:space="preserve"> </v>
      </c>
      <c r="AO18" s="16" t="str">
        <f>IF(ISERR(FIND(AO$4,NieStac!$S25))=FALSE,IF(ISERR(FIND(CONCATENATE(AO$4,"+"),NieStac!$S25))=FALSE,IF(ISERR(FIND(CONCATENATE(AO$4,"++"),NieStac!$S25))=FALSE,IF(ISERR(FIND(CONCATENATE(AO$4,"+++"),NieStac!$S25))=FALSE,"+++","++"),"+")," ")," ")</f>
        <v xml:space="preserve"> </v>
      </c>
      <c r="AP18" s="16" t="str">
        <f>IF(ISERR(FIND(AP$4,NieStac!$S25))=FALSE,IF(ISERR(FIND(CONCATENATE(AP$4,"+"),NieStac!$S25))=FALSE,IF(ISERR(FIND(CONCATENATE(AP$4,"++"),NieStac!$S25))=FALSE,IF(ISERR(FIND(CONCATENATE(AP$4,"+++"),NieStac!$S25))=FALSE,"+++","++"),"+")," ")," ")</f>
        <v xml:space="preserve"> </v>
      </c>
      <c r="AQ18" s="16" t="str">
        <f>IF(ISERR(FIND(AQ$4,NieStac!$S25))=FALSE,IF(ISERR(FIND(CONCATENATE(AQ$4,"+"),NieStac!$S25))=FALSE,IF(ISERR(FIND(CONCATENATE(AQ$4,"++"),NieStac!$S25))=FALSE,IF(ISERR(FIND(CONCATENATE(AQ$4,"+++"),NieStac!$S25))=FALSE,"+++","++"),"+")," ")," ")</f>
        <v xml:space="preserve"> </v>
      </c>
      <c r="AR18" s="16" t="str">
        <f>IF(ISERR(FIND(AR$4,NieStac!$S25))=FALSE,IF(ISERR(FIND(CONCATENATE(AR$4,"+"),NieStac!$S25))=FALSE,IF(ISERR(FIND(CONCATENATE(AR$4,"++"),NieStac!$S25))=FALSE,IF(ISERR(FIND(CONCATENATE(AR$4,"+++"),NieStac!$S25))=FALSE,"+++","++"),"+")," ")," ")</f>
        <v xml:space="preserve"> </v>
      </c>
      <c r="AS18" s="16" t="str">
        <f>IF(ISERR(FIND(AS$4,NieStac!$S25))=FALSE,IF(ISERR(FIND(CONCATENATE(AS$4,"+"),NieStac!$S25))=FALSE,IF(ISERR(FIND(CONCATENATE(AS$4,"++"),NieStac!$S25))=FALSE,IF(ISERR(FIND(CONCATENATE(AS$4,"+++"),NieStac!$S25))=FALSE,"+++","++"),"+")," ")," ")</f>
        <v xml:space="preserve"> </v>
      </c>
      <c r="AT18" s="16" t="str">
        <f>IF(ISERR(FIND(AT$4,NieStac!$S25))=FALSE,IF(ISERR(FIND(CONCATENATE(AT$4,"+"),NieStac!$S25))=FALSE,IF(ISERR(FIND(CONCATENATE(AT$4,"++"),NieStac!$S25))=FALSE,IF(ISERR(FIND(CONCATENATE(AT$4,"+++"),NieStac!$S25))=FALSE,"+++","++"),"+")," ")," ")</f>
        <v xml:space="preserve"> </v>
      </c>
      <c r="AU18" s="16" t="str">
        <f>IF(ISERR(FIND(AU$4,NieStac!$S25))=FALSE,IF(ISERR(FIND(CONCATENATE(AU$4,"+"),NieStac!$S25))=FALSE,IF(ISERR(FIND(CONCATENATE(AU$4,"++"),NieStac!$S25))=FALSE,IF(ISERR(FIND(CONCATENATE(AU$4,"+++"),NieStac!$S25))=FALSE,"+++","++"),"+")," ")," ")</f>
        <v xml:space="preserve"> </v>
      </c>
      <c r="AV18" s="95">
        <f>NieStac!$C25</f>
        <v>0</v>
      </c>
      <c r="AW18" s="16" t="str">
        <f>IF(ISERR(FIND(AW$4,NieStac!$T25))=FALSE,IF(ISERR(FIND(CONCATENATE(AW$4,"+"),NieStac!$T25))=FALSE,IF(ISERR(FIND(CONCATENATE(AW$4,"++"),NieStac!$T25))=FALSE,IF(ISERR(FIND(CONCATENATE(AW$4,"+++"),NieStac!$T25))=FALSE,"+++","++"),"+")," ")," ")</f>
        <v xml:space="preserve"> </v>
      </c>
      <c r="AX18" s="16" t="str">
        <f>IF(ISERR(FIND(AX$4,NieStac!$T25))=FALSE,IF(ISERR(FIND(CONCATENATE(AX$4,"+"),NieStac!$T25))=FALSE,IF(ISERR(FIND(CONCATENATE(AX$4,"++"),NieStac!$T25))=FALSE,IF(ISERR(FIND(CONCATENATE(AX$4,"+++"),NieStac!$T25))=FALSE,"+++","++"),"+")," ")," ")</f>
        <v xml:space="preserve"> </v>
      </c>
      <c r="AY18" s="16" t="str">
        <f>IF(ISERR(FIND(AY$4,NieStac!$T25))=FALSE,IF(ISERR(FIND(CONCATENATE(AY$4,"+"),NieStac!$T25))=FALSE,IF(ISERR(FIND(CONCATENATE(AY$4,"++"),NieStac!$T25))=FALSE,IF(ISERR(FIND(CONCATENATE(AY$4,"+++"),NieStac!$T25))=FALSE,"+++","++"),"+")," ")," ")</f>
        <v xml:space="preserve"> </v>
      </c>
      <c r="AZ18" s="16" t="str">
        <f>IF(ISERR(FIND(AZ$4,NieStac!$T25))=FALSE,IF(ISERR(FIND(CONCATENATE(AZ$4,"+"),NieStac!$T25))=FALSE,IF(ISERR(FIND(CONCATENATE(AZ$4,"++"),NieStac!$T25))=FALSE,IF(ISERR(FIND(CONCATENATE(AZ$4,"+++"),NieStac!$T25))=FALSE,"+++","++"),"+")," ")," ")</f>
        <v xml:space="preserve"> </v>
      </c>
      <c r="BA18" s="16" t="str">
        <f>IF(ISERR(FIND(BA$4,NieStac!$T25))=FALSE,IF(ISERR(FIND(CONCATENATE(BA$4,"+"),NieStac!$T25))=FALSE,IF(ISERR(FIND(CONCATENATE(BA$4,"++"),NieStac!$T25))=FALSE,IF(ISERR(FIND(CONCATENATE(BA$4,"+++"),NieStac!$T25))=FALSE,"+++","++"),"+")," ")," ")</f>
        <v xml:space="preserve"> </v>
      </c>
      <c r="BB18" s="16" t="str">
        <f>IF(ISERR(FIND(BB$4,NieStac!$T25))=FALSE,IF(ISERR(FIND(CONCATENATE(BB$4,"+"),NieStac!$T25))=FALSE,IF(ISERR(FIND(CONCATENATE(BB$4,"++"),NieStac!$T25))=FALSE,IF(ISERR(FIND(CONCATENATE(BB$4,"+++"),NieStac!$T25))=FALSE,"+++","++"),"+")," ")," ")</f>
        <v xml:space="preserve"> </v>
      </c>
    </row>
    <row r="19" spans="1:54">
      <c r="A19" s="187" t="str">
        <f>NieStac!C26</f>
        <v>Semestr 2:</v>
      </c>
      <c r="B19" s="16" t="str">
        <f>IF(ISERR(FIND(B$4,NieStac!$R26))=FALSE,IF(ISERR(FIND(CONCATENATE(B$4,"+"),NieStac!$R26))=FALSE,IF(ISERR(FIND(CONCATENATE(B$4,"++"),NieStac!$R26))=FALSE,IF(ISERR(FIND(CONCATENATE(B$4,"+++"),NieStac!$R26))=FALSE,"+++","++"),"+")," ")," ")</f>
        <v xml:space="preserve"> </v>
      </c>
      <c r="C19" s="16" t="str">
        <f>IF(ISERR(FIND(C$4,NieStac!$R26))=FALSE,IF(ISERR(FIND(CONCATENATE(C$4,"+"),NieStac!$R26))=FALSE,IF(ISERR(FIND(CONCATENATE(C$4,"++"),NieStac!$R26))=FALSE,IF(ISERR(FIND(CONCATENATE(C$4,"+++"),NieStac!$R26))=FALSE,"+++","++"),"+")," ")," ")</f>
        <v xml:space="preserve"> </v>
      </c>
      <c r="D19" s="16" t="str">
        <f>IF(ISERR(FIND(D$4,NieStac!$R26))=FALSE,IF(ISERR(FIND(CONCATENATE(D$4,"+"),NieStac!$R26))=FALSE,IF(ISERR(FIND(CONCATENATE(D$4,"++"),NieStac!$R26))=FALSE,IF(ISERR(FIND(CONCATENATE(D$4,"+++"),NieStac!$R26))=FALSE,"+++","++"),"+")," ")," ")</f>
        <v xml:space="preserve"> </v>
      </c>
      <c r="E19" s="16" t="str">
        <f>IF(ISERR(FIND(E$4,NieStac!$R26))=FALSE,IF(ISERR(FIND(CONCATENATE(E$4,"+"),NieStac!$R26))=FALSE,IF(ISERR(FIND(CONCATENATE(E$4,"++"),NieStac!$R26))=FALSE,IF(ISERR(FIND(CONCATENATE(E$4,"+++"),NieStac!$R26))=FALSE,"+++","++"),"+")," ")," ")</f>
        <v xml:space="preserve"> </v>
      </c>
      <c r="F19" s="16" t="str">
        <f>IF(ISERR(FIND(F$4,NieStac!$R26))=FALSE,IF(ISERR(FIND(CONCATENATE(F$4,"+"),NieStac!$R26))=FALSE,IF(ISERR(FIND(CONCATENATE(F$4,"++"),NieStac!$R26))=FALSE,IF(ISERR(FIND(CONCATENATE(F$4,"+++"),NieStac!$R26))=FALSE,"+++","++"),"+")," ")," ")</f>
        <v xml:space="preserve"> </v>
      </c>
      <c r="G19" s="16" t="str">
        <f>IF(ISERR(FIND(G$4,NieStac!$R26))=FALSE,IF(ISERR(FIND(CONCATENATE(G$4,"+"),NieStac!$R26))=FALSE,IF(ISERR(FIND(CONCATENATE(G$4,"++"),NieStac!$R26))=FALSE,IF(ISERR(FIND(CONCATENATE(G$4,"+++"),NieStac!$R26))=FALSE,"+++","++"),"+")," ")," ")</f>
        <v xml:space="preserve"> </v>
      </c>
      <c r="H19" s="16" t="str">
        <f>IF(ISERR(FIND(H$4,NieStac!$R26))=FALSE,IF(ISERR(FIND(CONCATENATE(H$4,"+"),NieStac!$R26))=FALSE,IF(ISERR(FIND(CONCATENATE(H$4,"++"),NieStac!$R26))=FALSE,IF(ISERR(FIND(CONCATENATE(H$4,"+++"),NieStac!$R26))=FALSE,"+++","++"),"+")," ")," ")</f>
        <v xml:space="preserve"> </v>
      </c>
      <c r="I19" s="16" t="str">
        <f>IF(ISERR(FIND(I$4,NieStac!$R26))=FALSE,IF(ISERR(FIND(CONCATENATE(I$4,"+"),NieStac!$R26))=FALSE,IF(ISERR(FIND(CONCATENATE(I$4,"++"),NieStac!$R26))=FALSE,IF(ISERR(FIND(CONCATENATE(I$4,"+++"),NieStac!$R26))=FALSE,"+++","++"),"+")," ")," ")</f>
        <v xml:space="preserve"> </v>
      </c>
      <c r="J19" s="16" t="str">
        <f>IF(ISERR(FIND(J$4,NieStac!$R26))=FALSE,IF(ISERR(FIND(CONCATENATE(J$4,"+"),NieStac!$R26))=FALSE,IF(ISERR(FIND(CONCATENATE(J$4,"++"),NieStac!$R26))=FALSE,IF(ISERR(FIND(CONCATENATE(J$4,"+++"),NieStac!$R26))=FALSE,"+++","++"),"+")," ")," ")</f>
        <v xml:space="preserve"> </v>
      </c>
      <c r="K19" s="16" t="str">
        <f>IF(ISERR(FIND(K$4,NieStac!$R26))=FALSE,IF(ISERR(FIND(CONCATENATE(K$4,"+"),NieStac!$R26))=FALSE,IF(ISERR(FIND(CONCATENATE(K$4,"++"),NieStac!$R26))=FALSE,IF(ISERR(FIND(CONCATENATE(K$4,"+++"),NieStac!$R26))=FALSE,"+++","++"),"+")," ")," ")</f>
        <v xml:space="preserve"> </v>
      </c>
      <c r="L19" s="16" t="str">
        <f>IF(ISERR(FIND(L$4,NieStac!$R26))=FALSE,IF(ISERR(FIND(CONCATENATE(L$4,"+"),NieStac!$R26))=FALSE,IF(ISERR(FIND(CONCATENATE(L$4,"++"),NieStac!$R26))=FALSE,IF(ISERR(FIND(CONCATENATE(L$4,"+++"),NieStac!$R26))=FALSE,"+++","++"),"+")," ")," ")</f>
        <v xml:space="preserve"> </v>
      </c>
      <c r="M19" s="16" t="str">
        <f>IF(ISERR(FIND(M$4,NieStac!$R26))=FALSE,IF(ISERR(FIND(CONCATENATE(M$4,"+"),NieStac!$R26))=FALSE,IF(ISERR(FIND(CONCATENATE(M$4,"++"),NieStac!$R26))=FALSE,IF(ISERR(FIND(CONCATENATE(M$4,"+++"),NieStac!$R26))=FALSE,"+++","++"),"+")," ")," ")</f>
        <v xml:space="preserve"> </v>
      </c>
      <c r="N19" s="16" t="str">
        <f>IF(ISERR(FIND(N$4,NieStac!$R26))=FALSE,IF(ISERR(FIND(CONCATENATE(N$4,"+"),NieStac!$R26))=FALSE,IF(ISERR(FIND(CONCATENATE(N$4,"++"),NieStac!$R26))=FALSE,IF(ISERR(FIND(CONCATENATE(N$4,"+++"),NieStac!$R26))=FALSE,"+++","++"),"+")," ")," ")</f>
        <v xml:space="preserve"> </v>
      </c>
      <c r="O19" s="16" t="str">
        <f>IF(ISERR(FIND(O$4,NieStac!$R26))=FALSE,IF(ISERR(FIND(CONCATENATE(O$4,"+"),NieStac!$R26))=FALSE,IF(ISERR(FIND(CONCATENATE(O$4,"++"),NieStac!$R26))=FALSE,IF(ISERR(FIND(CONCATENATE(O$4,"+++"),NieStac!$R26))=FALSE,"+++","++"),"+")," ")," ")</f>
        <v xml:space="preserve"> </v>
      </c>
      <c r="P19" s="16" t="str">
        <f>IF(ISERR(FIND(P$4,NieStac!$R26))=FALSE,IF(ISERR(FIND(CONCATENATE(P$4,"+"),NieStac!$R26))=FALSE,IF(ISERR(FIND(CONCATENATE(P$4,"++"),NieStac!$R26))=FALSE,IF(ISERR(FIND(CONCATENATE(P$4,"+++"),NieStac!$R26))=FALSE,"+++","++"),"+")," ")," ")</f>
        <v xml:space="preserve"> </v>
      </c>
      <c r="Q19" s="16" t="str">
        <f>IF(ISERR(FIND(Q$4,NieStac!$R26))=FALSE,IF(ISERR(FIND(CONCATENATE(Q$4,"+"),NieStac!$R26))=FALSE,IF(ISERR(FIND(CONCATENATE(Q$4,"++"),NieStac!$R26))=FALSE,IF(ISERR(FIND(CONCATENATE(Q$4,"+++"),NieStac!$R26))=FALSE,"+++","++"),"+")," ")," ")</f>
        <v xml:space="preserve"> </v>
      </c>
      <c r="R19" s="16" t="str">
        <f>IF(ISERR(FIND(R$4,NieStac!$R26))=FALSE,IF(ISERR(FIND(CONCATENATE(R$4,"+"),NieStac!$R26))=FALSE,IF(ISERR(FIND(CONCATENATE(R$4,"++"),NieStac!$R26))=FALSE,IF(ISERR(FIND(CONCATENATE(R$4,"+++"),NieStac!$R26))=FALSE,"+++","++"),"+")," ")," ")</f>
        <v xml:space="preserve"> </v>
      </c>
      <c r="S19" s="16" t="str">
        <f>IF(ISERR(FIND(S$4,NieStac!$R26))=FALSE,IF(ISERR(FIND(CONCATENATE(S$4,"+"),NieStac!$R26))=FALSE,IF(ISERR(FIND(CONCATENATE(S$4,"++"),NieStac!$R26))=FALSE,IF(ISERR(FIND(CONCATENATE(S$4,"+++"),NieStac!$R26))=FALSE,"+++","++"),"+")," ")," ")</f>
        <v xml:space="preserve"> </v>
      </c>
      <c r="T19" s="187" t="str">
        <f>NieStac!$C26</f>
        <v>Semestr 2:</v>
      </c>
      <c r="U19" s="16" t="str">
        <f>IF(ISERR(FIND(U$4,NieStac!$S26))=FALSE,IF(ISERR(FIND(CONCATENATE(U$4,"+"),NieStac!$S26))=FALSE,IF(ISERR(FIND(CONCATENATE(U$4,"++"),NieStac!$S26))=FALSE,IF(ISERR(FIND(CONCATENATE(U$4,"+++"),NieStac!$S26))=FALSE,"+++","++"),"+")," ")," ")</f>
        <v xml:space="preserve"> </v>
      </c>
      <c r="V19" s="16" t="str">
        <f>IF(ISERR(FIND(V$4,NieStac!$S26))=FALSE,IF(ISERR(FIND(CONCATENATE(V$4,"+"),NieStac!$S26))=FALSE,IF(ISERR(FIND(CONCATENATE(V$4,"++"),NieStac!$S26))=FALSE,IF(ISERR(FIND(CONCATENATE(V$4,"+++"),NieStac!$S26))=FALSE,"+++","++"),"+")," ")," ")</f>
        <v xml:space="preserve"> </v>
      </c>
      <c r="W19" s="16" t="str">
        <f>IF(ISERR(FIND(W$4,NieStac!$S26))=FALSE,IF(ISERR(FIND(CONCATENATE(W$4,"+"),NieStac!$S26))=FALSE,IF(ISERR(FIND(CONCATENATE(W$4,"++"),NieStac!$S26))=FALSE,IF(ISERR(FIND(CONCATENATE(W$4,"+++"),NieStac!$S26))=FALSE,"+++","++"),"+")," ")," ")</f>
        <v xml:space="preserve"> </v>
      </c>
      <c r="X19" s="16" t="str">
        <f>IF(ISERR(FIND(X$4,NieStac!$S26))=FALSE,IF(ISERR(FIND(CONCATENATE(X$4,"+"),NieStac!$S26))=FALSE,IF(ISERR(FIND(CONCATENATE(X$4,"++"),NieStac!$S26))=FALSE,IF(ISERR(FIND(CONCATENATE(X$4,"+++"),NieStac!$S26))=FALSE,"+++","++"),"+")," ")," ")</f>
        <v xml:space="preserve"> </v>
      </c>
      <c r="Y19" s="16" t="str">
        <f>IF(ISERR(FIND(Y$4,NieStac!$S26))=FALSE,IF(ISERR(FIND(CONCATENATE(Y$4,"+"),NieStac!$S26))=FALSE,IF(ISERR(FIND(CONCATENATE(Y$4,"++"),NieStac!$S26))=FALSE,IF(ISERR(FIND(CONCATENATE(Y$4,"+++"),NieStac!$S26))=FALSE,"+++","++"),"+")," ")," ")</f>
        <v xml:space="preserve"> </v>
      </c>
      <c r="Z19" s="16" t="str">
        <f>IF(ISERR(FIND(Z$4,NieStac!$S26))=FALSE,IF(ISERR(FIND(CONCATENATE(Z$4,"+"),NieStac!$S26))=FALSE,IF(ISERR(FIND(CONCATENATE(Z$4,"++"),NieStac!$S26))=FALSE,IF(ISERR(FIND(CONCATENATE(Z$4,"+++"),NieStac!$S26))=FALSE,"+++","++"),"+")," ")," ")</f>
        <v xml:space="preserve"> </v>
      </c>
      <c r="AA19" s="16" t="str">
        <f>IF(ISERR(FIND(AA$4,NieStac!$S26))=FALSE,IF(ISERR(FIND(CONCATENATE(AA$4,"+"),NieStac!$S26))=FALSE,IF(ISERR(FIND(CONCATENATE(AA$4,"++"),NieStac!$S26))=FALSE,IF(ISERR(FIND(CONCATENATE(AA$4,"+++"),NieStac!$S26))=FALSE,"+++","++"),"+")," ")," ")</f>
        <v xml:space="preserve"> </v>
      </c>
      <c r="AB19" s="16" t="str">
        <f>IF(ISERR(FIND(AB$4,NieStac!$S26))=FALSE,IF(ISERR(FIND(CONCATENATE(AB$4,"+"),NieStac!$S26))=FALSE,IF(ISERR(FIND(CONCATENATE(AB$4,"++"),NieStac!$S26))=FALSE,IF(ISERR(FIND(CONCATENATE(AB$4,"+++"),NieStac!$S26))=FALSE,"+++","++"),"+")," ")," ")</f>
        <v xml:space="preserve"> </v>
      </c>
      <c r="AC19" s="16" t="str">
        <f>IF(ISERR(FIND(AC$4,NieStac!$S26))=FALSE,IF(ISERR(FIND(CONCATENATE(AC$4,"+"),NieStac!$S26))=FALSE,IF(ISERR(FIND(CONCATENATE(AC$4,"++"),NieStac!$S26))=FALSE,IF(ISERR(FIND(CONCATENATE(AC$4,"+++"),NieStac!$S26))=FALSE,"+++","++"),"+")," ")," ")</f>
        <v xml:space="preserve"> </v>
      </c>
      <c r="AD19" s="16" t="str">
        <f>IF(ISERR(FIND(AD$4,NieStac!$S26))=FALSE,IF(ISERR(FIND(CONCATENATE(AD$4,"+"),NieStac!$S26))=FALSE,IF(ISERR(FIND(CONCATENATE(AD$4,"++"),NieStac!$S26))=FALSE,IF(ISERR(FIND(CONCATENATE(AD$4,"+++"),NieStac!$S26))=FALSE,"+++","++"),"+")," ")," ")</f>
        <v xml:space="preserve"> </v>
      </c>
      <c r="AE19" s="16" t="str">
        <f>IF(ISERR(FIND(AE$4,NieStac!$S26))=FALSE,IF(ISERR(FIND(CONCATENATE(AE$4,"+"),NieStac!$S26))=FALSE,IF(ISERR(FIND(CONCATENATE(AE$4,"++"),NieStac!$S26))=FALSE,IF(ISERR(FIND(CONCATENATE(AE$4,"+++"),NieStac!$S26))=FALSE,"+++","++"),"+")," ")," ")</f>
        <v xml:space="preserve"> </v>
      </c>
      <c r="AF19" s="16" t="str">
        <f>IF(ISERR(FIND(AF$4,NieStac!$S26))=FALSE,IF(ISERR(FIND(CONCATENATE(AF$4,"+"),NieStac!$S26))=FALSE,IF(ISERR(FIND(CONCATENATE(AF$4,"++"),NieStac!$S26))=FALSE,IF(ISERR(FIND(CONCATENATE(AF$4,"+++"),NieStac!$S26))=FALSE,"+++","++"),"+")," ")," ")</f>
        <v xml:space="preserve"> </v>
      </c>
      <c r="AG19" s="16" t="str">
        <f>IF(ISERR(FIND(AG$4,NieStac!$S26))=FALSE,IF(ISERR(FIND(CONCATENATE(AG$4,"+"),NieStac!$S26))=FALSE,IF(ISERR(FIND(CONCATENATE(AG$4,"++"),NieStac!$S26))=FALSE,IF(ISERR(FIND(CONCATENATE(AG$4,"+++"),NieStac!$S26))=FALSE,"+++","++"),"+")," ")," ")</f>
        <v xml:space="preserve"> </v>
      </c>
      <c r="AH19" s="16" t="str">
        <f>IF(ISERR(FIND(AH$4,NieStac!$S26))=FALSE,IF(ISERR(FIND(CONCATENATE(AH$4,"+"),NieStac!$S26))=FALSE,IF(ISERR(FIND(CONCATENATE(AH$4,"++"),NieStac!$S26))=FALSE,IF(ISERR(FIND(CONCATENATE(AH$4,"+++"),NieStac!$S26))=FALSE,"+++","++"),"+")," ")," ")</f>
        <v xml:space="preserve"> </v>
      </c>
      <c r="AI19" s="16" t="str">
        <f>IF(ISERR(FIND(AI$4,NieStac!$S26))=FALSE,IF(ISERR(FIND(CONCATENATE(AI$4,"+"),NieStac!$S26))=FALSE,IF(ISERR(FIND(CONCATENATE(AI$4,"++"),NieStac!$S26))=FALSE,IF(ISERR(FIND(CONCATENATE(AI$4,"+++"),NieStac!$S26))=FALSE,"+++","++"),"+")," ")," ")</f>
        <v xml:space="preserve"> </v>
      </c>
      <c r="AJ19" s="16" t="str">
        <f>IF(ISERR(FIND(AJ$4,NieStac!$S26))=FALSE,IF(ISERR(FIND(CONCATENATE(AJ$4,"+"),NieStac!$S26))=FALSE,IF(ISERR(FIND(CONCATENATE(AJ$4,"++"),NieStac!$S26))=FALSE,IF(ISERR(FIND(CONCATENATE(AJ$4,"+++"),NieStac!$S26))=FALSE,"+++","++"),"+")," ")," ")</f>
        <v xml:space="preserve"> </v>
      </c>
      <c r="AK19" s="16" t="str">
        <f>IF(ISERR(FIND(AK$4,NieStac!$S26))=FALSE,IF(ISERR(FIND(CONCATENATE(AK$4,"+"),NieStac!$S26))=FALSE,IF(ISERR(FIND(CONCATENATE(AK$4,"++"),NieStac!$S26))=FALSE,IF(ISERR(FIND(CONCATENATE(AK$4,"+++"),NieStac!$S26))=FALSE,"+++","++"),"+")," ")," ")</f>
        <v xml:space="preserve"> </v>
      </c>
      <c r="AL19" s="16" t="str">
        <f>IF(ISERR(FIND(AL$4,NieStac!$S26))=FALSE,IF(ISERR(FIND(CONCATENATE(AL$4,"+"),NieStac!$S26))=FALSE,IF(ISERR(FIND(CONCATENATE(AL$4,"++"),NieStac!$S26))=FALSE,IF(ISERR(FIND(CONCATENATE(AL$4,"+++"),NieStac!$S26))=FALSE,"+++","++"),"+")," ")," ")</f>
        <v xml:space="preserve"> </v>
      </c>
      <c r="AM19" s="16" t="str">
        <f>IF(ISERR(FIND(AM$4,NieStac!$S26))=FALSE,IF(ISERR(FIND(CONCATENATE(AM$4,"+"),NieStac!$S26))=FALSE,IF(ISERR(FIND(CONCATENATE(AM$4,"++"),NieStac!$S26))=FALSE,IF(ISERR(FIND(CONCATENATE(AM$4,"+++"),NieStac!$S26))=FALSE,"+++","++"),"+")," ")," ")</f>
        <v xml:space="preserve"> </v>
      </c>
      <c r="AN19" s="16" t="str">
        <f>IF(ISERR(FIND(AN$4,NieStac!$S26))=FALSE,IF(ISERR(FIND(CONCATENATE(AN$4,"+"),NieStac!$S26))=FALSE,IF(ISERR(FIND(CONCATENATE(AN$4,"++"),NieStac!$S26))=FALSE,IF(ISERR(FIND(CONCATENATE(AN$4,"+++"),NieStac!$S26))=FALSE,"+++","++"),"+")," ")," ")</f>
        <v xml:space="preserve"> </v>
      </c>
      <c r="AO19" s="16" t="str">
        <f>IF(ISERR(FIND(AO$4,NieStac!$S26))=FALSE,IF(ISERR(FIND(CONCATENATE(AO$4,"+"),NieStac!$S26))=FALSE,IF(ISERR(FIND(CONCATENATE(AO$4,"++"),NieStac!$S26))=FALSE,IF(ISERR(FIND(CONCATENATE(AO$4,"+++"),NieStac!$S26))=FALSE,"+++","++"),"+")," ")," ")</f>
        <v xml:space="preserve"> </v>
      </c>
      <c r="AP19" s="16" t="str">
        <f>IF(ISERR(FIND(AP$4,NieStac!$S26))=FALSE,IF(ISERR(FIND(CONCATENATE(AP$4,"+"),NieStac!$S26))=FALSE,IF(ISERR(FIND(CONCATENATE(AP$4,"++"),NieStac!$S26))=FALSE,IF(ISERR(FIND(CONCATENATE(AP$4,"+++"),NieStac!$S26))=FALSE,"+++","++"),"+")," ")," ")</f>
        <v xml:space="preserve"> </v>
      </c>
      <c r="AQ19" s="16" t="str">
        <f>IF(ISERR(FIND(AQ$4,NieStac!$S26))=FALSE,IF(ISERR(FIND(CONCATENATE(AQ$4,"+"),NieStac!$S26))=FALSE,IF(ISERR(FIND(CONCATENATE(AQ$4,"++"),NieStac!$S26))=FALSE,IF(ISERR(FIND(CONCATENATE(AQ$4,"+++"),NieStac!$S26))=FALSE,"+++","++"),"+")," ")," ")</f>
        <v xml:space="preserve"> </v>
      </c>
      <c r="AR19" s="16" t="str">
        <f>IF(ISERR(FIND(AR$4,NieStac!$S26))=FALSE,IF(ISERR(FIND(CONCATENATE(AR$4,"+"),NieStac!$S26))=FALSE,IF(ISERR(FIND(CONCATENATE(AR$4,"++"),NieStac!$S26))=FALSE,IF(ISERR(FIND(CONCATENATE(AR$4,"+++"),NieStac!$S26))=FALSE,"+++","++"),"+")," ")," ")</f>
        <v xml:space="preserve"> </v>
      </c>
      <c r="AS19" s="16" t="str">
        <f>IF(ISERR(FIND(AS$4,NieStac!$S26))=FALSE,IF(ISERR(FIND(CONCATENATE(AS$4,"+"),NieStac!$S26))=FALSE,IF(ISERR(FIND(CONCATENATE(AS$4,"++"),NieStac!$S26))=FALSE,IF(ISERR(FIND(CONCATENATE(AS$4,"+++"),NieStac!$S26))=FALSE,"+++","++"),"+")," ")," ")</f>
        <v xml:space="preserve"> </v>
      </c>
      <c r="AT19" s="16" t="str">
        <f>IF(ISERR(FIND(AT$4,NieStac!$S26))=FALSE,IF(ISERR(FIND(CONCATENATE(AT$4,"+"),NieStac!$S26))=FALSE,IF(ISERR(FIND(CONCATENATE(AT$4,"++"),NieStac!$S26))=FALSE,IF(ISERR(FIND(CONCATENATE(AT$4,"+++"),NieStac!$S26))=FALSE,"+++","++"),"+")," ")," ")</f>
        <v xml:space="preserve"> </v>
      </c>
      <c r="AU19" s="16" t="str">
        <f>IF(ISERR(FIND(AU$4,NieStac!$S26))=FALSE,IF(ISERR(FIND(CONCATENATE(AU$4,"+"),NieStac!$S26))=FALSE,IF(ISERR(FIND(CONCATENATE(AU$4,"++"),NieStac!$S26))=FALSE,IF(ISERR(FIND(CONCATENATE(AU$4,"+++"),NieStac!$S26))=FALSE,"+++","++"),"+")," ")," ")</f>
        <v xml:space="preserve"> </v>
      </c>
      <c r="AV19" s="187" t="str">
        <f>NieStac!$C26</f>
        <v>Semestr 2:</v>
      </c>
      <c r="AW19" s="16" t="str">
        <f>IF(ISERR(FIND(AW$4,NieStac!$T26))=FALSE,IF(ISERR(FIND(CONCATENATE(AW$4,"+"),NieStac!$T26))=FALSE,IF(ISERR(FIND(CONCATENATE(AW$4,"++"),NieStac!$T26))=FALSE,IF(ISERR(FIND(CONCATENATE(AW$4,"+++"),NieStac!$T26))=FALSE,"+++","++"),"+")," ")," ")</f>
        <v xml:space="preserve"> </v>
      </c>
      <c r="AX19" s="16" t="str">
        <f>IF(ISERR(FIND(AX$4,NieStac!$T26))=FALSE,IF(ISERR(FIND(CONCATENATE(AX$4,"+"),NieStac!$T26))=FALSE,IF(ISERR(FIND(CONCATENATE(AX$4,"++"),NieStac!$T26))=FALSE,IF(ISERR(FIND(CONCATENATE(AX$4,"+++"),NieStac!$T26))=FALSE,"+++","++"),"+")," ")," ")</f>
        <v xml:space="preserve"> </v>
      </c>
      <c r="AY19" s="16" t="str">
        <f>IF(ISERR(FIND(AY$4,NieStac!$T26))=FALSE,IF(ISERR(FIND(CONCATENATE(AY$4,"+"),NieStac!$T26))=FALSE,IF(ISERR(FIND(CONCATENATE(AY$4,"++"),NieStac!$T26))=FALSE,IF(ISERR(FIND(CONCATENATE(AY$4,"+++"),NieStac!$T26))=FALSE,"+++","++"),"+")," ")," ")</f>
        <v xml:space="preserve"> </v>
      </c>
      <c r="AZ19" s="16" t="str">
        <f>IF(ISERR(FIND(AZ$4,NieStac!$T26))=FALSE,IF(ISERR(FIND(CONCATENATE(AZ$4,"+"),NieStac!$T26))=FALSE,IF(ISERR(FIND(CONCATENATE(AZ$4,"++"),NieStac!$T26))=FALSE,IF(ISERR(FIND(CONCATENATE(AZ$4,"+++"),NieStac!$T26))=FALSE,"+++","++"),"+")," ")," ")</f>
        <v xml:space="preserve"> </v>
      </c>
      <c r="BA19" s="16" t="str">
        <f>IF(ISERR(FIND(BA$4,NieStac!$T26))=FALSE,IF(ISERR(FIND(CONCATENATE(BA$4,"+"),NieStac!$T26))=FALSE,IF(ISERR(FIND(CONCATENATE(BA$4,"++"),NieStac!$T26))=FALSE,IF(ISERR(FIND(CONCATENATE(BA$4,"+++"),NieStac!$T26))=FALSE,"+++","++"),"+")," ")," ")</f>
        <v xml:space="preserve"> </v>
      </c>
      <c r="BB19" s="16" t="str">
        <f>IF(ISERR(FIND(BB$4,NieStac!$T26))=FALSE,IF(ISERR(FIND(CONCATENATE(BB$4,"+"),NieStac!$T26))=FALSE,IF(ISERR(FIND(CONCATENATE(BB$4,"++"),NieStac!$T26))=FALSE,IF(ISERR(FIND(CONCATENATE(BB$4,"+++"),NieStac!$T26))=FALSE,"+++","++"),"+")," ")," ")</f>
        <v xml:space="preserve"> </v>
      </c>
    </row>
    <row r="20" spans="1:54">
      <c r="A20" s="95" t="str">
        <f>NieStac!C28</f>
        <v>Cyfrowe przetwarzanie sygnałów</v>
      </c>
      <c r="B20" s="16" t="str">
        <f>IF(ISERR(FIND(B$4,NieStac!$R28))=FALSE,IF(ISERR(FIND(CONCATENATE(B$4,"+"),NieStac!$R28))=FALSE,IF(ISERR(FIND(CONCATENATE(B$4,"++"),NieStac!$R28))=FALSE,IF(ISERR(FIND(CONCATENATE(B$4,"+++"),NieStac!$R28))=FALSE,"+++","++"),"+")," ")," ")</f>
        <v>++</v>
      </c>
      <c r="C20" s="16" t="str">
        <f>IF(ISERR(FIND(C$4,NieStac!$R28))=FALSE,IF(ISERR(FIND(CONCATENATE(C$4,"+"),NieStac!$R28))=FALSE,IF(ISERR(FIND(CONCATENATE(C$4,"++"),NieStac!$R28))=FALSE,IF(ISERR(FIND(CONCATENATE(C$4,"+++"),NieStac!$R28))=FALSE,"+++","++"),"+")," ")," ")</f>
        <v>++</v>
      </c>
      <c r="D20" s="16" t="str">
        <f>IF(ISERR(FIND(D$4,NieStac!$R28))=FALSE,IF(ISERR(FIND(CONCATENATE(D$4,"+"),NieStac!$R28))=FALSE,IF(ISERR(FIND(CONCATENATE(D$4,"++"),NieStac!$R28))=FALSE,IF(ISERR(FIND(CONCATENATE(D$4,"+++"),NieStac!$R28))=FALSE,"+++","++"),"+")," ")," ")</f>
        <v xml:space="preserve"> </v>
      </c>
      <c r="E20" s="16" t="str">
        <f>IF(ISERR(FIND(E$4,NieStac!$R28))=FALSE,IF(ISERR(FIND(CONCATENATE(E$4,"+"),NieStac!$R28))=FALSE,IF(ISERR(FIND(CONCATENATE(E$4,"++"),NieStac!$R28))=FALSE,IF(ISERR(FIND(CONCATENATE(E$4,"+++"),NieStac!$R28))=FALSE,"+++","++"),"+")," ")," ")</f>
        <v>+++</v>
      </c>
      <c r="F20" s="16" t="str">
        <f>IF(ISERR(FIND(F$4,NieStac!$R28))=FALSE,IF(ISERR(FIND(CONCATENATE(F$4,"+"),NieStac!$R28))=FALSE,IF(ISERR(FIND(CONCATENATE(F$4,"++"),NieStac!$R28))=FALSE,IF(ISERR(FIND(CONCATENATE(F$4,"+++"),NieStac!$R28))=FALSE,"+++","++"),"+")," ")," ")</f>
        <v xml:space="preserve"> </v>
      </c>
      <c r="G20" s="16" t="str">
        <f>IF(ISERR(FIND(G$4,NieStac!$R28))=FALSE,IF(ISERR(FIND(CONCATENATE(G$4,"+"),NieStac!$R28))=FALSE,IF(ISERR(FIND(CONCATENATE(G$4,"++"),NieStac!$R28))=FALSE,IF(ISERR(FIND(CONCATENATE(G$4,"+++"),NieStac!$R28))=FALSE,"+++","++"),"+")," ")," ")</f>
        <v xml:space="preserve"> </v>
      </c>
      <c r="H20" s="16" t="str">
        <f>IF(ISERR(FIND(H$4,NieStac!$R28))=FALSE,IF(ISERR(FIND(CONCATENATE(H$4,"+"),NieStac!$R28))=FALSE,IF(ISERR(FIND(CONCATENATE(H$4,"++"),NieStac!$R28))=FALSE,IF(ISERR(FIND(CONCATENATE(H$4,"+++"),NieStac!$R28))=FALSE,"+++","++"),"+")," ")," ")</f>
        <v xml:space="preserve"> </v>
      </c>
      <c r="I20" s="16" t="str">
        <f>IF(ISERR(FIND(I$4,NieStac!$R28))=FALSE,IF(ISERR(FIND(CONCATENATE(I$4,"+"),NieStac!$R28))=FALSE,IF(ISERR(FIND(CONCATENATE(I$4,"++"),NieStac!$R28))=FALSE,IF(ISERR(FIND(CONCATENATE(I$4,"+++"),NieStac!$R28))=FALSE,"+++","++"),"+")," ")," ")</f>
        <v xml:space="preserve"> </v>
      </c>
      <c r="J20" s="16" t="str">
        <f>IF(ISERR(FIND(J$4,NieStac!$R28))=FALSE,IF(ISERR(FIND(CONCATENATE(J$4,"+"),NieStac!$R28))=FALSE,IF(ISERR(FIND(CONCATENATE(J$4,"++"),NieStac!$R28))=FALSE,IF(ISERR(FIND(CONCATENATE(J$4,"+++"),NieStac!$R28))=FALSE,"+++","++"),"+")," ")," ")</f>
        <v>++</v>
      </c>
      <c r="K20" s="16" t="str">
        <f>IF(ISERR(FIND(K$4,NieStac!$R28))=FALSE,IF(ISERR(FIND(CONCATENATE(K$4,"+"),NieStac!$R28))=FALSE,IF(ISERR(FIND(CONCATENATE(K$4,"++"),NieStac!$R28))=FALSE,IF(ISERR(FIND(CONCATENATE(K$4,"+++"),NieStac!$R28))=FALSE,"+++","++"),"+")," ")," ")</f>
        <v xml:space="preserve"> </v>
      </c>
      <c r="L20" s="16" t="str">
        <f>IF(ISERR(FIND(L$4,NieStac!$R28))=FALSE,IF(ISERR(FIND(CONCATENATE(L$4,"+"),NieStac!$R28))=FALSE,IF(ISERR(FIND(CONCATENATE(L$4,"++"),NieStac!$R28))=FALSE,IF(ISERR(FIND(CONCATENATE(L$4,"+++"),NieStac!$R28))=FALSE,"+++","++"),"+")," ")," ")</f>
        <v xml:space="preserve"> </v>
      </c>
      <c r="M20" s="16" t="str">
        <f>IF(ISERR(FIND(M$4,NieStac!$R28))=FALSE,IF(ISERR(FIND(CONCATENATE(M$4,"+"),NieStac!$R28))=FALSE,IF(ISERR(FIND(CONCATENATE(M$4,"++"),NieStac!$R28))=FALSE,IF(ISERR(FIND(CONCATENATE(M$4,"+++"),NieStac!$R28))=FALSE,"+++","++"),"+")," ")," ")</f>
        <v xml:space="preserve"> </v>
      </c>
      <c r="N20" s="16" t="str">
        <f>IF(ISERR(FIND(N$4,NieStac!$R28))=FALSE,IF(ISERR(FIND(CONCATENATE(N$4,"+"),NieStac!$R28))=FALSE,IF(ISERR(FIND(CONCATENATE(N$4,"++"),NieStac!$R28))=FALSE,IF(ISERR(FIND(CONCATENATE(N$4,"+++"),NieStac!$R28))=FALSE,"+++","++"),"+")," ")," ")</f>
        <v xml:space="preserve"> </v>
      </c>
      <c r="O20" s="16" t="str">
        <f>IF(ISERR(FIND(O$4,NieStac!$R28))=FALSE,IF(ISERR(FIND(CONCATENATE(O$4,"+"),NieStac!$R28))=FALSE,IF(ISERR(FIND(CONCATENATE(O$4,"++"),NieStac!$R28))=FALSE,IF(ISERR(FIND(CONCATENATE(O$4,"+++"),NieStac!$R28))=FALSE,"+++","++"),"+")," ")," ")</f>
        <v xml:space="preserve"> </v>
      </c>
      <c r="P20" s="16" t="str">
        <f>IF(ISERR(FIND(P$4,NieStac!$R28))=FALSE,IF(ISERR(FIND(CONCATENATE(P$4,"+"),NieStac!$R28))=FALSE,IF(ISERR(FIND(CONCATENATE(P$4,"++"),NieStac!$R28))=FALSE,IF(ISERR(FIND(CONCATENATE(P$4,"+++"),NieStac!$R28))=FALSE,"+++","++"),"+")," ")," ")</f>
        <v xml:space="preserve"> </v>
      </c>
      <c r="Q20" s="16" t="str">
        <f>IF(ISERR(FIND(Q$4,NieStac!$R28))=FALSE,IF(ISERR(FIND(CONCATENATE(Q$4,"+"),NieStac!$R28))=FALSE,IF(ISERR(FIND(CONCATENATE(Q$4,"++"),NieStac!$R28))=FALSE,IF(ISERR(FIND(CONCATENATE(Q$4,"+++"),NieStac!$R28))=FALSE,"+++","++"),"+")," ")," ")</f>
        <v xml:space="preserve"> </v>
      </c>
      <c r="R20" s="16" t="str">
        <f>IF(ISERR(FIND(R$4,NieStac!$R28))=FALSE,IF(ISERR(FIND(CONCATENATE(R$4,"+"),NieStac!$R28))=FALSE,IF(ISERR(FIND(CONCATENATE(R$4,"++"),NieStac!$R28))=FALSE,IF(ISERR(FIND(CONCATENATE(R$4,"+++"),NieStac!$R28))=FALSE,"+++","++"),"+")," ")," ")</f>
        <v xml:space="preserve"> </v>
      </c>
      <c r="S20" s="16" t="str">
        <f>IF(ISERR(FIND(S$4,NieStac!$R28))=FALSE,IF(ISERR(FIND(CONCATENATE(S$4,"+"),NieStac!$R28))=FALSE,IF(ISERR(FIND(CONCATENATE(S$4,"++"),NieStac!$R28))=FALSE,IF(ISERR(FIND(CONCATENATE(S$4,"+++"),NieStac!$R28))=FALSE,"+++","++"),"+")," ")," ")</f>
        <v xml:space="preserve"> </v>
      </c>
      <c r="T20" s="95" t="str">
        <f>NieStac!$C28</f>
        <v>Cyfrowe przetwarzanie sygnałów</v>
      </c>
      <c r="U20" s="16" t="str">
        <f>IF(ISERR(FIND(U$4,NieStac!$S28))=FALSE,IF(ISERR(FIND(CONCATENATE(U$4,"+"),NieStac!$S28))=FALSE,IF(ISERR(FIND(CONCATENATE(U$4,"++"),NieStac!$S28))=FALSE,IF(ISERR(FIND(CONCATENATE(U$4,"+++"),NieStac!$S28))=FALSE,"+++","++"),"+")," ")," ")</f>
        <v xml:space="preserve"> </v>
      </c>
      <c r="V20" s="16" t="str">
        <f>IF(ISERR(FIND(V$4,NieStac!$S28))=FALSE,IF(ISERR(FIND(CONCATENATE(V$4,"+"),NieStac!$S28))=FALSE,IF(ISERR(FIND(CONCATENATE(V$4,"++"),NieStac!$S28))=FALSE,IF(ISERR(FIND(CONCATENATE(V$4,"+++"),NieStac!$S28))=FALSE,"+++","++"),"+")," ")," ")</f>
        <v xml:space="preserve"> </v>
      </c>
      <c r="W20" s="16" t="str">
        <f>IF(ISERR(FIND(W$4,NieStac!$S28))=FALSE,IF(ISERR(FIND(CONCATENATE(W$4,"+"),NieStac!$S28))=FALSE,IF(ISERR(FIND(CONCATENATE(W$4,"++"),NieStac!$S28))=FALSE,IF(ISERR(FIND(CONCATENATE(W$4,"+++"),NieStac!$S28))=FALSE,"+++","++"),"+")," ")," ")</f>
        <v xml:space="preserve"> </v>
      </c>
      <c r="X20" s="16" t="str">
        <f>IF(ISERR(FIND(X$4,NieStac!$S28))=FALSE,IF(ISERR(FIND(CONCATENATE(X$4,"+"),NieStac!$S28))=FALSE,IF(ISERR(FIND(CONCATENATE(X$4,"++"),NieStac!$S28))=FALSE,IF(ISERR(FIND(CONCATENATE(X$4,"+++"),NieStac!$S28))=FALSE,"+++","++"),"+")," ")," ")</f>
        <v xml:space="preserve"> </v>
      </c>
      <c r="Y20" s="16" t="str">
        <f>IF(ISERR(FIND(Y$4,NieStac!$S28))=FALSE,IF(ISERR(FIND(CONCATENATE(Y$4,"+"),NieStac!$S28))=FALSE,IF(ISERR(FIND(CONCATENATE(Y$4,"++"),NieStac!$S28))=FALSE,IF(ISERR(FIND(CONCATENATE(Y$4,"+++"),NieStac!$S28))=FALSE,"+++","++"),"+")," ")," ")</f>
        <v xml:space="preserve"> </v>
      </c>
      <c r="Z20" s="16" t="str">
        <f>IF(ISERR(FIND(Z$4,NieStac!$S28))=FALSE,IF(ISERR(FIND(CONCATENATE(Z$4,"+"),NieStac!$S28))=FALSE,IF(ISERR(FIND(CONCATENATE(Z$4,"++"),NieStac!$S28))=FALSE,IF(ISERR(FIND(CONCATENATE(Z$4,"+++"),NieStac!$S28))=FALSE,"+++","++"),"+")," ")," ")</f>
        <v>++</v>
      </c>
      <c r="AA20" s="16" t="str">
        <f>IF(ISERR(FIND(AA$4,NieStac!$S28))=FALSE,IF(ISERR(FIND(CONCATENATE(AA$4,"+"),NieStac!$S28))=FALSE,IF(ISERR(FIND(CONCATENATE(AA$4,"++"),NieStac!$S28))=FALSE,IF(ISERR(FIND(CONCATENATE(AA$4,"+++"),NieStac!$S28))=FALSE,"+++","++"),"+")," ")," ")</f>
        <v xml:space="preserve"> </v>
      </c>
      <c r="AB20" s="16" t="str">
        <f>IF(ISERR(FIND(AB$4,NieStac!$S28))=FALSE,IF(ISERR(FIND(CONCATENATE(AB$4,"+"),NieStac!$S28))=FALSE,IF(ISERR(FIND(CONCATENATE(AB$4,"++"),NieStac!$S28))=FALSE,IF(ISERR(FIND(CONCATENATE(AB$4,"+++"),NieStac!$S28))=FALSE,"+++","++"),"+")," ")," ")</f>
        <v xml:space="preserve"> </v>
      </c>
      <c r="AC20" s="16" t="str">
        <f>IF(ISERR(FIND(AC$4,NieStac!$S28))=FALSE,IF(ISERR(FIND(CONCATENATE(AC$4,"+"),NieStac!$S28))=FALSE,IF(ISERR(FIND(CONCATENATE(AC$4,"++"),NieStac!$S28))=FALSE,IF(ISERR(FIND(CONCATENATE(AC$4,"+++"),NieStac!$S28))=FALSE,"+++","++"),"+")," ")," ")</f>
        <v xml:space="preserve"> </v>
      </c>
      <c r="AD20" s="16" t="str">
        <f>IF(ISERR(FIND(AD$4,NieStac!$S28))=FALSE,IF(ISERR(FIND(CONCATENATE(AD$4,"+"),NieStac!$S28))=FALSE,IF(ISERR(FIND(CONCATENATE(AD$4,"++"),NieStac!$S28))=FALSE,IF(ISERR(FIND(CONCATENATE(AD$4,"+++"),NieStac!$S28))=FALSE,"+++","++"),"+")," ")," ")</f>
        <v xml:space="preserve"> </v>
      </c>
      <c r="AE20" s="16" t="str">
        <f>IF(ISERR(FIND(AE$4,NieStac!$S28))=FALSE,IF(ISERR(FIND(CONCATENATE(AE$4,"+"),NieStac!$S28))=FALSE,IF(ISERR(FIND(CONCATENATE(AE$4,"++"),NieStac!$S28))=FALSE,IF(ISERR(FIND(CONCATENATE(AE$4,"+++"),NieStac!$S28))=FALSE,"+++","++"),"+")," ")," ")</f>
        <v>+++</v>
      </c>
      <c r="AF20" s="16" t="str">
        <f>IF(ISERR(FIND(AF$4,NieStac!$S28))=FALSE,IF(ISERR(FIND(CONCATENATE(AF$4,"+"),NieStac!$S28))=FALSE,IF(ISERR(FIND(CONCATENATE(AF$4,"++"),NieStac!$S28))=FALSE,IF(ISERR(FIND(CONCATENATE(AF$4,"+++"),NieStac!$S28))=FALSE,"+++","++"),"+")," ")," ")</f>
        <v xml:space="preserve"> </v>
      </c>
      <c r="AG20" s="16" t="str">
        <f>IF(ISERR(FIND(AG$4,NieStac!$S28))=FALSE,IF(ISERR(FIND(CONCATENATE(AG$4,"+"),NieStac!$S28))=FALSE,IF(ISERR(FIND(CONCATENATE(AG$4,"++"),NieStac!$S28))=FALSE,IF(ISERR(FIND(CONCATENATE(AG$4,"+++"),NieStac!$S28))=FALSE,"+++","++"),"+")," ")," ")</f>
        <v xml:space="preserve"> </v>
      </c>
      <c r="AH20" s="16" t="str">
        <f>IF(ISERR(FIND(AH$4,NieStac!$S28))=FALSE,IF(ISERR(FIND(CONCATENATE(AH$4,"+"),NieStac!$S28))=FALSE,IF(ISERR(FIND(CONCATENATE(AH$4,"++"),NieStac!$S28))=FALSE,IF(ISERR(FIND(CONCATENATE(AH$4,"+++"),NieStac!$S28))=FALSE,"+++","++"),"+")," ")," ")</f>
        <v xml:space="preserve"> </v>
      </c>
      <c r="AI20" s="16" t="str">
        <f>IF(ISERR(FIND(AI$4,NieStac!$S28))=FALSE,IF(ISERR(FIND(CONCATENATE(AI$4,"+"),NieStac!$S28))=FALSE,IF(ISERR(FIND(CONCATENATE(AI$4,"++"),NieStac!$S28))=FALSE,IF(ISERR(FIND(CONCATENATE(AI$4,"+++"),NieStac!$S28))=FALSE,"+++","++"),"+")," ")," ")</f>
        <v xml:space="preserve"> </v>
      </c>
      <c r="AJ20" s="16" t="str">
        <f>IF(ISERR(FIND(AJ$4,NieStac!$S28))=FALSE,IF(ISERR(FIND(CONCATENATE(AJ$4,"+"),NieStac!$S28))=FALSE,IF(ISERR(FIND(CONCATENATE(AJ$4,"++"),NieStac!$S28))=FALSE,IF(ISERR(FIND(CONCATENATE(AJ$4,"+++"),NieStac!$S28))=FALSE,"+++","++"),"+")," ")," ")</f>
        <v>+</v>
      </c>
      <c r="AK20" s="16" t="str">
        <f>IF(ISERR(FIND(AK$4,NieStac!$S28))=FALSE,IF(ISERR(FIND(CONCATENATE(AK$4,"+"),NieStac!$S28))=FALSE,IF(ISERR(FIND(CONCATENATE(AK$4,"++"),NieStac!$S28))=FALSE,IF(ISERR(FIND(CONCATENATE(AK$4,"+++"),NieStac!$S28))=FALSE,"+++","++"),"+")," ")," ")</f>
        <v xml:space="preserve"> </v>
      </c>
      <c r="AL20" s="16" t="str">
        <f>IF(ISERR(FIND(AL$4,NieStac!$S28))=FALSE,IF(ISERR(FIND(CONCATENATE(AL$4,"+"),NieStac!$S28))=FALSE,IF(ISERR(FIND(CONCATENATE(AL$4,"++"),NieStac!$S28))=FALSE,IF(ISERR(FIND(CONCATENATE(AL$4,"+++"),NieStac!$S28))=FALSE,"+++","++"),"+")," ")," ")</f>
        <v xml:space="preserve"> </v>
      </c>
      <c r="AM20" s="16" t="str">
        <f>IF(ISERR(FIND(AM$4,NieStac!$S28))=FALSE,IF(ISERR(FIND(CONCATENATE(AM$4,"+"),NieStac!$S28))=FALSE,IF(ISERR(FIND(CONCATENATE(AM$4,"++"),NieStac!$S28))=FALSE,IF(ISERR(FIND(CONCATENATE(AM$4,"+++"),NieStac!$S28))=FALSE,"+++","++"),"+")," ")," ")</f>
        <v xml:space="preserve"> </v>
      </c>
      <c r="AN20" s="16" t="str">
        <f>IF(ISERR(FIND(AN$4,NieStac!$S28))=FALSE,IF(ISERR(FIND(CONCATENATE(AN$4,"+"),NieStac!$S28))=FALSE,IF(ISERR(FIND(CONCATENATE(AN$4,"++"),NieStac!$S28))=FALSE,IF(ISERR(FIND(CONCATENATE(AN$4,"+++"),NieStac!$S28))=FALSE,"+++","++"),"+")," ")," ")</f>
        <v xml:space="preserve"> </v>
      </c>
      <c r="AO20" s="16" t="str">
        <f>IF(ISERR(FIND(AO$4,NieStac!$S28))=FALSE,IF(ISERR(FIND(CONCATENATE(AO$4,"+"),NieStac!$S28))=FALSE,IF(ISERR(FIND(CONCATENATE(AO$4,"++"),NieStac!$S28))=FALSE,IF(ISERR(FIND(CONCATENATE(AO$4,"+++"),NieStac!$S28))=FALSE,"+++","++"),"+")," ")," ")</f>
        <v xml:space="preserve"> </v>
      </c>
      <c r="AP20" s="16" t="str">
        <f>IF(ISERR(FIND(AP$4,NieStac!$S28))=FALSE,IF(ISERR(FIND(CONCATENATE(AP$4,"+"),NieStac!$S28))=FALSE,IF(ISERR(FIND(CONCATENATE(AP$4,"++"),NieStac!$S28))=FALSE,IF(ISERR(FIND(CONCATENATE(AP$4,"+++"),NieStac!$S28))=FALSE,"+++","++"),"+")," ")," ")</f>
        <v xml:space="preserve"> </v>
      </c>
      <c r="AQ20" s="16" t="str">
        <f>IF(ISERR(FIND(AQ$4,NieStac!$S28))=FALSE,IF(ISERR(FIND(CONCATENATE(AQ$4,"+"),NieStac!$S28))=FALSE,IF(ISERR(FIND(CONCATENATE(AQ$4,"++"),NieStac!$S28))=FALSE,IF(ISERR(FIND(CONCATENATE(AQ$4,"+++"),NieStac!$S28))=FALSE,"+++","++"),"+")," ")," ")</f>
        <v xml:space="preserve"> </v>
      </c>
      <c r="AR20" s="16" t="str">
        <f>IF(ISERR(FIND(AR$4,NieStac!$S28))=FALSE,IF(ISERR(FIND(CONCATENATE(AR$4,"+"),NieStac!$S28))=FALSE,IF(ISERR(FIND(CONCATENATE(AR$4,"++"),NieStac!$S28))=FALSE,IF(ISERR(FIND(CONCATENATE(AR$4,"+++"),NieStac!$S28))=FALSE,"+++","++"),"+")," ")," ")</f>
        <v xml:space="preserve"> </v>
      </c>
      <c r="AS20" s="16" t="str">
        <f>IF(ISERR(FIND(AS$4,NieStac!$S28))=FALSE,IF(ISERR(FIND(CONCATENATE(AS$4,"+"),NieStac!$S28))=FALSE,IF(ISERR(FIND(CONCATENATE(AS$4,"++"),NieStac!$S28))=FALSE,IF(ISERR(FIND(CONCATENATE(AS$4,"+++"),NieStac!$S28))=FALSE,"+++","++"),"+")," ")," ")</f>
        <v xml:space="preserve"> </v>
      </c>
      <c r="AT20" s="16" t="str">
        <f>IF(ISERR(FIND(AT$4,NieStac!$S28))=FALSE,IF(ISERR(FIND(CONCATENATE(AT$4,"+"),NieStac!$S28))=FALSE,IF(ISERR(FIND(CONCATENATE(AT$4,"++"),NieStac!$S28))=FALSE,IF(ISERR(FIND(CONCATENATE(AT$4,"+++"),NieStac!$S28))=FALSE,"+++","++"),"+")," ")," ")</f>
        <v>+</v>
      </c>
      <c r="AU20" s="16" t="str">
        <f>IF(ISERR(FIND(AU$4,NieStac!$S28))=FALSE,IF(ISERR(FIND(CONCATENATE(AU$4,"+"),NieStac!$S28))=FALSE,IF(ISERR(FIND(CONCATENATE(AU$4,"++"),NieStac!$S28))=FALSE,IF(ISERR(FIND(CONCATENATE(AU$4,"+++"),NieStac!$S28))=FALSE,"+++","++"),"+")," ")," ")</f>
        <v xml:space="preserve"> </v>
      </c>
      <c r="AV20" s="95" t="str">
        <f>NieStac!$C28</f>
        <v>Cyfrowe przetwarzanie sygnałów</v>
      </c>
      <c r="AW20" s="16" t="str">
        <f>IF(ISERR(FIND(AW$4,NieStac!$T28))=FALSE,IF(ISERR(FIND(CONCATENATE(AW$4,"+"),NieStac!$T28))=FALSE,IF(ISERR(FIND(CONCATENATE(AW$4,"++"),NieStac!$T28))=FALSE,IF(ISERR(FIND(CONCATENATE(AW$4,"+++"),NieStac!$T28))=FALSE,"+++","++"),"+")," ")," ")</f>
        <v>++</v>
      </c>
      <c r="AX20" s="16" t="str">
        <f>IF(ISERR(FIND(AX$4,NieStac!$T28))=FALSE,IF(ISERR(FIND(CONCATENATE(AX$4,"+"),NieStac!$T28))=FALSE,IF(ISERR(FIND(CONCATENATE(AX$4,"++"),NieStac!$T28))=FALSE,IF(ISERR(FIND(CONCATENATE(AX$4,"+++"),NieStac!$T28))=FALSE,"+++","++"),"+")," ")," ")</f>
        <v xml:space="preserve"> </v>
      </c>
      <c r="AY20" s="16" t="str">
        <f>IF(ISERR(FIND(AY$4,NieStac!$T28))=FALSE,IF(ISERR(FIND(CONCATENATE(AY$4,"+"),NieStac!$T28))=FALSE,IF(ISERR(FIND(CONCATENATE(AY$4,"++"),NieStac!$T28))=FALSE,IF(ISERR(FIND(CONCATENATE(AY$4,"+++"),NieStac!$T28))=FALSE,"+++","++"),"+")," ")," ")</f>
        <v xml:space="preserve"> </v>
      </c>
      <c r="AZ20" s="16" t="str">
        <f>IF(ISERR(FIND(AZ$4,NieStac!$T28))=FALSE,IF(ISERR(FIND(CONCATENATE(AZ$4,"+"),NieStac!$T28))=FALSE,IF(ISERR(FIND(CONCATENATE(AZ$4,"++"),NieStac!$T28))=FALSE,IF(ISERR(FIND(CONCATENATE(AZ$4,"+++"),NieStac!$T28))=FALSE,"+++","++"),"+")," ")," ")</f>
        <v xml:space="preserve"> </v>
      </c>
      <c r="BA20" s="16" t="str">
        <f>IF(ISERR(FIND(BA$4,NieStac!$T28))=FALSE,IF(ISERR(FIND(CONCATENATE(BA$4,"+"),NieStac!$T28))=FALSE,IF(ISERR(FIND(CONCATENATE(BA$4,"++"),NieStac!$T28))=FALSE,IF(ISERR(FIND(CONCATENATE(BA$4,"+++"),NieStac!$T28))=FALSE,"+++","++"),"+")," ")," ")</f>
        <v xml:space="preserve"> </v>
      </c>
      <c r="BB20" s="16" t="str">
        <f>IF(ISERR(FIND(BB$4,NieStac!$T28))=FALSE,IF(ISERR(FIND(CONCATENATE(BB$4,"+"),NieStac!$T28))=FALSE,IF(ISERR(FIND(CONCATENATE(BB$4,"++"),NieStac!$T28))=FALSE,IF(ISERR(FIND(CONCATENATE(BB$4,"+++"),NieStac!$T28))=FALSE,"+++","++"),"+")," ")," ")</f>
        <v xml:space="preserve"> </v>
      </c>
    </row>
    <row r="21" spans="1:54" ht="73.5" customHeight="1">
      <c r="A21" s="95" t="str">
        <f>NieStac!C29</f>
        <v>Przedmiot obieralny 1 - nauki społeczne: Ekonomika przedsiębiorstw (M.Szczepański - WIZ) / Koncepcja i narzędzia zarządzania nowoczesnym przedsiębiorstwem (H.Włodarkiewicz-Klimek - WIZ)</v>
      </c>
      <c r="B21" s="16" t="str">
        <f>IF(ISERR(FIND(B$4,NieStac!$R29))=FALSE,IF(ISERR(FIND(CONCATENATE(B$4,"+"),NieStac!$R29))=FALSE,IF(ISERR(FIND(CONCATENATE(B$4,"++"),NieStac!$R29))=FALSE,IF(ISERR(FIND(CONCATENATE(B$4,"+++"),NieStac!$R29))=FALSE,"+++","++"),"+")," ")," ")</f>
        <v xml:space="preserve"> </v>
      </c>
      <c r="C21" s="16" t="str">
        <f>IF(ISERR(FIND(C$4,NieStac!$R29))=FALSE,IF(ISERR(FIND(CONCATENATE(C$4,"+"),NieStac!$R29))=FALSE,IF(ISERR(FIND(CONCATENATE(C$4,"++"),NieStac!$R29))=FALSE,IF(ISERR(FIND(CONCATENATE(C$4,"+++"),NieStac!$R29))=FALSE,"+++","++"),"+")," ")," ")</f>
        <v xml:space="preserve"> </v>
      </c>
      <c r="D21" s="16" t="str">
        <f>IF(ISERR(FIND(D$4,NieStac!$R29))=FALSE,IF(ISERR(FIND(CONCATENATE(D$4,"+"),NieStac!$R29))=FALSE,IF(ISERR(FIND(CONCATENATE(D$4,"++"),NieStac!$R29))=FALSE,IF(ISERR(FIND(CONCATENATE(D$4,"+++"),NieStac!$R29))=FALSE,"+++","++"),"+")," ")," ")</f>
        <v xml:space="preserve"> </v>
      </c>
      <c r="E21" s="16" t="str">
        <f>IF(ISERR(FIND(E$4,NieStac!$R29))=FALSE,IF(ISERR(FIND(CONCATENATE(E$4,"+"),NieStac!$R29))=FALSE,IF(ISERR(FIND(CONCATENATE(E$4,"++"),NieStac!$R29))=FALSE,IF(ISERR(FIND(CONCATENATE(E$4,"+++"),NieStac!$R29))=FALSE,"+++","++"),"+")," ")," ")</f>
        <v xml:space="preserve"> </v>
      </c>
      <c r="F21" s="16" t="str">
        <f>IF(ISERR(FIND(F$4,NieStac!$R29))=FALSE,IF(ISERR(FIND(CONCATENATE(F$4,"+"),NieStac!$R29))=FALSE,IF(ISERR(FIND(CONCATENATE(F$4,"++"),NieStac!$R29))=FALSE,IF(ISERR(FIND(CONCATENATE(F$4,"+++"),NieStac!$R29))=FALSE,"+++","++"),"+")," ")," ")</f>
        <v xml:space="preserve"> </v>
      </c>
      <c r="G21" s="16" t="str">
        <f>IF(ISERR(FIND(G$4,NieStac!$R29))=FALSE,IF(ISERR(FIND(CONCATENATE(G$4,"+"),NieStac!$R29))=FALSE,IF(ISERR(FIND(CONCATENATE(G$4,"++"),NieStac!$R29))=FALSE,IF(ISERR(FIND(CONCATENATE(G$4,"+++"),NieStac!$R29))=FALSE,"+++","++"),"+")," ")," ")</f>
        <v xml:space="preserve"> </v>
      </c>
      <c r="H21" s="16" t="str">
        <f>IF(ISERR(FIND(H$4,NieStac!$R29))=FALSE,IF(ISERR(FIND(CONCATENATE(H$4,"+"),NieStac!$R29))=FALSE,IF(ISERR(FIND(CONCATENATE(H$4,"++"),NieStac!$R29))=FALSE,IF(ISERR(FIND(CONCATENATE(H$4,"+++"),NieStac!$R29))=FALSE,"+++","++"),"+")," ")," ")</f>
        <v xml:space="preserve"> </v>
      </c>
      <c r="I21" s="16" t="str">
        <f>IF(ISERR(FIND(I$4,NieStac!$R29))=FALSE,IF(ISERR(FIND(CONCATENATE(I$4,"+"),NieStac!$R29))=FALSE,IF(ISERR(FIND(CONCATENATE(I$4,"++"),NieStac!$R29))=FALSE,IF(ISERR(FIND(CONCATENATE(I$4,"+++"),NieStac!$R29))=FALSE,"+++","++"),"+")," ")," ")</f>
        <v xml:space="preserve"> </v>
      </c>
      <c r="J21" s="16" t="str">
        <f>IF(ISERR(FIND(J$4,NieStac!$R29))=FALSE,IF(ISERR(FIND(CONCATENATE(J$4,"+"),NieStac!$R29))=FALSE,IF(ISERR(FIND(CONCATENATE(J$4,"++"),NieStac!$R29))=FALSE,IF(ISERR(FIND(CONCATENATE(J$4,"+++"),NieStac!$R29))=FALSE,"+++","++"),"+")," ")," ")</f>
        <v xml:space="preserve"> </v>
      </c>
      <c r="K21" s="16" t="str">
        <f>IF(ISERR(FIND(K$4,NieStac!$R29))=FALSE,IF(ISERR(FIND(CONCATENATE(K$4,"+"),NieStac!$R29))=FALSE,IF(ISERR(FIND(CONCATENATE(K$4,"++"),NieStac!$R29))=FALSE,IF(ISERR(FIND(CONCATENATE(K$4,"+++"),NieStac!$R29))=FALSE,"+++","++"),"+")," ")," ")</f>
        <v xml:space="preserve"> </v>
      </c>
      <c r="L21" s="16" t="str">
        <f>IF(ISERR(FIND(L$4,NieStac!$R29))=FALSE,IF(ISERR(FIND(CONCATENATE(L$4,"+"),NieStac!$R29))=FALSE,IF(ISERR(FIND(CONCATENATE(L$4,"++"),NieStac!$R29))=FALSE,IF(ISERR(FIND(CONCATENATE(L$4,"+++"),NieStac!$R29))=FALSE,"+++","++"),"+")," ")," ")</f>
        <v xml:space="preserve"> </v>
      </c>
      <c r="M21" s="16" t="str">
        <f>IF(ISERR(FIND(M$4,NieStac!$R29))=FALSE,IF(ISERR(FIND(CONCATENATE(M$4,"+"),NieStac!$R29))=FALSE,IF(ISERR(FIND(CONCATENATE(M$4,"++"),NieStac!$R29))=FALSE,IF(ISERR(FIND(CONCATENATE(M$4,"+++"),NieStac!$R29))=FALSE,"+++","++"),"+")," ")," ")</f>
        <v xml:space="preserve"> </v>
      </c>
      <c r="N21" s="16" t="str">
        <f>IF(ISERR(FIND(N$4,NieStac!$R29))=FALSE,IF(ISERR(FIND(CONCATENATE(N$4,"+"),NieStac!$R29))=FALSE,IF(ISERR(FIND(CONCATENATE(N$4,"++"),NieStac!$R29))=FALSE,IF(ISERR(FIND(CONCATENATE(N$4,"+++"),NieStac!$R29))=FALSE,"+++","++"),"+")," ")," ")</f>
        <v xml:space="preserve"> </v>
      </c>
      <c r="O21" s="16" t="str">
        <f>IF(ISERR(FIND(O$4,NieStac!$R29))=FALSE,IF(ISERR(FIND(CONCATENATE(O$4,"+"),NieStac!$R29))=FALSE,IF(ISERR(FIND(CONCATENATE(O$4,"++"),NieStac!$R29))=FALSE,IF(ISERR(FIND(CONCATENATE(O$4,"+++"),NieStac!$R29))=FALSE,"+++","++"),"+")," ")," ")</f>
        <v>+++</v>
      </c>
      <c r="P21" s="16" t="str">
        <f>IF(ISERR(FIND(P$4,NieStac!$R29))=FALSE,IF(ISERR(FIND(CONCATENATE(P$4,"+"),NieStac!$R29))=FALSE,IF(ISERR(FIND(CONCATENATE(P$4,"++"),NieStac!$R29))=FALSE,IF(ISERR(FIND(CONCATENATE(P$4,"+++"),NieStac!$R29))=FALSE,"+++","++"),"+")," ")," ")</f>
        <v>+++</v>
      </c>
      <c r="Q21" s="16" t="str">
        <f>IF(ISERR(FIND(Q$4,NieStac!$R29))=FALSE,IF(ISERR(FIND(CONCATENATE(Q$4,"+"),NieStac!$R29))=FALSE,IF(ISERR(FIND(CONCATENATE(Q$4,"++"),NieStac!$R29))=FALSE,IF(ISERR(FIND(CONCATENATE(Q$4,"+++"),NieStac!$R29))=FALSE,"+++","++"),"+")," ")," ")</f>
        <v xml:space="preserve"> </v>
      </c>
      <c r="R21" s="16" t="str">
        <f>IF(ISERR(FIND(R$4,NieStac!$R29))=FALSE,IF(ISERR(FIND(CONCATENATE(R$4,"+"),NieStac!$R29))=FALSE,IF(ISERR(FIND(CONCATENATE(R$4,"++"),NieStac!$R29))=FALSE,IF(ISERR(FIND(CONCATENATE(R$4,"+++"),NieStac!$R29))=FALSE,"+++","++"),"+")," ")," ")</f>
        <v>+++</v>
      </c>
      <c r="S21" s="16" t="str">
        <f>IF(ISERR(FIND(S$4,NieStac!$R29))=FALSE,IF(ISERR(FIND(CONCATENATE(S$4,"+"),NieStac!$R29))=FALSE,IF(ISERR(FIND(CONCATENATE(S$4,"++"),NieStac!$R29))=FALSE,IF(ISERR(FIND(CONCATENATE(S$4,"+++"),NieStac!$R29))=FALSE,"+++","++"),"+")," ")," ")</f>
        <v xml:space="preserve"> </v>
      </c>
      <c r="T21" s="95" t="str">
        <f>NieStac!$C29</f>
        <v>Przedmiot obieralny 1 - nauki społeczne: Ekonomika przedsiębiorstw (M.Szczepański - WIZ) / Koncepcja i narzędzia zarządzania nowoczesnym przedsiębiorstwem (H.Włodarkiewicz-Klimek - WIZ)</v>
      </c>
      <c r="U21" s="16" t="str">
        <f>IF(ISERR(FIND(U$4,NieStac!$S29))=FALSE,IF(ISERR(FIND(CONCATENATE(U$4,"+"),NieStac!$S29))=FALSE,IF(ISERR(FIND(CONCATENATE(U$4,"++"),NieStac!$S29))=FALSE,IF(ISERR(FIND(CONCATENATE(U$4,"+++"),NieStac!$S29))=FALSE,"+++","++"),"+")," ")," ")</f>
        <v xml:space="preserve"> </v>
      </c>
      <c r="V21" s="16" t="str">
        <f>IF(ISERR(FIND(V$4,NieStac!$S29))=FALSE,IF(ISERR(FIND(CONCATENATE(V$4,"+"),NieStac!$S29))=FALSE,IF(ISERR(FIND(CONCATENATE(V$4,"++"),NieStac!$S29))=FALSE,IF(ISERR(FIND(CONCATENATE(V$4,"+++"),NieStac!$S29))=FALSE,"+++","++"),"+")," ")," ")</f>
        <v xml:space="preserve"> </v>
      </c>
      <c r="W21" s="16" t="str">
        <f>IF(ISERR(FIND(W$4,NieStac!$S29))=FALSE,IF(ISERR(FIND(CONCATENATE(W$4,"+"),NieStac!$S29))=FALSE,IF(ISERR(FIND(CONCATENATE(W$4,"++"),NieStac!$S29))=FALSE,IF(ISERR(FIND(CONCATENATE(W$4,"+++"),NieStac!$S29))=FALSE,"+++","++"),"+")," ")," ")</f>
        <v xml:space="preserve"> </v>
      </c>
      <c r="X21" s="16" t="str">
        <f>IF(ISERR(FIND(X$4,NieStac!$S29))=FALSE,IF(ISERR(FIND(CONCATENATE(X$4,"+"),NieStac!$S29))=FALSE,IF(ISERR(FIND(CONCATENATE(X$4,"++"),NieStac!$S29))=FALSE,IF(ISERR(FIND(CONCATENATE(X$4,"+++"),NieStac!$S29))=FALSE,"+++","++"),"+")," ")," ")</f>
        <v xml:space="preserve"> </v>
      </c>
      <c r="Y21" s="16" t="str">
        <f>IF(ISERR(FIND(Y$4,NieStac!$S29))=FALSE,IF(ISERR(FIND(CONCATENATE(Y$4,"+"),NieStac!$S29))=FALSE,IF(ISERR(FIND(CONCATENATE(Y$4,"++"),NieStac!$S29))=FALSE,IF(ISERR(FIND(CONCATENATE(Y$4,"+++"),NieStac!$S29))=FALSE,"+++","++"),"+")," ")," ")</f>
        <v xml:space="preserve"> </v>
      </c>
      <c r="Z21" s="16" t="str">
        <f>IF(ISERR(FIND(Z$4,NieStac!$S29))=FALSE,IF(ISERR(FIND(CONCATENATE(Z$4,"+"),NieStac!$S29))=FALSE,IF(ISERR(FIND(CONCATENATE(Z$4,"++"),NieStac!$S29))=FALSE,IF(ISERR(FIND(CONCATENATE(Z$4,"+++"),NieStac!$S29))=FALSE,"+++","++"),"+")," ")," ")</f>
        <v xml:space="preserve"> </v>
      </c>
      <c r="AA21" s="16" t="str">
        <f>IF(ISERR(FIND(AA$4,NieStac!$S29))=FALSE,IF(ISERR(FIND(CONCATENATE(AA$4,"+"),NieStac!$S29))=FALSE,IF(ISERR(FIND(CONCATENATE(AA$4,"++"),NieStac!$S29))=FALSE,IF(ISERR(FIND(CONCATENATE(AA$4,"+++"),NieStac!$S29))=FALSE,"+++","++"),"+")," ")," ")</f>
        <v xml:space="preserve"> </v>
      </c>
      <c r="AB21" s="16" t="str">
        <f>IF(ISERR(FIND(AB$4,NieStac!$S29))=FALSE,IF(ISERR(FIND(CONCATENATE(AB$4,"+"),NieStac!$S29))=FALSE,IF(ISERR(FIND(CONCATENATE(AB$4,"++"),NieStac!$S29))=FALSE,IF(ISERR(FIND(CONCATENATE(AB$4,"+++"),NieStac!$S29))=FALSE,"+++","++"),"+")," ")," ")</f>
        <v xml:space="preserve"> </v>
      </c>
      <c r="AC21" s="16" t="str">
        <f>IF(ISERR(FIND(AC$4,NieStac!$S29))=FALSE,IF(ISERR(FIND(CONCATENATE(AC$4,"+"),NieStac!$S29))=FALSE,IF(ISERR(FIND(CONCATENATE(AC$4,"++"),NieStac!$S29))=FALSE,IF(ISERR(FIND(CONCATENATE(AC$4,"+++"),NieStac!$S29))=FALSE,"+++","++"),"+")," ")," ")</f>
        <v xml:space="preserve"> </v>
      </c>
      <c r="AD21" s="16" t="str">
        <f>IF(ISERR(FIND(AD$4,NieStac!$S29))=FALSE,IF(ISERR(FIND(CONCATENATE(AD$4,"+"),NieStac!$S29))=FALSE,IF(ISERR(FIND(CONCATENATE(AD$4,"++"),NieStac!$S29))=FALSE,IF(ISERR(FIND(CONCATENATE(AD$4,"+++"),NieStac!$S29))=FALSE,"+++","++"),"+")," ")," ")</f>
        <v xml:space="preserve"> </v>
      </c>
      <c r="AE21" s="16" t="str">
        <f>IF(ISERR(FIND(AE$4,NieStac!$S29))=FALSE,IF(ISERR(FIND(CONCATENATE(AE$4,"+"),NieStac!$S29))=FALSE,IF(ISERR(FIND(CONCATENATE(AE$4,"++"),NieStac!$S29))=FALSE,IF(ISERR(FIND(CONCATENATE(AE$4,"+++"),NieStac!$S29))=FALSE,"+++","++"),"+")," ")," ")</f>
        <v xml:space="preserve"> </v>
      </c>
      <c r="AF21" s="16" t="str">
        <f>IF(ISERR(FIND(AF$4,NieStac!$S29))=FALSE,IF(ISERR(FIND(CONCATENATE(AF$4,"+"),NieStac!$S29))=FALSE,IF(ISERR(FIND(CONCATENATE(AF$4,"++"),NieStac!$S29))=FALSE,IF(ISERR(FIND(CONCATENATE(AF$4,"+++"),NieStac!$S29))=FALSE,"+++","++"),"+")," ")," ")</f>
        <v xml:space="preserve"> </v>
      </c>
      <c r="AG21" s="16" t="str">
        <f>IF(ISERR(FIND(AG$4,NieStac!$S29))=FALSE,IF(ISERR(FIND(CONCATENATE(AG$4,"+"),NieStac!$S29))=FALSE,IF(ISERR(FIND(CONCATENATE(AG$4,"++"),NieStac!$S29))=FALSE,IF(ISERR(FIND(CONCATENATE(AG$4,"+++"),NieStac!$S29))=FALSE,"+++","++"),"+")," ")," ")</f>
        <v xml:space="preserve"> </v>
      </c>
      <c r="AH21" s="16" t="str">
        <f>IF(ISERR(FIND(AH$4,NieStac!$S29))=FALSE,IF(ISERR(FIND(CONCATENATE(AH$4,"+"),NieStac!$S29))=FALSE,IF(ISERR(FIND(CONCATENATE(AH$4,"++"),NieStac!$S29))=FALSE,IF(ISERR(FIND(CONCATENATE(AH$4,"+++"),NieStac!$S29))=FALSE,"+++","++"),"+")," ")," ")</f>
        <v>+++</v>
      </c>
      <c r="AI21" s="16" t="str">
        <f>IF(ISERR(FIND(AI$4,NieStac!$S29))=FALSE,IF(ISERR(FIND(CONCATENATE(AI$4,"+"),NieStac!$S29))=FALSE,IF(ISERR(FIND(CONCATENATE(AI$4,"++"),NieStac!$S29))=FALSE,IF(ISERR(FIND(CONCATENATE(AI$4,"+++"),NieStac!$S29))=FALSE,"+++","++"),"+")," ")," ")</f>
        <v xml:space="preserve"> </v>
      </c>
      <c r="AJ21" s="16" t="str">
        <f>IF(ISERR(FIND(AJ$4,NieStac!$S29))=FALSE,IF(ISERR(FIND(CONCATENATE(AJ$4,"+"),NieStac!$S29))=FALSE,IF(ISERR(FIND(CONCATENATE(AJ$4,"++"),NieStac!$S29))=FALSE,IF(ISERR(FIND(CONCATENATE(AJ$4,"+++"),NieStac!$S29))=FALSE,"+++","++"),"+")," ")," ")</f>
        <v xml:space="preserve"> </v>
      </c>
      <c r="AK21" s="16" t="str">
        <f>IF(ISERR(FIND(AK$4,NieStac!$S29))=FALSE,IF(ISERR(FIND(CONCATENATE(AK$4,"+"),NieStac!$S29))=FALSE,IF(ISERR(FIND(CONCATENATE(AK$4,"++"),NieStac!$S29))=FALSE,IF(ISERR(FIND(CONCATENATE(AK$4,"+++"),NieStac!$S29))=FALSE,"+++","++"),"+")," ")," ")</f>
        <v xml:space="preserve"> </v>
      </c>
      <c r="AL21" s="16" t="str">
        <f>IF(ISERR(FIND(AL$4,NieStac!$S29))=FALSE,IF(ISERR(FIND(CONCATENATE(AL$4,"+"),NieStac!$S29))=FALSE,IF(ISERR(FIND(CONCATENATE(AL$4,"++"),NieStac!$S29))=FALSE,IF(ISERR(FIND(CONCATENATE(AL$4,"+++"),NieStac!$S29))=FALSE,"+++","++"),"+")," ")," ")</f>
        <v>+++</v>
      </c>
      <c r="AM21" s="16" t="str">
        <f>IF(ISERR(FIND(AM$4,NieStac!$S29))=FALSE,IF(ISERR(FIND(CONCATENATE(AM$4,"+"),NieStac!$S29))=FALSE,IF(ISERR(FIND(CONCATENATE(AM$4,"++"),NieStac!$S29))=FALSE,IF(ISERR(FIND(CONCATENATE(AM$4,"+++"),NieStac!$S29))=FALSE,"+++","++"),"+")," ")," ")</f>
        <v xml:space="preserve"> </v>
      </c>
      <c r="AN21" s="16" t="str">
        <f>IF(ISERR(FIND(AN$4,NieStac!$S29))=FALSE,IF(ISERR(FIND(CONCATENATE(AN$4,"+"),NieStac!$S29))=FALSE,IF(ISERR(FIND(CONCATENATE(AN$4,"++"),NieStac!$S29))=FALSE,IF(ISERR(FIND(CONCATENATE(AN$4,"+++"),NieStac!$S29))=FALSE,"+++","++"),"+")," ")," ")</f>
        <v xml:space="preserve"> </v>
      </c>
      <c r="AO21" s="16" t="str">
        <f>IF(ISERR(FIND(AO$4,NieStac!$S29))=FALSE,IF(ISERR(FIND(CONCATENATE(AO$4,"+"),NieStac!$S29))=FALSE,IF(ISERR(FIND(CONCATENATE(AO$4,"++"),NieStac!$S29))=FALSE,IF(ISERR(FIND(CONCATENATE(AO$4,"+++"),NieStac!$S29))=FALSE,"+++","++"),"+")," ")," ")</f>
        <v xml:space="preserve"> </v>
      </c>
      <c r="AP21" s="16" t="str">
        <f>IF(ISERR(FIND(AP$4,NieStac!$S29))=FALSE,IF(ISERR(FIND(CONCATENATE(AP$4,"+"),NieStac!$S29))=FALSE,IF(ISERR(FIND(CONCATENATE(AP$4,"++"),NieStac!$S29))=FALSE,IF(ISERR(FIND(CONCATENATE(AP$4,"+++"),NieStac!$S29))=FALSE,"+++","++"),"+")," ")," ")</f>
        <v xml:space="preserve"> </v>
      </c>
      <c r="AQ21" s="16" t="str">
        <f>IF(ISERR(FIND(AQ$4,NieStac!$S29))=FALSE,IF(ISERR(FIND(CONCATENATE(AQ$4,"+"),NieStac!$S29))=FALSE,IF(ISERR(FIND(CONCATENATE(AQ$4,"++"),NieStac!$S29))=FALSE,IF(ISERR(FIND(CONCATENATE(AQ$4,"+++"),NieStac!$S29))=FALSE,"+++","++"),"+")," ")," ")</f>
        <v xml:space="preserve"> </v>
      </c>
      <c r="AR21" s="16" t="str">
        <f>IF(ISERR(FIND(AR$4,NieStac!$S29))=FALSE,IF(ISERR(FIND(CONCATENATE(AR$4,"+"),NieStac!$S29))=FALSE,IF(ISERR(FIND(CONCATENATE(AR$4,"++"),NieStac!$S29))=FALSE,IF(ISERR(FIND(CONCATENATE(AR$4,"+++"),NieStac!$S29))=FALSE,"+++","++"),"+")," ")," ")</f>
        <v>+++</v>
      </c>
      <c r="AS21" s="16" t="str">
        <f>IF(ISERR(FIND(AS$4,NieStac!$S29))=FALSE,IF(ISERR(FIND(CONCATENATE(AS$4,"+"),NieStac!$S29))=FALSE,IF(ISERR(FIND(CONCATENATE(AS$4,"++"),NieStac!$S29))=FALSE,IF(ISERR(FIND(CONCATENATE(AS$4,"+++"),NieStac!$S29))=FALSE,"+++","++"),"+")," ")," ")</f>
        <v xml:space="preserve"> </v>
      </c>
      <c r="AT21" s="16" t="str">
        <f>IF(ISERR(FIND(AT$4,NieStac!$S29))=FALSE,IF(ISERR(FIND(CONCATENATE(AT$4,"+"),NieStac!$S29))=FALSE,IF(ISERR(FIND(CONCATENATE(AT$4,"++"),NieStac!$S29))=FALSE,IF(ISERR(FIND(CONCATENATE(AT$4,"+++"),NieStac!$S29))=FALSE,"+++","++"),"+")," ")," ")</f>
        <v xml:space="preserve"> </v>
      </c>
      <c r="AU21" s="16" t="str">
        <f>IF(ISERR(FIND(AU$4,NieStac!$S29))=FALSE,IF(ISERR(FIND(CONCATENATE(AU$4,"+"),NieStac!$S29))=FALSE,IF(ISERR(FIND(CONCATENATE(AU$4,"++"),NieStac!$S29))=FALSE,IF(ISERR(FIND(CONCATENATE(AU$4,"+++"),NieStac!$S29))=FALSE,"+++","++"),"+")," ")," ")</f>
        <v xml:space="preserve"> </v>
      </c>
      <c r="AV21" s="95" t="str">
        <f>NieStac!$C29</f>
        <v>Przedmiot obieralny 1 - nauki społeczne: Ekonomika przedsiębiorstw (M.Szczepański - WIZ) / Koncepcja i narzędzia zarządzania nowoczesnym przedsiębiorstwem (H.Włodarkiewicz-Klimek - WIZ)</v>
      </c>
      <c r="AW21" s="16" t="str">
        <f>IF(ISERR(FIND(AW$4,NieStac!$T29))=FALSE,IF(ISERR(FIND(CONCATENATE(AW$4,"+"),NieStac!$T29))=FALSE,IF(ISERR(FIND(CONCATENATE(AW$4,"++"),NieStac!$T29))=FALSE,IF(ISERR(FIND(CONCATENATE(AW$4,"+++"),NieStac!$T29))=FALSE,"+++","++"),"+")," ")," ")</f>
        <v xml:space="preserve"> </v>
      </c>
      <c r="AX21" s="16" t="str">
        <f>IF(ISERR(FIND(AX$4,NieStac!$T29))=FALSE,IF(ISERR(FIND(CONCATENATE(AX$4,"+"),NieStac!$T29))=FALSE,IF(ISERR(FIND(CONCATENATE(AX$4,"++"),NieStac!$T29))=FALSE,IF(ISERR(FIND(CONCATENATE(AX$4,"+++"),NieStac!$T29))=FALSE,"+++","++"),"+")," ")," ")</f>
        <v xml:space="preserve"> </v>
      </c>
      <c r="AY21" s="16" t="str">
        <f>IF(ISERR(FIND(AY$4,NieStac!$T29))=FALSE,IF(ISERR(FIND(CONCATENATE(AY$4,"+"),NieStac!$T29))=FALSE,IF(ISERR(FIND(CONCATENATE(AY$4,"++"),NieStac!$T29))=FALSE,IF(ISERR(FIND(CONCATENATE(AY$4,"+++"),NieStac!$T29))=FALSE,"+++","++"),"+")," ")," ")</f>
        <v xml:space="preserve"> </v>
      </c>
      <c r="AZ21" s="16" t="str">
        <f>IF(ISERR(FIND(AZ$4,NieStac!$T29))=FALSE,IF(ISERR(FIND(CONCATENATE(AZ$4,"+"),NieStac!$T29))=FALSE,IF(ISERR(FIND(CONCATENATE(AZ$4,"++"),NieStac!$T29))=FALSE,IF(ISERR(FIND(CONCATENATE(AZ$4,"+++"),NieStac!$T29))=FALSE,"+++","++"),"+")," ")," ")</f>
        <v xml:space="preserve"> </v>
      </c>
      <c r="BA21" s="16" t="str">
        <f>IF(ISERR(FIND(BA$4,NieStac!$T29))=FALSE,IF(ISERR(FIND(CONCATENATE(BA$4,"+"),NieStac!$T29))=FALSE,IF(ISERR(FIND(CONCATENATE(BA$4,"++"),NieStac!$T29))=FALSE,IF(ISERR(FIND(CONCATENATE(BA$4,"+++"),NieStac!$T29))=FALSE,"+++","++"),"+")," ")," ")</f>
        <v>++</v>
      </c>
      <c r="BB21" s="16" t="str">
        <f>IF(ISERR(FIND(BB$4,NieStac!$T29))=FALSE,IF(ISERR(FIND(CONCATENATE(BB$4,"+"),NieStac!$T29))=FALSE,IF(ISERR(FIND(CONCATENATE(BB$4,"++"),NieStac!$T29))=FALSE,IF(ISERR(FIND(CONCATENATE(BB$4,"+++"),NieStac!$T29))=FALSE,"+++","++"),"+")," ")," ")</f>
        <v>++</v>
      </c>
    </row>
    <row r="22" spans="1:54">
      <c r="A22" s="95" t="str">
        <f>NieStac!C30</f>
        <v>Przemyslowe systemy baz danych</v>
      </c>
      <c r="B22" s="16" t="str">
        <f>IF(ISERR(FIND(B$4,NieStac!$R30))=FALSE,IF(ISERR(FIND(CONCATENATE(B$4,"+"),NieStac!$R30))=FALSE,IF(ISERR(FIND(CONCATENATE(B$4,"++"),NieStac!$R30))=FALSE,IF(ISERR(FIND(CONCATENATE(B$4,"+++"),NieStac!$R30))=FALSE,"+++","++"),"+")," ")," ")</f>
        <v xml:space="preserve"> </v>
      </c>
      <c r="C22" s="16" t="str">
        <f>IF(ISERR(FIND(C$4,NieStac!$R30))=FALSE,IF(ISERR(FIND(CONCATENATE(C$4,"+"),NieStac!$R30))=FALSE,IF(ISERR(FIND(CONCATENATE(C$4,"++"),NieStac!$R30))=FALSE,IF(ISERR(FIND(CONCATENATE(C$4,"+++"),NieStac!$R30))=FALSE,"+++","++"),"+")," ")," ")</f>
        <v xml:space="preserve"> </v>
      </c>
      <c r="D22" s="16" t="str">
        <f>IF(ISERR(FIND(D$4,NieStac!$R30))=FALSE,IF(ISERR(FIND(CONCATENATE(D$4,"+"),NieStac!$R30))=FALSE,IF(ISERR(FIND(CONCATENATE(D$4,"++"),NieStac!$R30))=FALSE,IF(ISERR(FIND(CONCATENATE(D$4,"+++"),NieStac!$R30))=FALSE,"+++","++"),"+")," ")," ")</f>
        <v>+</v>
      </c>
      <c r="E22" s="16" t="str">
        <f>IF(ISERR(FIND(E$4,NieStac!$R30))=FALSE,IF(ISERR(FIND(CONCATENATE(E$4,"+"),NieStac!$R30))=FALSE,IF(ISERR(FIND(CONCATENATE(E$4,"++"),NieStac!$R30))=FALSE,IF(ISERR(FIND(CONCATENATE(E$4,"+++"),NieStac!$R30))=FALSE,"+++","++"),"+")," ")," ")</f>
        <v xml:space="preserve"> </v>
      </c>
      <c r="F22" s="16" t="str">
        <f>IF(ISERR(FIND(F$4,NieStac!$R30))=FALSE,IF(ISERR(FIND(CONCATENATE(F$4,"+"),NieStac!$R30))=FALSE,IF(ISERR(FIND(CONCATENATE(F$4,"++"),NieStac!$R30))=FALSE,IF(ISERR(FIND(CONCATENATE(F$4,"+++"),NieStac!$R30))=FALSE,"+++","++"),"+")," ")," ")</f>
        <v xml:space="preserve"> </v>
      </c>
      <c r="G22" s="16" t="str">
        <f>IF(ISERR(FIND(G$4,NieStac!$R30))=FALSE,IF(ISERR(FIND(CONCATENATE(G$4,"+"),NieStac!$R30))=FALSE,IF(ISERR(FIND(CONCATENATE(G$4,"++"),NieStac!$R30))=FALSE,IF(ISERR(FIND(CONCATENATE(G$4,"+++"),NieStac!$R30))=FALSE,"+++","++"),"+")," ")," ")</f>
        <v xml:space="preserve"> </v>
      </c>
      <c r="H22" s="16" t="str">
        <f>IF(ISERR(FIND(H$4,NieStac!$R30))=FALSE,IF(ISERR(FIND(CONCATENATE(H$4,"+"),NieStac!$R30))=FALSE,IF(ISERR(FIND(CONCATENATE(H$4,"++"),NieStac!$R30))=FALSE,IF(ISERR(FIND(CONCATENATE(H$4,"+++"),NieStac!$R30))=FALSE,"+++","++"),"+")," ")," ")</f>
        <v xml:space="preserve"> </v>
      </c>
      <c r="I22" s="16" t="str">
        <f>IF(ISERR(FIND(I$4,NieStac!$R30))=FALSE,IF(ISERR(FIND(CONCATENATE(I$4,"+"),NieStac!$R30))=FALSE,IF(ISERR(FIND(CONCATENATE(I$4,"++"),NieStac!$R30))=FALSE,IF(ISERR(FIND(CONCATENATE(I$4,"+++"),NieStac!$R30))=FALSE,"+++","++"),"+")," ")," ")</f>
        <v xml:space="preserve"> </v>
      </c>
      <c r="J22" s="16" t="str">
        <f>IF(ISERR(FIND(J$4,NieStac!$R30))=FALSE,IF(ISERR(FIND(CONCATENATE(J$4,"+"),NieStac!$R30))=FALSE,IF(ISERR(FIND(CONCATENATE(J$4,"++"),NieStac!$R30))=FALSE,IF(ISERR(FIND(CONCATENATE(J$4,"+++"),NieStac!$R30))=FALSE,"+++","++"),"+")," ")," ")</f>
        <v xml:space="preserve"> </v>
      </c>
      <c r="K22" s="16" t="str">
        <f>IF(ISERR(FIND(K$4,NieStac!$R30))=FALSE,IF(ISERR(FIND(CONCATENATE(K$4,"+"),NieStac!$R30))=FALSE,IF(ISERR(FIND(CONCATENATE(K$4,"++"),NieStac!$R30))=FALSE,IF(ISERR(FIND(CONCATENATE(K$4,"+++"),NieStac!$R30))=FALSE,"+++","++"),"+")," ")," ")</f>
        <v xml:space="preserve"> </v>
      </c>
      <c r="L22" s="16" t="str">
        <f>IF(ISERR(FIND(L$4,NieStac!$R30))=FALSE,IF(ISERR(FIND(CONCATENATE(L$4,"+"),NieStac!$R30))=FALSE,IF(ISERR(FIND(CONCATENATE(L$4,"++"),NieStac!$R30))=FALSE,IF(ISERR(FIND(CONCATENATE(L$4,"+++"),NieStac!$R30))=FALSE,"+++","++"),"+")," ")," ")</f>
        <v xml:space="preserve"> </v>
      </c>
      <c r="M22" s="16" t="str">
        <f>IF(ISERR(FIND(M$4,NieStac!$R30))=FALSE,IF(ISERR(FIND(CONCATENATE(M$4,"+"),NieStac!$R30))=FALSE,IF(ISERR(FIND(CONCATENATE(M$4,"++"),NieStac!$R30))=FALSE,IF(ISERR(FIND(CONCATENATE(M$4,"+++"),NieStac!$R30))=FALSE,"+++","++"),"+")," ")," ")</f>
        <v xml:space="preserve"> </v>
      </c>
      <c r="N22" s="16" t="str">
        <f>IF(ISERR(FIND(N$4,NieStac!$R30))=FALSE,IF(ISERR(FIND(CONCATENATE(N$4,"+"),NieStac!$R30))=FALSE,IF(ISERR(FIND(CONCATENATE(N$4,"++"),NieStac!$R30))=FALSE,IF(ISERR(FIND(CONCATENATE(N$4,"+++"),NieStac!$R30))=FALSE,"+++","++"),"+")," ")," ")</f>
        <v xml:space="preserve"> </v>
      </c>
      <c r="O22" s="16" t="str">
        <f>IF(ISERR(FIND(O$4,NieStac!$R30))=FALSE,IF(ISERR(FIND(CONCATENATE(O$4,"+"),NieStac!$R30))=FALSE,IF(ISERR(FIND(CONCATENATE(O$4,"++"),NieStac!$R30))=FALSE,IF(ISERR(FIND(CONCATENATE(O$4,"+++"),NieStac!$R30))=FALSE,"+++","++"),"+")," ")," ")</f>
        <v xml:space="preserve"> </v>
      </c>
      <c r="P22" s="16" t="str">
        <f>IF(ISERR(FIND(P$4,NieStac!$R30))=FALSE,IF(ISERR(FIND(CONCATENATE(P$4,"+"),NieStac!$R30))=FALSE,IF(ISERR(FIND(CONCATENATE(P$4,"++"),NieStac!$R30))=FALSE,IF(ISERR(FIND(CONCATENATE(P$4,"+++"),NieStac!$R30))=FALSE,"+++","++"),"+")," ")," ")</f>
        <v xml:space="preserve"> </v>
      </c>
      <c r="Q22" s="16" t="str">
        <f>IF(ISERR(FIND(Q$4,NieStac!$R30))=FALSE,IF(ISERR(FIND(CONCATENATE(Q$4,"+"),NieStac!$R30))=FALSE,IF(ISERR(FIND(CONCATENATE(Q$4,"++"),NieStac!$R30))=FALSE,IF(ISERR(FIND(CONCATENATE(Q$4,"+++"),NieStac!$R30))=FALSE,"+++","++"),"+")," ")," ")</f>
        <v xml:space="preserve"> </v>
      </c>
      <c r="R22" s="16" t="str">
        <f>IF(ISERR(FIND(R$4,NieStac!$R30))=FALSE,IF(ISERR(FIND(CONCATENATE(R$4,"+"),NieStac!$R30))=FALSE,IF(ISERR(FIND(CONCATENATE(R$4,"++"),NieStac!$R30))=FALSE,IF(ISERR(FIND(CONCATENATE(R$4,"+++"),NieStac!$R30))=FALSE,"+++","++"),"+")," ")," ")</f>
        <v xml:space="preserve"> </v>
      </c>
      <c r="S22" s="16" t="str">
        <f>IF(ISERR(FIND(S$4,NieStac!$R30))=FALSE,IF(ISERR(FIND(CONCATENATE(S$4,"+"),NieStac!$R30))=FALSE,IF(ISERR(FIND(CONCATENATE(S$4,"++"),NieStac!$R30))=FALSE,IF(ISERR(FIND(CONCATENATE(S$4,"+++"),NieStac!$R30))=FALSE,"+++","++"),"+")," ")," ")</f>
        <v xml:space="preserve"> </v>
      </c>
      <c r="T22" s="95" t="str">
        <f>NieStac!$C30</f>
        <v>Przemyslowe systemy baz danych</v>
      </c>
      <c r="U22" s="16" t="str">
        <f>IF(ISERR(FIND(U$4,NieStac!$S30))=FALSE,IF(ISERR(FIND(CONCATENATE(U$4,"+"),NieStac!$S30))=FALSE,IF(ISERR(FIND(CONCATENATE(U$4,"++"),NieStac!$S30))=FALSE,IF(ISERR(FIND(CONCATENATE(U$4,"+++"),NieStac!$S30))=FALSE,"+++","++"),"+")," ")," ")</f>
        <v>++</v>
      </c>
      <c r="V22" s="16" t="str">
        <f>IF(ISERR(FIND(V$4,NieStac!$S30))=FALSE,IF(ISERR(FIND(CONCATENATE(V$4,"+"),NieStac!$S30))=FALSE,IF(ISERR(FIND(CONCATENATE(V$4,"++"),NieStac!$S30))=FALSE,IF(ISERR(FIND(CONCATENATE(V$4,"+++"),NieStac!$S30))=FALSE,"+++","++"),"+")," ")," ")</f>
        <v>++</v>
      </c>
      <c r="W22" s="16" t="str">
        <f>IF(ISERR(FIND(W$4,NieStac!$S30))=FALSE,IF(ISERR(FIND(CONCATENATE(W$4,"+"),NieStac!$S30))=FALSE,IF(ISERR(FIND(CONCATENATE(W$4,"++"),NieStac!$S30))=FALSE,IF(ISERR(FIND(CONCATENATE(W$4,"+++"),NieStac!$S30))=FALSE,"+++","++"),"+")," ")," ")</f>
        <v xml:space="preserve"> </v>
      </c>
      <c r="X22" s="16" t="str">
        <f>IF(ISERR(FIND(X$4,NieStac!$S30))=FALSE,IF(ISERR(FIND(CONCATENATE(X$4,"+"),NieStac!$S30))=FALSE,IF(ISERR(FIND(CONCATENATE(X$4,"++"),NieStac!$S30))=FALSE,IF(ISERR(FIND(CONCATENATE(X$4,"+++"),NieStac!$S30))=FALSE,"+++","++"),"+")," ")," ")</f>
        <v xml:space="preserve"> </v>
      </c>
      <c r="Y22" s="16" t="str">
        <f>IF(ISERR(FIND(Y$4,NieStac!$S30))=FALSE,IF(ISERR(FIND(CONCATENATE(Y$4,"+"),NieStac!$S30))=FALSE,IF(ISERR(FIND(CONCATENATE(Y$4,"++"),NieStac!$S30))=FALSE,IF(ISERR(FIND(CONCATENATE(Y$4,"+++"),NieStac!$S30))=FALSE,"+++","++"),"+")," ")," ")</f>
        <v xml:space="preserve"> </v>
      </c>
      <c r="Z22" s="16" t="str">
        <f>IF(ISERR(FIND(Z$4,NieStac!$S30))=FALSE,IF(ISERR(FIND(CONCATENATE(Z$4,"+"),NieStac!$S30))=FALSE,IF(ISERR(FIND(CONCATENATE(Z$4,"++"),NieStac!$S30))=FALSE,IF(ISERR(FIND(CONCATENATE(Z$4,"+++"),NieStac!$S30))=FALSE,"+++","++"),"+")," ")," ")</f>
        <v xml:space="preserve"> </v>
      </c>
      <c r="AA22" s="16" t="str">
        <f>IF(ISERR(FIND(AA$4,NieStac!$S30))=FALSE,IF(ISERR(FIND(CONCATENATE(AA$4,"+"),NieStac!$S30))=FALSE,IF(ISERR(FIND(CONCATENATE(AA$4,"++"),NieStac!$S30))=FALSE,IF(ISERR(FIND(CONCATENATE(AA$4,"+++"),NieStac!$S30))=FALSE,"+++","++"),"+")," ")," ")</f>
        <v xml:space="preserve"> </v>
      </c>
      <c r="AB22" s="16" t="str">
        <f>IF(ISERR(FIND(AB$4,NieStac!$S30))=FALSE,IF(ISERR(FIND(CONCATENATE(AB$4,"+"),NieStac!$S30))=FALSE,IF(ISERR(FIND(CONCATENATE(AB$4,"++"),NieStac!$S30))=FALSE,IF(ISERR(FIND(CONCATENATE(AB$4,"+++"),NieStac!$S30))=FALSE,"+++","++"),"+")," ")," ")</f>
        <v xml:space="preserve"> </v>
      </c>
      <c r="AC22" s="16" t="str">
        <f>IF(ISERR(FIND(AC$4,NieStac!$S30))=FALSE,IF(ISERR(FIND(CONCATENATE(AC$4,"+"),NieStac!$S30))=FALSE,IF(ISERR(FIND(CONCATENATE(AC$4,"++"),NieStac!$S30))=FALSE,IF(ISERR(FIND(CONCATENATE(AC$4,"+++"),NieStac!$S30))=FALSE,"+++","++"),"+")," ")," ")</f>
        <v xml:space="preserve"> </v>
      </c>
      <c r="AD22" s="16" t="str">
        <f>IF(ISERR(FIND(AD$4,NieStac!$S30))=FALSE,IF(ISERR(FIND(CONCATENATE(AD$4,"+"),NieStac!$S30))=FALSE,IF(ISERR(FIND(CONCATENATE(AD$4,"++"),NieStac!$S30))=FALSE,IF(ISERR(FIND(CONCATENATE(AD$4,"+++"),NieStac!$S30))=FALSE,"+++","++"),"+")," ")," ")</f>
        <v xml:space="preserve"> </v>
      </c>
      <c r="AE22" s="16" t="str">
        <f>IF(ISERR(FIND(AE$4,NieStac!$S30))=FALSE,IF(ISERR(FIND(CONCATENATE(AE$4,"+"),NieStac!$S30))=FALSE,IF(ISERR(FIND(CONCATENATE(AE$4,"++"),NieStac!$S30))=FALSE,IF(ISERR(FIND(CONCATENATE(AE$4,"+++"),NieStac!$S30))=FALSE,"+++","++"),"+")," ")," ")</f>
        <v xml:space="preserve"> </v>
      </c>
      <c r="AF22" s="16" t="str">
        <f>IF(ISERR(FIND(AF$4,NieStac!$S30))=FALSE,IF(ISERR(FIND(CONCATENATE(AF$4,"+"),NieStac!$S30))=FALSE,IF(ISERR(FIND(CONCATENATE(AF$4,"++"),NieStac!$S30))=FALSE,IF(ISERR(FIND(CONCATENATE(AF$4,"+++"),NieStac!$S30))=FALSE,"+++","++"),"+")," ")," ")</f>
        <v xml:space="preserve"> </v>
      </c>
      <c r="AG22" s="16" t="str">
        <f>IF(ISERR(FIND(AG$4,NieStac!$S30))=FALSE,IF(ISERR(FIND(CONCATENATE(AG$4,"+"),NieStac!$S30))=FALSE,IF(ISERR(FIND(CONCATENATE(AG$4,"++"),NieStac!$S30))=FALSE,IF(ISERR(FIND(CONCATENATE(AG$4,"+++"),NieStac!$S30))=FALSE,"+++","++"),"+")," ")," ")</f>
        <v xml:space="preserve"> </v>
      </c>
      <c r="AH22" s="16" t="str">
        <f>IF(ISERR(FIND(AH$4,NieStac!$S30))=FALSE,IF(ISERR(FIND(CONCATENATE(AH$4,"+"),NieStac!$S30))=FALSE,IF(ISERR(FIND(CONCATENATE(AH$4,"++"),NieStac!$S30))=FALSE,IF(ISERR(FIND(CONCATENATE(AH$4,"+++"),NieStac!$S30))=FALSE,"+++","++"),"+")," ")," ")</f>
        <v xml:space="preserve"> </v>
      </c>
      <c r="AI22" s="16" t="str">
        <f>IF(ISERR(FIND(AI$4,NieStac!$S30))=FALSE,IF(ISERR(FIND(CONCATENATE(AI$4,"+"),NieStac!$S30))=FALSE,IF(ISERR(FIND(CONCATENATE(AI$4,"++"),NieStac!$S30))=FALSE,IF(ISERR(FIND(CONCATENATE(AI$4,"+++"),NieStac!$S30))=FALSE,"+++","++"),"+")," ")," ")</f>
        <v xml:space="preserve"> </v>
      </c>
      <c r="AJ22" s="16" t="str">
        <f>IF(ISERR(FIND(AJ$4,NieStac!$S30))=FALSE,IF(ISERR(FIND(CONCATENATE(AJ$4,"+"),NieStac!$S30))=FALSE,IF(ISERR(FIND(CONCATENATE(AJ$4,"++"),NieStac!$S30))=FALSE,IF(ISERR(FIND(CONCATENATE(AJ$4,"+++"),NieStac!$S30))=FALSE,"+++","++"),"+")," ")," ")</f>
        <v xml:space="preserve"> </v>
      </c>
      <c r="AK22" s="16" t="str">
        <f>IF(ISERR(FIND(AK$4,NieStac!$S30))=FALSE,IF(ISERR(FIND(CONCATENATE(AK$4,"+"),NieStac!$S30))=FALSE,IF(ISERR(FIND(CONCATENATE(AK$4,"++"),NieStac!$S30))=FALSE,IF(ISERR(FIND(CONCATENATE(AK$4,"+++"),NieStac!$S30))=FALSE,"+++","++"),"+")," ")," ")</f>
        <v xml:space="preserve"> </v>
      </c>
      <c r="AL22" s="16" t="str">
        <f>IF(ISERR(FIND(AL$4,NieStac!$S30))=FALSE,IF(ISERR(FIND(CONCATENATE(AL$4,"+"),NieStac!$S30))=FALSE,IF(ISERR(FIND(CONCATENATE(AL$4,"++"),NieStac!$S30))=FALSE,IF(ISERR(FIND(CONCATENATE(AL$4,"+++"),NieStac!$S30))=FALSE,"+++","++"),"+")," ")," ")</f>
        <v xml:space="preserve"> </v>
      </c>
      <c r="AM22" s="16" t="str">
        <f>IF(ISERR(FIND(AM$4,NieStac!$S30))=FALSE,IF(ISERR(FIND(CONCATENATE(AM$4,"+"),NieStac!$S30))=FALSE,IF(ISERR(FIND(CONCATENATE(AM$4,"++"),NieStac!$S30))=FALSE,IF(ISERR(FIND(CONCATENATE(AM$4,"+++"),NieStac!$S30))=FALSE,"+++","++"),"+")," ")," ")</f>
        <v xml:space="preserve"> </v>
      </c>
      <c r="AN22" s="16" t="str">
        <f>IF(ISERR(FIND(AN$4,NieStac!$S30))=FALSE,IF(ISERR(FIND(CONCATENATE(AN$4,"+"),NieStac!$S30))=FALSE,IF(ISERR(FIND(CONCATENATE(AN$4,"++"),NieStac!$S30))=FALSE,IF(ISERR(FIND(CONCATENATE(AN$4,"+++"),NieStac!$S30))=FALSE,"+++","++"),"+")," ")," ")</f>
        <v xml:space="preserve"> </v>
      </c>
      <c r="AO22" s="16" t="str">
        <f>IF(ISERR(FIND(AO$4,NieStac!$S30))=FALSE,IF(ISERR(FIND(CONCATENATE(AO$4,"+"),NieStac!$S30))=FALSE,IF(ISERR(FIND(CONCATENATE(AO$4,"++"),NieStac!$S30))=FALSE,IF(ISERR(FIND(CONCATENATE(AO$4,"+++"),NieStac!$S30))=FALSE,"+++","++"),"+")," ")," ")</f>
        <v xml:space="preserve"> </v>
      </c>
      <c r="AP22" s="16" t="str">
        <f>IF(ISERR(FIND(AP$4,NieStac!$S30))=FALSE,IF(ISERR(FIND(CONCATENATE(AP$4,"+"),NieStac!$S30))=FALSE,IF(ISERR(FIND(CONCATENATE(AP$4,"++"),NieStac!$S30))=FALSE,IF(ISERR(FIND(CONCATENATE(AP$4,"+++"),NieStac!$S30))=FALSE,"+++","++"),"+")," ")," ")</f>
        <v xml:space="preserve"> </v>
      </c>
      <c r="AQ22" s="16" t="str">
        <f>IF(ISERR(FIND(AQ$4,NieStac!$S30))=FALSE,IF(ISERR(FIND(CONCATENATE(AQ$4,"+"),NieStac!$S30))=FALSE,IF(ISERR(FIND(CONCATENATE(AQ$4,"++"),NieStac!$S30))=FALSE,IF(ISERR(FIND(CONCATENATE(AQ$4,"+++"),NieStac!$S30))=FALSE,"+++","++"),"+")," ")," ")</f>
        <v xml:space="preserve"> </v>
      </c>
      <c r="AR22" s="16" t="str">
        <f>IF(ISERR(FIND(AR$4,NieStac!$S30))=FALSE,IF(ISERR(FIND(CONCATENATE(AR$4,"+"),NieStac!$S30))=FALSE,IF(ISERR(FIND(CONCATENATE(AR$4,"++"),NieStac!$S30))=FALSE,IF(ISERR(FIND(CONCATENATE(AR$4,"+++"),NieStac!$S30))=FALSE,"+++","++"),"+")," ")," ")</f>
        <v xml:space="preserve"> </v>
      </c>
      <c r="AS22" s="16" t="str">
        <f>IF(ISERR(FIND(AS$4,NieStac!$S30))=FALSE,IF(ISERR(FIND(CONCATENATE(AS$4,"+"),NieStac!$S30))=FALSE,IF(ISERR(FIND(CONCATENATE(AS$4,"++"),NieStac!$S30))=FALSE,IF(ISERR(FIND(CONCATENATE(AS$4,"+++"),NieStac!$S30))=FALSE,"+++","++"),"+")," ")," ")</f>
        <v xml:space="preserve"> </v>
      </c>
      <c r="AT22" s="16" t="str">
        <f>IF(ISERR(FIND(AT$4,NieStac!$S30))=FALSE,IF(ISERR(FIND(CONCATENATE(AT$4,"+"),NieStac!$S30))=FALSE,IF(ISERR(FIND(CONCATENATE(AT$4,"++"),NieStac!$S30))=FALSE,IF(ISERR(FIND(CONCATENATE(AT$4,"+++"),NieStac!$S30))=FALSE,"+++","++"),"+")," ")," ")</f>
        <v xml:space="preserve"> </v>
      </c>
      <c r="AU22" s="16" t="str">
        <f>IF(ISERR(FIND(AU$4,NieStac!$S30))=FALSE,IF(ISERR(FIND(CONCATENATE(AU$4,"+"),NieStac!$S30))=FALSE,IF(ISERR(FIND(CONCATENATE(AU$4,"++"),NieStac!$S30))=FALSE,IF(ISERR(FIND(CONCATENATE(AU$4,"+++"),NieStac!$S30))=FALSE,"+++","++"),"+")," ")," ")</f>
        <v xml:space="preserve"> </v>
      </c>
      <c r="AV22" s="95" t="str">
        <f>NieStac!$C30</f>
        <v>Przemyslowe systemy baz danych</v>
      </c>
      <c r="AW22" s="16" t="str">
        <f>IF(ISERR(FIND(AW$4,NieStac!$T30))=FALSE,IF(ISERR(FIND(CONCATENATE(AW$4,"+"),NieStac!$T30))=FALSE,IF(ISERR(FIND(CONCATENATE(AW$4,"++"),NieStac!$T30))=FALSE,IF(ISERR(FIND(CONCATENATE(AW$4,"+++"),NieStac!$T30))=FALSE,"+++","++"),"+")," ")," ")</f>
        <v xml:space="preserve"> </v>
      </c>
      <c r="AX22" s="16" t="str">
        <f>IF(ISERR(FIND(AX$4,NieStac!$T30))=FALSE,IF(ISERR(FIND(CONCATENATE(AX$4,"+"),NieStac!$T30))=FALSE,IF(ISERR(FIND(CONCATENATE(AX$4,"++"),NieStac!$T30))=FALSE,IF(ISERR(FIND(CONCATENATE(AX$4,"+++"),NieStac!$T30))=FALSE,"+++","++"),"+")," ")," ")</f>
        <v>++</v>
      </c>
      <c r="AY22" s="16" t="str">
        <f>IF(ISERR(FIND(AY$4,NieStac!$T30))=FALSE,IF(ISERR(FIND(CONCATENATE(AY$4,"+"),NieStac!$T30))=FALSE,IF(ISERR(FIND(CONCATENATE(AY$4,"++"),NieStac!$T30))=FALSE,IF(ISERR(FIND(CONCATENATE(AY$4,"+++"),NieStac!$T30))=FALSE,"+++","++"),"+")," ")," ")</f>
        <v xml:space="preserve"> </v>
      </c>
      <c r="AZ22" s="16" t="str">
        <f>IF(ISERR(FIND(AZ$4,NieStac!$T30))=FALSE,IF(ISERR(FIND(CONCATENATE(AZ$4,"+"),NieStac!$T30))=FALSE,IF(ISERR(FIND(CONCATENATE(AZ$4,"++"),NieStac!$T30))=FALSE,IF(ISERR(FIND(CONCATENATE(AZ$4,"+++"),NieStac!$T30))=FALSE,"+++","++"),"+")," ")," ")</f>
        <v xml:space="preserve"> </v>
      </c>
      <c r="BA22" s="16" t="str">
        <f>IF(ISERR(FIND(BA$4,NieStac!$T30))=FALSE,IF(ISERR(FIND(CONCATENATE(BA$4,"+"),NieStac!$T30))=FALSE,IF(ISERR(FIND(CONCATENATE(BA$4,"++"),NieStac!$T30))=FALSE,IF(ISERR(FIND(CONCATENATE(BA$4,"+++"),NieStac!$T30))=FALSE,"+++","++"),"+")," ")," ")</f>
        <v>++</v>
      </c>
      <c r="BB22" s="16" t="str">
        <f>IF(ISERR(FIND(BB$4,NieStac!$T30))=FALSE,IF(ISERR(FIND(CONCATENATE(BB$4,"+"),NieStac!$T30))=FALSE,IF(ISERR(FIND(CONCATENATE(BB$4,"++"),NieStac!$T30))=FALSE,IF(ISERR(FIND(CONCATENATE(BB$4,"+++"),NieStac!$T30))=FALSE,"+++","++"),"+")," ")," ")</f>
        <v xml:space="preserve"> </v>
      </c>
    </row>
    <row r="23" spans="1:54" ht="25.5" customHeight="1">
      <c r="A23" s="95" t="str">
        <f>NieStac!C31</f>
        <v xml:space="preserve">Programowanie robotów i planowanie zadań </v>
      </c>
      <c r="B23" s="16" t="str">
        <f>IF(ISERR(FIND(B$4,NieStac!$R31))=FALSE,IF(ISERR(FIND(CONCATENATE(B$4,"+"),NieStac!$R31))=FALSE,IF(ISERR(FIND(CONCATENATE(B$4,"++"),NieStac!$R31))=FALSE,IF(ISERR(FIND(CONCATENATE(B$4,"+++"),NieStac!$R31))=FALSE,"+++","++"),"+")," ")," ")</f>
        <v xml:space="preserve"> </v>
      </c>
      <c r="C23" s="16" t="str">
        <f>IF(ISERR(FIND(C$4,NieStac!$R31))=FALSE,IF(ISERR(FIND(CONCATENATE(C$4,"+"),NieStac!$R31))=FALSE,IF(ISERR(FIND(CONCATENATE(C$4,"++"),NieStac!$R31))=FALSE,IF(ISERR(FIND(CONCATENATE(C$4,"+++"),NieStac!$R31))=FALSE,"+++","++"),"+")," ")," ")</f>
        <v xml:space="preserve"> </v>
      </c>
      <c r="D23" s="16" t="str">
        <f>IF(ISERR(FIND(D$4,NieStac!$R31))=FALSE,IF(ISERR(FIND(CONCATENATE(D$4,"+"),NieStac!$R31))=FALSE,IF(ISERR(FIND(CONCATENATE(D$4,"++"),NieStac!$R31))=FALSE,IF(ISERR(FIND(CONCATENATE(D$4,"+++"),NieStac!$R31))=FALSE,"+++","++"),"+")," ")," ")</f>
        <v xml:space="preserve"> </v>
      </c>
      <c r="E23" s="16" t="str">
        <f>IF(ISERR(FIND(E$4,NieStac!$R31))=FALSE,IF(ISERR(FIND(CONCATENATE(E$4,"+"),NieStac!$R31))=FALSE,IF(ISERR(FIND(CONCATENATE(E$4,"++"),NieStac!$R31))=FALSE,IF(ISERR(FIND(CONCATENATE(E$4,"+++"),NieStac!$R31))=FALSE,"+++","++"),"+")," ")," ")</f>
        <v xml:space="preserve"> </v>
      </c>
      <c r="F23" s="16" t="str">
        <f>IF(ISERR(FIND(F$4,NieStac!$R31))=FALSE,IF(ISERR(FIND(CONCATENATE(F$4,"+"),NieStac!$R31))=FALSE,IF(ISERR(FIND(CONCATENATE(F$4,"++"),NieStac!$R31))=FALSE,IF(ISERR(FIND(CONCATENATE(F$4,"+++"),NieStac!$R31))=FALSE,"+++","++"),"+")," ")," ")</f>
        <v xml:space="preserve"> </v>
      </c>
      <c r="G23" s="16" t="str">
        <f>IF(ISERR(FIND(G$4,NieStac!$R31))=FALSE,IF(ISERR(FIND(CONCATENATE(G$4,"+"),NieStac!$R31))=FALSE,IF(ISERR(FIND(CONCATENATE(G$4,"++"),NieStac!$R31))=FALSE,IF(ISERR(FIND(CONCATENATE(G$4,"+++"),NieStac!$R31))=FALSE,"+++","++"),"+")," ")," ")</f>
        <v xml:space="preserve"> </v>
      </c>
      <c r="H23" s="16" t="str">
        <f>IF(ISERR(FIND(H$4,NieStac!$R31))=FALSE,IF(ISERR(FIND(CONCATENATE(H$4,"+"),NieStac!$R31))=FALSE,IF(ISERR(FIND(CONCATENATE(H$4,"++"),NieStac!$R31))=FALSE,IF(ISERR(FIND(CONCATENATE(H$4,"+++"),NieStac!$R31))=FALSE,"+++","++"),"+")," ")," ")</f>
        <v>++</v>
      </c>
      <c r="I23" s="16" t="str">
        <f>IF(ISERR(FIND(I$4,NieStac!$R31))=FALSE,IF(ISERR(FIND(CONCATENATE(I$4,"+"),NieStac!$R31))=FALSE,IF(ISERR(FIND(CONCATENATE(I$4,"++"),NieStac!$R31))=FALSE,IF(ISERR(FIND(CONCATENATE(I$4,"+++"),NieStac!$R31))=FALSE,"+++","++"),"+")," ")," ")</f>
        <v>++</v>
      </c>
      <c r="J23" s="16" t="str">
        <f>IF(ISERR(FIND(J$4,NieStac!$R31))=FALSE,IF(ISERR(FIND(CONCATENATE(J$4,"+"),NieStac!$R31))=FALSE,IF(ISERR(FIND(CONCATENATE(J$4,"++"),NieStac!$R31))=FALSE,IF(ISERR(FIND(CONCATENATE(J$4,"+++"),NieStac!$R31))=FALSE,"+++","++"),"+")," ")," ")</f>
        <v>++</v>
      </c>
      <c r="K23" s="16" t="str">
        <f>IF(ISERR(FIND(K$4,NieStac!$R31))=FALSE,IF(ISERR(FIND(CONCATENATE(K$4,"+"),NieStac!$R31))=FALSE,IF(ISERR(FIND(CONCATENATE(K$4,"++"),NieStac!$R31))=FALSE,IF(ISERR(FIND(CONCATENATE(K$4,"+++"),NieStac!$R31))=FALSE,"+++","++"),"+")," ")," ")</f>
        <v>+++</v>
      </c>
      <c r="L23" s="16" t="str">
        <f>IF(ISERR(FIND(L$4,NieStac!$R31))=FALSE,IF(ISERR(FIND(CONCATENATE(L$4,"+"),NieStac!$R31))=FALSE,IF(ISERR(FIND(CONCATENATE(L$4,"++"),NieStac!$R31))=FALSE,IF(ISERR(FIND(CONCATENATE(L$4,"+++"),NieStac!$R31))=FALSE,"+++","++"),"+")," ")," ")</f>
        <v>+</v>
      </c>
      <c r="M23" s="16" t="str">
        <f>IF(ISERR(FIND(M$4,NieStac!$R31))=FALSE,IF(ISERR(FIND(CONCATENATE(M$4,"+"),NieStac!$R31))=FALSE,IF(ISERR(FIND(CONCATENATE(M$4,"++"),NieStac!$R31))=FALSE,IF(ISERR(FIND(CONCATENATE(M$4,"+++"),NieStac!$R31))=FALSE,"+++","++"),"+")," ")," ")</f>
        <v>++</v>
      </c>
      <c r="N23" s="16" t="str">
        <f>IF(ISERR(FIND(N$4,NieStac!$R31))=FALSE,IF(ISERR(FIND(CONCATENATE(N$4,"+"),NieStac!$R31))=FALSE,IF(ISERR(FIND(CONCATENATE(N$4,"++"),NieStac!$R31))=FALSE,IF(ISERR(FIND(CONCATENATE(N$4,"+++"),NieStac!$R31))=FALSE,"+++","++"),"+")," ")," ")</f>
        <v xml:space="preserve"> </v>
      </c>
      <c r="O23" s="16" t="str">
        <f>IF(ISERR(FIND(O$4,NieStac!$R31))=FALSE,IF(ISERR(FIND(CONCATENATE(O$4,"+"),NieStac!$R31))=FALSE,IF(ISERR(FIND(CONCATENATE(O$4,"++"),NieStac!$R31))=FALSE,IF(ISERR(FIND(CONCATENATE(O$4,"+++"),NieStac!$R31))=FALSE,"+++","++"),"+")," ")," ")</f>
        <v xml:space="preserve"> </v>
      </c>
      <c r="P23" s="16" t="str">
        <f>IF(ISERR(FIND(P$4,NieStac!$R31))=FALSE,IF(ISERR(FIND(CONCATENATE(P$4,"+"),NieStac!$R31))=FALSE,IF(ISERR(FIND(CONCATENATE(P$4,"++"),NieStac!$R31))=FALSE,IF(ISERR(FIND(CONCATENATE(P$4,"+++"),NieStac!$R31))=FALSE,"+++","++"),"+")," ")," ")</f>
        <v xml:space="preserve"> </v>
      </c>
      <c r="Q23" s="16" t="str">
        <f>IF(ISERR(FIND(Q$4,NieStac!$R31))=FALSE,IF(ISERR(FIND(CONCATENATE(Q$4,"+"),NieStac!$R31))=FALSE,IF(ISERR(FIND(CONCATENATE(Q$4,"++"),NieStac!$R31))=FALSE,IF(ISERR(FIND(CONCATENATE(Q$4,"+++"),NieStac!$R31))=FALSE,"+++","++"),"+")," ")," ")</f>
        <v xml:space="preserve"> </v>
      </c>
      <c r="R23" s="16" t="str">
        <f>IF(ISERR(FIND(R$4,NieStac!$R31))=FALSE,IF(ISERR(FIND(CONCATENATE(R$4,"+"),NieStac!$R31))=FALSE,IF(ISERR(FIND(CONCATENATE(R$4,"++"),NieStac!$R31))=FALSE,IF(ISERR(FIND(CONCATENATE(R$4,"+++"),NieStac!$R31))=FALSE,"+++","++"),"+")," ")," ")</f>
        <v xml:space="preserve"> </v>
      </c>
      <c r="S23" s="16" t="str">
        <f>IF(ISERR(FIND(S$4,NieStac!$R31))=FALSE,IF(ISERR(FIND(CONCATENATE(S$4,"+"),NieStac!$R31))=FALSE,IF(ISERR(FIND(CONCATENATE(S$4,"++"),NieStac!$R31))=FALSE,IF(ISERR(FIND(CONCATENATE(S$4,"+++"),NieStac!$R31))=FALSE,"+++","++"),"+")," ")," ")</f>
        <v xml:space="preserve"> </v>
      </c>
      <c r="T23" s="95" t="str">
        <f>NieStac!$C31</f>
        <v xml:space="preserve">Programowanie robotów i planowanie zadań </v>
      </c>
      <c r="U23" s="16" t="str">
        <f>IF(ISERR(FIND(U$4,NieStac!$S31))=FALSE,IF(ISERR(FIND(CONCATENATE(U$4,"+"),NieStac!$S31))=FALSE,IF(ISERR(FIND(CONCATENATE(U$4,"++"),NieStac!$S31))=FALSE,IF(ISERR(FIND(CONCATENATE(U$4,"+++"),NieStac!$S31))=FALSE,"+++","++"),"+")," ")," ")</f>
        <v>+</v>
      </c>
      <c r="V23" s="16" t="str">
        <f>IF(ISERR(FIND(V$4,NieStac!$S31))=FALSE,IF(ISERR(FIND(CONCATENATE(V$4,"+"),NieStac!$S31))=FALSE,IF(ISERR(FIND(CONCATENATE(V$4,"++"),NieStac!$S31))=FALSE,IF(ISERR(FIND(CONCATENATE(V$4,"+++"),NieStac!$S31))=FALSE,"+++","++"),"+")," ")," ")</f>
        <v xml:space="preserve"> </v>
      </c>
      <c r="W23" s="16" t="str">
        <f>IF(ISERR(FIND(W$4,NieStac!$S31))=FALSE,IF(ISERR(FIND(CONCATENATE(W$4,"+"),NieStac!$S31))=FALSE,IF(ISERR(FIND(CONCATENATE(W$4,"++"),NieStac!$S31))=FALSE,IF(ISERR(FIND(CONCATENATE(W$4,"+++"),NieStac!$S31))=FALSE,"+++","++"),"+")," ")," ")</f>
        <v xml:space="preserve"> </v>
      </c>
      <c r="X23" s="16" t="str">
        <f>IF(ISERR(FIND(X$4,NieStac!$S31))=FALSE,IF(ISERR(FIND(CONCATENATE(X$4,"+"),NieStac!$S31))=FALSE,IF(ISERR(FIND(CONCATENATE(X$4,"++"),NieStac!$S31))=FALSE,IF(ISERR(FIND(CONCATENATE(X$4,"+++"),NieStac!$S31))=FALSE,"+++","++"),"+")," ")," ")</f>
        <v xml:space="preserve"> </v>
      </c>
      <c r="Y23" s="16" t="str">
        <f>IF(ISERR(FIND(Y$4,NieStac!$S31))=FALSE,IF(ISERR(FIND(CONCATENATE(Y$4,"+"),NieStac!$S31))=FALSE,IF(ISERR(FIND(CONCATENATE(Y$4,"++"),NieStac!$S31))=FALSE,IF(ISERR(FIND(CONCATENATE(Y$4,"+++"),NieStac!$S31))=FALSE,"+++","++"),"+")," ")," ")</f>
        <v xml:space="preserve"> </v>
      </c>
      <c r="Z23" s="16" t="str">
        <f>IF(ISERR(FIND(Z$4,NieStac!$S31))=FALSE,IF(ISERR(FIND(CONCATENATE(Z$4,"+"),NieStac!$S31))=FALSE,IF(ISERR(FIND(CONCATENATE(Z$4,"++"),NieStac!$S31))=FALSE,IF(ISERR(FIND(CONCATENATE(Z$4,"+++"),NieStac!$S31))=FALSE,"+++","++"),"+")," ")," ")</f>
        <v xml:space="preserve"> </v>
      </c>
      <c r="AA23" s="16" t="str">
        <f>IF(ISERR(FIND(AA$4,NieStac!$S31))=FALSE,IF(ISERR(FIND(CONCATENATE(AA$4,"+"),NieStac!$S31))=FALSE,IF(ISERR(FIND(CONCATENATE(AA$4,"++"),NieStac!$S31))=FALSE,IF(ISERR(FIND(CONCATENATE(AA$4,"+++"),NieStac!$S31))=FALSE,"+++","++"),"+")," ")," ")</f>
        <v xml:space="preserve"> </v>
      </c>
      <c r="AB23" s="16" t="str">
        <f>IF(ISERR(FIND(AB$4,NieStac!$S31))=FALSE,IF(ISERR(FIND(CONCATENATE(AB$4,"+"),NieStac!$S31))=FALSE,IF(ISERR(FIND(CONCATENATE(AB$4,"++"),NieStac!$S31))=FALSE,IF(ISERR(FIND(CONCATENATE(AB$4,"+++"),NieStac!$S31))=FALSE,"+++","++"),"+")," ")," ")</f>
        <v xml:space="preserve"> </v>
      </c>
      <c r="AC23" s="16" t="str">
        <f>IF(ISERR(FIND(AC$4,NieStac!$S31))=FALSE,IF(ISERR(FIND(CONCATENATE(AC$4,"+"),NieStac!$S31))=FALSE,IF(ISERR(FIND(CONCATENATE(AC$4,"++"),NieStac!$S31))=FALSE,IF(ISERR(FIND(CONCATENATE(AC$4,"+++"),NieStac!$S31))=FALSE,"+++","++"),"+")," ")," ")</f>
        <v xml:space="preserve"> </v>
      </c>
      <c r="AD23" s="16" t="str">
        <f>IF(ISERR(FIND(AD$4,NieStac!$S31))=FALSE,IF(ISERR(FIND(CONCATENATE(AD$4,"+"),NieStac!$S31))=FALSE,IF(ISERR(FIND(CONCATENATE(AD$4,"++"),NieStac!$S31))=FALSE,IF(ISERR(FIND(CONCATENATE(AD$4,"+++"),NieStac!$S31))=FALSE,"+++","++"),"+")," ")," ")</f>
        <v>++</v>
      </c>
      <c r="AE23" s="16" t="str">
        <f>IF(ISERR(FIND(AE$4,NieStac!$S31))=FALSE,IF(ISERR(FIND(CONCATENATE(AE$4,"+"),NieStac!$S31))=FALSE,IF(ISERR(FIND(CONCATENATE(AE$4,"++"),NieStac!$S31))=FALSE,IF(ISERR(FIND(CONCATENATE(AE$4,"+++"),NieStac!$S31))=FALSE,"+++","++"),"+")," ")," ")</f>
        <v xml:space="preserve"> </v>
      </c>
      <c r="AF23" s="16" t="str">
        <f>IF(ISERR(FIND(AF$4,NieStac!$S31))=FALSE,IF(ISERR(FIND(CONCATENATE(AF$4,"+"),NieStac!$S31))=FALSE,IF(ISERR(FIND(CONCATENATE(AF$4,"++"),NieStac!$S31))=FALSE,IF(ISERR(FIND(CONCATENATE(AF$4,"+++"),NieStac!$S31))=FALSE,"+++","++"),"+")," ")," ")</f>
        <v>+++</v>
      </c>
      <c r="AG23" s="16" t="str">
        <f>IF(ISERR(FIND(AG$4,NieStac!$S31))=FALSE,IF(ISERR(FIND(CONCATENATE(AG$4,"+"),NieStac!$S31))=FALSE,IF(ISERR(FIND(CONCATENATE(AG$4,"++"),NieStac!$S31))=FALSE,IF(ISERR(FIND(CONCATENATE(AG$4,"+++"),NieStac!$S31))=FALSE,"+++","++"),"+")," ")," ")</f>
        <v xml:space="preserve"> </v>
      </c>
      <c r="AH23" s="16" t="str">
        <f>IF(ISERR(FIND(AH$4,NieStac!$S31))=FALSE,IF(ISERR(FIND(CONCATENATE(AH$4,"+"),NieStac!$S31))=FALSE,IF(ISERR(FIND(CONCATENATE(AH$4,"++"),NieStac!$S31))=FALSE,IF(ISERR(FIND(CONCATENATE(AH$4,"+++"),NieStac!$S31))=FALSE,"+++","++"),"+")," ")," ")</f>
        <v xml:space="preserve"> </v>
      </c>
      <c r="AI23" s="16" t="str">
        <f>IF(ISERR(FIND(AI$4,NieStac!$S31))=FALSE,IF(ISERR(FIND(CONCATENATE(AI$4,"+"),NieStac!$S31))=FALSE,IF(ISERR(FIND(CONCATENATE(AI$4,"++"),NieStac!$S31))=FALSE,IF(ISERR(FIND(CONCATENATE(AI$4,"+++"),NieStac!$S31))=FALSE,"+++","++"),"+")," ")," ")</f>
        <v>++</v>
      </c>
      <c r="AJ23" s="16" t="str">
        <f>IF(ISERR(FIND(AJ$4,NieStac!$S31))=FALSE,IF(ISERR(FIND(CONCATENATE(AJ$4,"+"),NieStac!$S31))=FALSE,IF(ISERR(FIND(CONCATENATE(AJ$4,"++"),NieStac!$S31))=FALSE,IF(ISERR(FIND(CONCATENATE(AJ$4,"+++"),NieStac!$S31))=FALSE,"+++","++"),"+")," ")," ")</f>
        <v xml:space="preserve"> </v>
      </c>
      <c r="AK23" s="16" t="str">
        <f>IF(ISERR(FIND(AK$4,NieStac!$S31))=FALSE,IF(ISERR(FIND(CONCATENATE(AK$4,"+"),NieStac!$S31))=FALSE,IF(ISERR(FIND(CONCATENATE(AK$4,"++"),NieStac!$S31))=FALSE,IF(ISERR(FIND(CONCATENATE(AK$4,"+++"),NieStac!$S31))=FALSE,"+++","++"),"+")," ")," ")</f>
        <v>++</v>
      </c>
      <c r="AL23" s="16" t="str">
        <f>IF(ISERR(FIND(AL$4,NieStac!$S31))=FALSE,IF(ISERR(FIND(CONCATENATE(AL$4,"+"),NieStac!$S31))=FALSE,IF(ISERR(FIND(CONCATENATE(AL$4,"++"),NieStac!$S31))=FALSE,IF(ISERR(FIND(CONCATENATE(AL$4,"+++"),NieStac!$S31))=FALSE,"+++","++"),"+")," ")," ")</f>
        <v xml:space="preserve"> </v>
      </c>
      <c r="AM23" s="16" t="str">
        <f>IF(ISERR(FIND(AM$4,NieStac!$S31))=FALSE,IF(ISERR(FIND(CONCATENATE(AM$4,"+"),NieStac!$S31))=FALSE,IF(ISERR(FIND(CONCATENATE(AM$4,"++"),NieStac!$S31))=FALSE,IF(ISERR(FIND(CONCATENATE(AM$4,"+++"),NieStac!$S31))=FALSE,"+++","++"),"+")," ")," ")</f>
        <v xml:space="preserve"> </v>
      </c>
      <c r="AN23" s="16" t="str">
        <f>IF(ISERR(FIND(AN$4,NieStac!$S31))=FALSE,IF(ISERR(FIND(CONCATENATE(AN$4,"+"),NieStac!$S31))=FALSE,IF(ISERR(FIND(CONCATENATE(AN$4,"++"),NieStac!$S31))=FALSE,IF(ISERR(FIND(CONCATENATE(AN$4,"+++"),NieStac!$S31))=FALSE,"+++","++"),"+")," ")," ")</f>
        <v xml:space="preserve"> </v>
      </c>
      <c r="AO23" s="16" t="str">
        <f>IF(ISERR(FIND(AO$4,NieStac!$S31))=FALSE,IF(ISERR(FIND(CONCATENATE(AO$4,"+"),NieStac!$S31))=FALSE,IF(ISERR(FIND(CONCATENATE(AO$4,"++"),NieStac!$S31))=FALSE,IF(ISERR(FIND(CONCATENATE(AO$4,"+++"),NieStac!$S31))=FALSE,"+++","++"),"+")," ")," ")</f>
        <v xml:space="preserve"> </v>
      </c>
      <c r="AP23" s="16" t="str">
        <f>IF(ISERR(FIND(AP$4,NieStac!$S31))=FALSE,IF(ISERR(FIND(CONCATENATE(AP$4,"+"),NieStac!$S31))=FALSE,IF(ISERR(FIND(CONCATENATE(AP$4,"++"),NieStac!$S31))=FALSE,IF(ISERR(FIND(CONCATENATE(AP$4,"+++"),NieStac!$S31))=FALSE,"+++","++"),"+")," ")," ")</f>
        <v xml:space="preserve"> </v>
      </c>
      <c r="AQ23" s="16" t="str">
        <f>IF(ISERR(FIND(AQ$4,NieStac!$S31))=FALSE,IF(ISERR(FIND(CONCATENATE(AQ$4,"+"),NieStac!$S31))=FALSE,IF(ISERR(FIND(CONCATENATE(AQ$4,"++"),NieStac!$S31))=FALSE,IF(ISERR(FIND(CONCATENATE(AQ$4,"+++"),NieStac!$S31))=FALSE,"+++","++"),"+")," ")," ")</f>
        <v xml:space="preserve"> </v>
      </c>
      <c r="AR23" s="16" t="str">
        <f>IF(ISERR(FIND(AR$4,NieStac!$S31))=FALSE,IF(ISERR(FIND(CONCATENATE(AR$4,"+"),NieStac!$S31))=FALSE,IF(ISERR(FIND(CONCATENATE(AR$4,"++"),NieStac!$S31))=FALSE,IF(ISERR(FIND(CONCATENATE(AR$4,"+++"),NieStac!$S31))=FALSE,"+++","++"),"+")," ")," ")</f>
        <v xml:space="preserve"> </v>
      </c>
      <c r="AS23" s="16" t="str">
        <f>IF(ISERR(FIND(AS$4,NieStac!$S31))=FALSE,IF(ISERR(FIND(CONCATENATE(AS$4,"+"),NieStac!$S31))=FALSE,IF(ISERR(FIND(CONCATENATE(AS$4,"++"),NieStac!$S31))=FALSE,IF(ISERR(FIND(CONCATENATE(AS$4,"+++"),NieStac!$S31))=FALSE,"+++","++"),"+")," ")," ")</f>
        <v xml:space="preserve"> </v>
      </c>
      <c r="AT23" s="16" t="str">
        <f>IF(ISERR(FIND(AT$4,NieStac!$S31))=FALSE,IF(ISERR(FIND(CONCATENATE(AT$4,"+"),NieStac!$S31))=FALSE,IF(ISERR(FIND(CONCATENATE(AT$4,"++"),NieStac!$S31))=FALSE,IF(ISERR(FIND(CONCATENATE(AT$4,"+++"),NieStac!$S31))=FALSE,"+++","++"),"+")," ")," ")</f>
        <v xml:space="preserve"> </v>
      </c>
      <c r="AU23" s="16" t="str">
        <f>IF(ISERR(FIND(AU$4,NieStac!$S31))=FALSE,IF(ISERR(FIND(CONCATENATE(AU$4,"+"),NieStac!$S31))=FALSE,IF(ISERR(FIND(CONCATENATE(AU$4,"++"),NieStac!$S31))=FALSE,IF(ISERR(FIND(CONCATENATE(AU$4,"+++"),NieStac!$S31))=FALSE,"+++","++"),"+")," ")," ")</f>
        <v xml:space="preserve"> </v>
      </c>
      <c r="AV23" s="95" t="str">
        <f>NieStac!$C31</f>
        <v xml:space="preserve">Programowanie robotów i planowanie zadań </v>
      </c>
      <c r="AW23" s="16" t="str">
        <f>IF(ISERR(FIND(AW$4,NieStac!$T31))=FALSE,IF(ISERR(FIND(CONCATENATE(AW$4,"+"),NieStac!$T31))=FALSE,IF(ISERR(FIND(CONCATENATE(AW$4,"++"),NieStac!$T31))=FALSE,IF(ISERR(FIND(CONCATENATE(AW$4,"+++"),NieStac!$T31))=FALSE,"+++","++"),"+")," ")," ")</f>
        <v xml:space="preserve"> </v>
      </c>
      <c r="AX23" s="16" t="str">
        <f>IF(ISERR(FIND(AX$4,NieStac!$T31))=FALSE,IF(ISERR(FIND(CONCATENATE(AX$4,"+"),NieStac!$T31))=FALSE,IF(ISERR(FIND(CONCATENATE(AX$4,"++"),NieStac!$T31))=FALSE,IF(ISERR(FIND(CONCATENATE(AX$4,"+++"),NieStac!$T31))=FALSE,"+++","++"),"+")," ")," ")</f>
        <v xml:space="preserve"> </v>
      </c>
      <c r="AY23" s="16" t="str">
        <f>IF(ISERR(FIND(AY$4,NieStac!$T31))=FALSE,IF(ISERR(FIND(CONCATENATE(AY$4,"+"),NieStac!$T31))=FALSE,IF(ISERR(FIND(CONCATENATE(AY$4,"++"),NieStac!$T31))=FALSE,IF(ISERR(FIND(CONCATENATE(AY$4,"+++"),NieStac!$T31))=FALSE,"+++","++"),"+")," ")," ")</f>
        <v>++</v>
      </c>
      <c r="AZ23" s="16" t="str">
        <f>IF(ISERR(FIND(AZ$4,NieStac!$T31))=FALSE,IF(ISERR(FIND(CONCATENATE(AZ$4,"+"),NieStac!$T31))=FALSE,IF(ISERR(FIND(CONCATENATE(AZ$4,"++"),NieStac!$T31))=FALSE,IF(ISERR(FIND(CONCATENATE(AZ$4,"+++"),NieStac!$T31))=FALSE,"+++","++"),"+")," ")," ")</f>
        <v>++</v>
      </c>
      <c r="BA23" s="16" t="str">
        <f>IF(ISERR(FIND(BA$4,NieStac!$T31))=FALSE,IF(ISERR(FIND(CONCATENATE(BA$4,"+"),NieStac!$T31))=FALSE,IF(ISERR(FIND(CONCATENATE(BA$4,"++"),NieStac!$T31))=FALSE,IF(ISERR(FIND(CONCATENATE(BA$4,"+++"),NieStac!$T31))=FALSE,"+++","++"),"+")," ")," ")</f>
        <v xml:space="preserve"> </v>
      </c>
      <c r="BB23" s="16" t="str">
        <f>IF(ISERR(FIND(BB$4,NieStac!$T31))=FALSE,IF(ISERR(FIND(CONCATENATE(BB$4,"+"),NieStac!$T31))=FALSE,IF(ISERR(FIND(CONCATENATE(BB$4,"++"),NieStac!$T31))=FALSE,IF(ISERR(FIND(CONCATENATE(BB$4,"+++"),NieStac!$T31))=FALSE,"+++","++"),"+")," ")," ")</f>
        <v xml:space="preserve"> </v>
      </c>
    </row>
    <row r="24" spans="1:54">
      <c r="A24" s="95" t="str">
        <f>NieStac!C32</f>
        <v>Sieci teleinformatyczne</v>
      </c>
      <c r="B24" s="16" t="str">
        <f>IF(ISERR(FIND(B$4,NieStac!$R32))=FALSE,IF(ISERR(FIND(CONCATENATE(B$4,"+"),NieStac!$R32))=FALSE,IF(ISERR(FIND(CONCATENATE(B$4,"++"),NieStac!$R32))=FALSE,IF(ISERR(FIND(CONCATENATE(B$4,"+++"),NieStac!$R32))=FALSE,"+++","++"),"+")," ")," ")</f>
        <v xml:space="preserve"> </v>
      </c>
      <c r="C24" s="16" t="str">
        <f>IF(ISERR(FIND(C$4,NieStac!$R32))=FALSE,IF(ISERR(FIND(CONCATENATE(C$4,"+"),NieStac!$R32))=FALSE,IF(ISERR(FIND(CONCATENATE(C$4,"++"),NieStac!$R32))=FALSE,IF(ISERR(FIND(CONCATENATE(C$4,"+++"),NieStac!$R32))=FALSE,"+++","++"),"+")," ")," ")</f>
        <v xml:space="preserve"> </v>
      </c>
      <c r="D24" s="16" t="str">
        <f>IF(ISERR(FIND(D$4,NieStac!$R32))=FALSE,IF(ISERR(FIND(CONCATENATE(D$4,"+"),NieStac!$R32))=FALSE,IF(ISERR(FIND(CONCATENATE(D$4,"++"),NieStac!$R32))=FALSE,IF(ISERR(FIND(CONCATENATE(D$4,"+++"),NieStac!$R32))=FALSE,"+++","++"),"+")," ")," ")</f>
        <v>++</v>
      </c>
      <c r="E24" s="16" t="str">
        <f>IF(ISERR(FIND(E$4,NieStac!$R32))=FALSE,IF(ISERR(FIND(CONCATENATE(E$4,"+"),NieStac!$R32))=FALSE,IF(ISERR(FIND(CONCATENATE(E$4,"++"),NieStac!$R32))=FALSE,IF(ISERR(FIND(CONCATENATE(E$4,"+++"),NieStac!$R32))=FALSE,"+++","++"),"+")," ")," ")</f>
        <v xml:space="preserve"> </v>
      </c>
      <c r="F24" s="16" t="str">
        <f>IF(ISERR(FIND(F$4,NieStac!$R32))=FALSE,IF(ISERR(FIND(CONCATENATE(F$4,"+"),NieStac!$R32))=FALSE,IF(ISERR(FIND(CONCATENATE(F$4,"++"),NieStac!$R32))=FALSE,IF(ISERR(FIND(CONCATENATE(F$4,"+++"),NieStac!$R32))=FALSE,"+++","++"),"+")," ")," ")</f>
        <v xml:space="preserve"> </v>
      </c>
      <c r="G24" s="16" t="str">
        <f>IF(ISERR(FIND(G$4,NieStac!$R32))=FALSE,IF(ISERR(FIND(CONCATENATE(G$4,"+"),NieStac!$R32))=FALSE,IF(ISERR(FIND(CONCATENATE(G$4,"++"),NieStac!$R32))=FALSE,IF(ISERR(FIND(CONCATENATE(G$4,"+++"),NieStac!$R32))=FALSE,"+++","++"),"+")," ")," ")</f>
        <v xml:space="preserve"> </v>
      </c>
      <c r="H24" s="16" t="str">
        <f>IF(ISERR(FIND(H$4,NieStac!$R32))=FALSE,IF(ISERR(FIND(CONCATENATE(H$4,"+"),NieStac!$R32))=FALSE,IF(ISERR(FIND(CONCATENATE(H$4,"++"),NieStac!$R32))=FALSE,IF(ISERR(FIND(CONCATENATE(H$4,"+++"),NieStac!$R32))=FALSE,"+++","++"),"+")," ")," ")</f>
        <v xml:space="preserve"> </v>
      </c>
      <c r="I24" s="16" t="str">
        <f>IF(ISERR(FIND(I$4,NieStac!$R32))=FALSE,IF(ISERR(FIND(CONCATENATE(I$4,"+"),NieStac!$R32))=FALSE,IF(ISERR(FIND(CONCATENATE(I$4,"++"),NieStac!$R32))=FALSE,IF(ISERR(FIND(CONCATENATE(I$4,"+++"),NieStac!$R32))=FALSE,"+++","++"),"+")," ")," ")</f>
        <v xml:space="preserve"> </v>
      </c>
      <c r="J24" s="16" t="str">
        <f>IF(ISERR(FIND(J$4,NieStac!$R32))=FALSE,IF(ISERR(FIND(CONCATENATE(J$4,"+"),NieStac!$R32))=FALSE,IF(ISERR(FIND(CONCATENATE(J$4,"++"),NieStac!$R32))=FALSE,IF(ISERR(FIND(CONCATENATE(J$4,"+++"),NieStac!$R32))=FALSE,"+++","++"),"+")," ")," ")</f>
        <v xml:space="preserve"> </v>
      </c>
      <c r="K24" s="16" t="str">
        <f>IF(ISERR(FIND(K$4,NieStac!$R32))=FALSE,IF(ISERR(FIND(CONCATENATE(K$4,"+"),NieStac!$R32))=FALSE,IF(ISERR(FIND(CONCATENATE(K$4,"++"),NieStac!$R32))=FALSE,IF(ISERR(FIND(CONCATENATE(K$4,"+++"),NieStac!$R32))=FALSE,"+++","++"),"+")," ")," ")</f>
        <v xml:space="preserve"> </v>
      </c>
      <c r="L24" s="16" t="str">
        <f>IF(ISERR(FIND(L$4,NieStac!$R32))=FALSE,IF(ISERR(FIND(CONCATENATE(L$4,"+"),NieStac!$R32))=FALSE,IF(ISERR(FIND(CONCATENATE(L$4,"++"),NieStac!$R32))=FALSE,IF(ISERR(FIND(CONCATENATE(L$4,"+++"),NieStac!$R32))=FALSE,"+++","++"),"+")," ")," ")</f>
        <v xml:space="preserve"> </v>
      </c>
      <c r="M24" s="16" t="str">
        <f>IF(ISERR(FIND(M$4,NieStac!$R32))=FALSE,IF(ISERR(FIND(CONCATENATE(M$4,"+"),NieStac!$R32))=FALSE,IF(ISERR(FIND(CONCATENATE(M$4,"++"),NieStac!$R32))=FALSE,IF(ISERR(FIND(CONCATENATE(M$4,"+++"),NieStac!$R32))=FALSE,"+++","++"),"+")," ")," ")</f>
        <v>+</v>
      </c>
      <c r="N24" s="16" t="str">
        <f>IF(ISERR(FIND(N$4,NieStac!$R32))=FALSE,IF(ISERR(FIND(CONCATENATE(N$4,"+"),NieStac!$R32))=FALSE,IF(ISERR(FIND(CONCATENATE(N$4,"++"),NieStac!$R32))=FALSE,IF(ISERR(FIND(CONCATENATE(N$4,"+++"),NieStac!$R32))=FALSE,"+++","++"),"+")," ")," ")</f>
        <v xml:space="preserve"> </v>
      </c>
      <c r="O24" s="16" t="str">
        <f>IF(ISERR(FIND(O$4,NieStac!$R32))=FALSE,IF(ISERR(FIND(CONCATENATE(O$4,"+"),NieStac!$R32))=FALSE,IF(ISERR(FIND(CONCATENATE(O$4,"++"),NieStac!$R32))=FALSE,IF(ISERR(FIND(CONCATENATE(O$4,"+++"),NieStac!$R32))=FALSE,"+++","++"),"+")," ")," ")</f>
        <v xml:space="preserve"> </v>
      </c>
      <c r="P24" s="16" t="str">
        <f>IF(ISERR(FIND(P$4,NieStac!$R32))=FALSE,IF(ISERR(FIND(CONCATENATE(P$4,"+"),NieStac!$R32))=FALSE,IF(ISERR(FIND(CONCATENATE(P$4,"++"),NieStac!$R32))=FALSE,IF(ISERR(FIND(CONCATENATE(P$4,"+++"),NieStac!$R32))=FALSE,"+++","++"),"+")," ")," ")</f>
        <v xml:space="preserve"> </v>
      </c>
      <c r="Q24" s="16" t="str">
        <f>IF(ISERR(FIND(Q$4,NieStac!$R32))=FALSE,IF(ISERR(FIND(CONCATENATE(Q$4,"+"),NieStac!$R32))=FALSE,IF(ISERR(FIND(CONCATENATE(Q$4,"++"),NieStac!$R32))=FALSE,IF(ISERR(FIND(CONCATENATE(Q$4,"+++"),NieStac!$R32))=FALSE,"+++","++"),"+")," ")," ")</f>
        <v xml:space="preserve"> </v>
      </c>
      <c r="R24" s="16" t="str">
        <f>IF(ISERR(FIND(R$4,NieStac!$R32))=FALSE,IF(ISERR(FIND(CONCATENATE(R$4,"+"),NieStac!$R32))=FALSE,IF(ISERR(FIND(CONCATENATE(R$4,"++"),NieStac!$R32))=FALSE,IF(ISERR(FIND(CONCATENATE(R$4,"+++"),NieStac!$R32))=FALSE,"+++","++"),"+")," ")," ")</f>
        <v xml:space="preserve"> </v>
      </c>
      <c r="S24" s="16" t="str">
        <f>IF(ISERR(FIND(S$4,NieStac!$R32))=FALSE,IF(ISERR(FIND(CONCATENATE(S$4,"+"),NieStac!$R32))=FALSE,IF(ISERR(FIND(CONCATENATE(S$4,"++"),NieStac!$R32))=FALSE,IF(ISERR(FIND(CONCATENATE(S$4,"+++"),NieStac!$R32))=FALSE,"+++","++"),"+")," ")," ")</f>
        <v xml:space="preserve"> </v>
      </c>
      <c r="T24" s="95" t="str">
        <f>NieStac!$C32</f>
        <v>Sieci teleinformatyczne</v>
      </c>
      <c r="U24" s="16" t="str">
        <f>IF(ISERR(FIND(U$4,NieStac!$S32))=FALSE,IF(ISERR(FIND(CONCATENATE(U$4,"+"),NieStac!$S32))=FALSE,IF(ISERR(FIND(CONCATENATE(U$4,"++"),NieStac!$S32))=FALSE,IF(ISERR(FIND(CONCATENATE(U$4,"+++"),NieStac!$S32))=FALSE,"+++","++"),"+")," ")," ")</f>
        <v xml:space="preserve"> </v>
      </c>
      <c r="V24" s="16" t="str">
        <f>IF(ISERR(FIND(V$4,NieStac!$S32))=FALSE,IF(ISERR(FIND(CONCATENATE(V$4,"+"),NieStac!$S32))=FALSE,IF(ISERR(FIND(CONCATENATE(V$4,"++"),NieStac!$S32))=FALSE,IF(ISERR(FIND(CONCATENATE(V$4,"+++"),NieStac!$S32))=FALSE,"+++","++"),"+")," ")," ")</f>
        <v xml:space="preserve"> </v>
      </c>
      <c r="W24" s="16" t="str">
        <f>IF(ISERR(FIND(W$4,NieStac!$S32))=FALSE,IF(ISERR(FIND(CONCATENATE(W$4,"+"),NieStac!$S32))=FALSE,IF(ISERR(FIND(CONCATENATE(W$4,"++"),NieStac!$S32))=FALSE,IF(ISERR(FIND(CONCATENATE(W$4,"+++"),NieStac!$S32))=FALSE,"+++","++"),"+")," ")," ")</f>
        <v xml:space="preserve"> </v>
      </c>
      <c r="X24" s="16" t="str">
        <f>IF(ISERR(FIND(X$4,NieStac!$S32))=FALSE,IF(ISERR(FIND(CONCATENATE(X$4,"+"),NieStac!$S32))=FALSE,IF(ISERR(FIND(CONCATENATE(X$4,"++"),NieStac!$S32))=FALSE,IF(ISERR(FIND(CONCATENATE(X$4,"+++"),NieStac!$S32))=FALSE,"+++","++"),"+")," ")," ")</f>
        <v xml:space="preserve"> </v>
      </c>
      <c r="Y24" s="16" t="str">
        <f>IF(ISERR(FIND(Y$4,NieStac!$S32))=FALSE,IF(ISERR(FIND(CONCATENATE(Y$4,"+"),NieStac!$S32))=FALSE,IF(ISERR(FIND(CONCATENATE(Y$4,"++"),NieStac!$S32))=FALSE,IF(ISERR(FIND(CONCATENATE(Y$4,"+++"),NieStac!$S32))=FALSE,"+++","++"),"+")," ")," ")</f>
        <v xml:space="preserve"> </v>
      </c>
      <c r="Z24" s="16" t="str">
        <f>IF(ISERR(FIND(Z$4,NieStac!$S32))=FALSE,IF(ISERR(FIND(CONCATENATE(Z$4,"+"),NieStac!$S32))=FALSE,IF(ISERR(FIND(CONCATENATE(Z$4,"++"),NieStac!$S32))=FALSE,IF(ISERR(FIND(CONCATENATE(Z$4,"+++"),NieStac!$S32))=FALSE,"+++","++"),"+")," ")," ")</f>
        <v xml:space="preserve"> </v>
      </c>
      <c r="AA24" s="16" t="str">
        <f>IF(ISERR(FIND(AA$4,NieStac!$S32))=FALSE,IF(ISERR(FIND(CONCATENATE(AA$4,"+"),NieStac!$S32))=FALSE,IF(ISERR(FIND(CONCATENATE(AA$4,"++"),NieStac!$S32))=FALSE,IF(ISERR(FIND(CONCATENATE(AA$4,"+++"),NieStac!$S32))=FALSE,"+++","++"),"+")," ")," ")</f>
        <v xml:space="preserve"> </v>
      </c>
      <c r="AB24" s="16" t="str">
        <f>IF(ISERR(FIND(AB$4,NieStac!$S32))=FALSE,IF(ISERR(FIND(CONCATENATE(AB$4,"+"),NieStac!$S32))=FALSE,IF(ISERR(FIND(CONCATENATE(AB$4,"++"),NieStac!$S32))=FALSE,IF(ISERR(FIND(CONCATENATE(AB$4,"+++"),NieStac!$S32))=FALSE,"+++","++"),"+")," ")," ")</f>
        <v>+</v>
      </c>
      <c r="AC24" s="16" t="str">
        <f>IF(ISERR(FIND(AC$4,NieStac!$S32))=FALSE,IF(ISERR(FIND(CONCATENATE(AC$4,"+"),NieStac!$S32))=FALSE,IF(ISERR(FIND(CONCATENATE(AC$4,"++"),NieStac!$S32))=FALSE,IF(ISERR(FIND(CONCATENATE(AC$4,"+++"),NieStac!$S32))=FALSE,"+++","++"),"+")," ")," ")</f>
        <v xml:space="preserve"> </v>
      </c>
      <c r="AD24" s="16" t="str">
        <f>IF(ISERR(FIND(AD$4,NieStac!$S32))=FALSE,IF(ISERR(FIND(CONCATENATE(AD$4,"+"),NieStac!$S32))=FALSE,IF(ISERR(FIND(CONCATENATE(AD$4,"++"),NieStac!$S32))=FALSE,IF(ISERR(FIND(CONCATENATE(AD$4,"+++"),NieStac!$S32))=FALSE,"+++","++"),"+")," ")," ")</f>
        <v xml:space="preserve"> </v>
      </c>
      <c r="AE24" s="16" t="str">
        <f>IF(ISERR(FIND(AE$4,NieStac!$S32))=FALSE,IF(ISERR(FIND(CONCATENATE(AE$4,"+"),NieStac!$S32))=FALSE,IF(ISERR(FIND(CONCATENATE(AE$4,"++"),NieStac!$S32))=FALSE,IF(ISERR(FIND(CONCATENATE(AE$4,"+++"),NieStac!$S32))=FALSE,"+++","++"),"+")," ")," ")</f>
        <v xml:space="preserve"> </v>
      </c>
      <c r="AF24" s="16" t="str">
        <f>IF(ISERR(FIND(AF$4,NieStac!$S32))=FALSE,IF(ISERR(FIND(CONCATENATE(AF$4,"+"),NieStac!$S32))=FALSE,IF(ISERR(FIND(CONCATENATE(AF$4,"++"),NieStac!$S32))=FALSE,IF(ISERR(FIND(CONCATENATE(AF$4,"+++"),NieStac!$S32))=FALSE,"+++","++"),"+")," ")," ")</f>
        <v xml:space="preserve"> </v>
      </c>
      <c r="AG24" s="16" t="str">
        <f>IF(ISERR(FIND(AG$4,NieStac!$S32))=FALSE,IF(ISERR(FIND(CONCATENATE(AG$4,"+"),NieStac!$S32))=FALSE,IF(ISERR(FIND(CONCATENATE(AG$4,"++"),NieStac!$S32))=FALSE,IF(ISERR(FIND(CONCATENATE(AG$4,"+++"),NieStac!$S32))=FALSE,"+++","++"),"+")," ")," ")</f>
        <v xml:space="preserve"> </v>
      </c>
      <c r="AH24" s="16" t="str">
        <f>IF(ISERR(FIND(AH$4,NieStac!$S32))=FALSE,IF(ISERR(FIND(CONCATENATE(AH$4,"+"),NieStac!$S32))=FALSE,IF(ISERR(FIND(CONCATENATE(AH$4,"++"),NieStac!$S32))=FALSE,IF(ISERR(FIND(CONCATENATE(AH$4,"+++"),NieStac!$S32))=FALSE,"+++","++"),"+")," ")," ")</f>
        <v xml:space="preserve"> </v>
      </c>
      <c r="AI24" s="16" t="str">
        <f>IF(ISERR(FIND(AI$4,NieStac!$S32))=FALSE,IF(ISERR(FIND(CONCATENATE(AI$4,"+"),NieStac!$S32))=FALSE,IF(ISERR(FIND(CONCATENATE(AI$4,"++"),NieStac!$S32))=FALSE,IF(ISERR(FIND(CONCATENATE(AI$4,"+++"),NieStac!$S32))=FALSE,"+++","++"),"+")," ")," ")</f>
        <v xml:space="preserve"> </v>
      </c>
      <c r="AJ24" s="16" t="str">
        <f>IF(ISERR(FIND(AJ$4,NieStac!$S32))=FALSE,IF(ISERR(FIND(CONCATENATE(AJ$4,"+"),NieStac!$S32))=FALSE,IF(ISERR(FIND(CONCATENATE(AJ$4,"++"),NieStac!$S32))=FALSE,IF(ISERR(FIND(CONCATENATE(AJ$4,"+++"),NieStac!$S32))=FALSE,"+++","++"),"+")," ")," ")</f>
        <v>+</v>
      </c>
      <c r="AK24" s="16" t="str">
        <f>IF(ISERR(FIND(AK$4,NieStac!$S32))=FALSE,IF(ISERR(FIND(CONCATENATE(AK$4,"+"),NieStac!$S32))=FALSE,IF(ISERR(FIND(CONCATENATE(AK$4,"++"),NieStac!$S32))=FALSE,IF(ISERR(FIND(CONCATENATE(AK$4,"+++"),NieStac!$S32))=FALSE,"+++","++"),"+")," ")," ")</f>
        <v xml:space="preserve"> </v>
      </c>
      <c r="AL24" s="16" t="str">
        <f>IF(ISERR(FIND(AL$4,NieStac!$S32))=FALSE,IF(ISERR(FIND(CONCATENATE(AL$4,"+"),NieStac!$S32))=FALSE,IF(ISERR(FIND(CONCATENATE(AL$4,"++"),NieStac!$S32))=FALSE,IF(ISERR(FIND(CONCATENATE(AL$4,"+++"),NieStac!$S32))=FALSE,"+++","++"),"+")," ")," ")</f>
        <v xml:space="preserve"> </v>
      </c>
      <c r="AM24" s="16" t="str">
        <f>IF(ISERR(FIND(AM$4,NieStac!$S32))=FALSE,IF(ISERR(FIND(CONCATENATE(AM$4,"+"),NieStac!$S32))=FALSE,IF(ISERR(FIND(CONCATENATE(AM$4,"++"),NieStac!$S32))=FALSE,IF(ISERR(FIND(CONCATENATE(AM$4,"+++"),NieStac!$S32))=FALSE,"+++","++"),"+")," ")," ")</f>
        <v xml:space="preserve"> </v>
      </c>
      <c r="AN24" s="16" t="str">
        <f>IF(ISERR(FIND(AN$4,NieStac!$S32))=FALSE,IF(ISERR(FIND(CONCATENATE(AN$4,"+"),NieStac!$S32))=FALSE,IF(ISERR(FIND(CONCATENATE(AN$4,"++"),NieStac!$S32))=FALSE,IF(ISERR(FIND(CONCATENATE(AN$4,"+++"),NieStac!$S32))=FALSE,"+++","++"),"+")," ")," ")</f>
        <v xml:space="preserve"> </v>
      </c>
      <c r="AO24" s="16" t="str">
        <f>IF(ISERR(FIND(AO$4,NieStac!$S32))=FALSE,IF(ISERR(FIND(CONCATENATE(AO$4,"+"),NieStac!$S32))=FALSE,IF(ISERR(FIND(CONCATENATE(AO$4,"++"),NieStac!$S32))=FALSE,IF(ISERR(FIND(CONCATENATE(AO$4,"+++"),NieStac!$S32))=FALSE,"+++","++"),"+")," ")," ")</f>
        <v xml:space="preserve"> </v>
      </c>
      <c r="AP24" s="16" t="str">
        <f>IF(ISERR(FIND(AP$4,NieStac!$S32))=FALSE,IF(ISERR(FIND(CONCATENATE(AP$4,"+"),NieStac!$S32))=FALSE,IF(ISERR(FIND(CONCATENATE(AP$4,"++"),NieStac!$S32))=FALSE,IF(ISERR(FIND(CONCATENATE(AP$4,"+++"),NieStac!$S32))=FALSE,"+++","++"),"+")," ")," ")</f>
        <v xml:space="preserve"> </v>
      </c>
      <c r="AQ24" s="16" t="str">
        <f>IF(ISERR(FIND(AQ$4,NieStac!$S32))=FALSE,IF(ISERR(FIND(CONCATENATE(AQ$4,"+"),NieStac!$S32))=FALSE,IF(ISERR(FIND(CONCATENATE(AQ$4,"++"),NieStac!$S32))=FALSE,IF(ISERR(FIND(CONCATENATE(AQ$4,"+++"),NieStac!$S32))=FALSE,"+++","++"),"+")," ")," ")</f>
        <v xml:space="preserve"> </v>
      </c>
      <c r="AR24" s="16" t="str">
        <f>IF(ISERR(FIND(AR$4,NieStac!$S32))=FALSE,IF(ISERR(FIND(CONCATENATE(AR$4,"+"),NieStac!$S32))=FALSE,IF(ISERR(FIND(CONCATENATE(AR$4,"++"),NieStac!$S32))=FALSE,IF(ISERR(FIND(CONCATENATE(AR$4,"+++"),NieStac!$S32))=FALSE,"+++","++"),"+")," ")," ")</f>
        <v xml:space="preserve"> </v>
      </c>
      <c r="AS24" s="16" t="str">
        <f>IF(ISERR(FIND(AS$4,NieStac!$S32))=FALSE,IF(ISERR(FIND(CONCATENATE(AS$4,"+"),NieStac!$S32))=FALSE,IF(ISERR(FIND(CONCATENATE(AS$4,"++"),NieStac!$S32))=FALSE,IF(ISERR(FIND(CONCATENATE(AS$4,"+++"),NieStac!$S32))=FALSE,"+++","++"),"+")," ")," ")</f>
        <v xml:space="preserve"> </v>
      </c>
      <c r="AT24" s="16" t="str">
        <f>IF(ISERR(FIND(AT$4,NieStac!$S32))=FALSE,IF(ISERR(FIND(CONCATENATE(AT$4,"+"),NieStac!$S32))=FALSE,IF(ISERR(FIND(CONCATENATE(AT$4,"++"),NieStac!$S32))=FALSE,IF(ISERR(FIND(CONCATENATE(AT$4,"+++"),NieStac!$S32))=FALSE,"+++","++"),"+")," ")," ")</f>
        <v xml:space="preserve"> </v>
      </c>
      <c r="AU24" s="16" t="str">
        <f>IF(ISERR(FIND(AU$4,NieStac!$S32))=FALSE,IF(ISERR(FIND(CONCATENATE(AU$4,"+"),NieStac!$S32))=FALSE,IF(ISERR(FIND(CONCATENATE(AU$4,"++"),NieStac!$S32))=FALSE,IF(ISERR(FIND(CONCATENATE(AU$4,"+++"),NieStac!$S32))=FALSE,"+++","++"),"+")," ")," ")</f>
        <v xml:space="preserve"> </v>
      </c>
      <c r="AV24" s="95" t="str">
        <f>NieStac!$C32</f>
        <v>Sieci teleinformatyczne</v>
      </c>
      <c r="AW24" s="16" t="str">
        <f>IF(ISERR(FIND(AW$4,NieStac!$T32))=FALSE,IF(ISERR(FIND(CONCATENATE(AW$4,"+"),NieStac!$T32))=FALSE,IF(ISERR(FIND(CONCATENATE(AW$4,"++"),NieStac!$T32))=FALSE,IF(ISERR(FIND(CONCATENATE(AW$4,"+++"),NieStac!$T32))=FALSE,"+++","++"),"+")," ")," ")</f>
        <v xml:space="preserve"> </v>
      </c>
      <c r="AX24" s="16" t="str">
        <f>IF(ISERR(FIND(AX$4,NieStac!$T32))=FALSE,IF(ISERR(FIND(CONCATENATE(AX$4,"+"),NieStac!$T32))=FALSE,IF(ISERR(FIND(CONCATENATE(AX$4,"++"),NieStac!$T32))=FALSE,IF(ISERR(FIND(CONCATENATE(AX$4,"+++"),NieStac!$T32))=FALSE,"+++","++"),"+")," ")," ")</f>
        <v>+++</v>
      </c>
      <c r="AY24" s="16" t="str">
        <f>IF(ISERR(FIND(AY$4,NieStac!$T32))=FALSE,IF(ISERR(FIND(CONCATENATE(AY$4,"+"),NieStac!$T32))=FALSE,IF(ISERR(FIND(CONCATENATE(AY$4,"++"),NieStac!$T32))=FALSE,IF(ISERR(FIND(CONCATENATE(AY$4,"+++"),NieStac!$T32))=FALSE,"+++","++"),"+")," ")," ")</f>
        <v xml:space="preserve"> </v>
      </c>
      <c r="AZ24" s="16" t="str">
        <f>IF(ISERR(FIND(AZ$4,NieStac!$T32))=FALSE,IF(ISERR(FIND(CONCATENATE(AZ$4,"+"),NieStac!$T32))=FALSE,IF(ISERR(FIND(CONCATENATE(AZ$4,"++"),NieStac!$T32))=FALSE,IF(ISERR(FIND(CONCATENATE(AZ$4,"+++"),NieStac!$T32))=FALSE,"+++","++"),"+")," ")," ")</f>
        <v>+</v>
      </c>
      <c r="BA24" s="16" t="str">
        <f>IF(ISERR(FIND(BA$4,NieStac!$T32))=FALSE,IF(ISERR(FIND(CONCATENATE(BA$4,"+"),NieStac!$T32))=FALSE,IF(ISERR(FIND(CONCATENATE(BA$4,"++"),NieStac!$T32))=FALSE,IF(ISERR(FIND(CONCATENATE(BA$4,"+++"),NieStac!$T32))=FALSE,"+++","++"),"+")," ")," ")</f>
        <v xml:space="preserve"> </v>
      </c>
      <c r="BB24" s="16" t="str">
        <f>IF(ISERR(FIND(BB$4,NieStac!$T32))=FALSE,IF(ISERR(FIND(CONCATENATE(BB$4,"+"),NieStac!$T32))=FALSE,IF(ISERR(FIND(CONCATENATE(BB$4,"++"),NieStac!$T32))=FALSE,IF(ISERR(FIND(CONCATENATE(BB$4,"+++"),NieStac!$T32))=FALSE,"+++","++"),"+")," ")," ")</f>
        <v xml:space="preserve"> </v>
      </c>
    </row>
    <row r="25" spans="1:54">
      <c r="A25" s="95" t="str">
        <f>NieStac!C33</f>
        <v>Język obcy</v>
      </c>
      <c r="B25" s="16" t="str">
        <f>IF(ISERR(FIND(B$4,NieStac!$R33))=FALSE,IF(ISERR(FIND(CONCATENATE(B$4,"+"),NieStac!$R33))=FALSE,IF(ISERR(FIND(CONCATENATE(B$4,"++"),NieStac!$R33))=FALSE,IF(ISERR(FIND(CONCATENATE(B$4,"+++"),NieStac!$R33))=FALSE,"+++","++"),"+")," ")," ")</f>
        <v xml:space="preserve"> </v>
      </c>
      <c r="C25" s="16" t="str">
        <f>IF(ISERR(FIND(C$4,NieStac!$R33))=FALSE,IF(ISERR(FIND(CONCATENATE(C$4,"+"),NieStac!$R33))=FALSE,IF(ISERR(FIND(CONCATENATE(C$4,"++"),NieStac!$R33))=FALSE,IF(ISERR(FIND(CONCATENATE(C$4,"+++"),NieStac!$R33))=FALSE,"+++","++"),"+")," ")," ")</f>
        <v xml:space="preserve"> </v>
      </c>
      <c r="D25" s="16" t="str">
        <f>IF(ISERR(FIND(D$4,NieStac!$R33))=FALSE,IF(ISERR(FIND(CONCATENATE(D$4,"+"),NieStac!$R33))=FALSE,IF(ISERR(FIND(CONCATENATE(D$4,"++"),NieStac!$R33))=FALSE,IF(ISERR(FIND(CONCATENATE(D$4,"+++"),NieStac!$R33))=FALSE,"+++","++"),"+")," ")," ")</f>
        <v xml:space="preserve"> </v>
      </c>
      <c r="E25" s="16" t="str">
        <f>IF(ISERR(FIND(E$4,NieStac!$R33))=FALSE,IF(ISERR(FIND(CONCATENATE(E$4,"+"),NieStac!$R33))=FALSE,IF(ISERR(FIND(CONCATENATE(E$4,"++"),NieStac!$R33))=FALSE,IF(ISERR(FIND(CONCATENATE(E$4,"+++"),NieStac!$R33))=FALSE,"+++","++"),"+")," ")," ")</f>
        <v xml:space="preserve"> </v>
      </c>
      <c r="F25" s="16" t="str">
        <f>IF(ISERR(FIND(F$4,NieStac!$R33))=FALSE,IF(ISERR(FIND(CONCATENATE(F$4,"+"),NieStac!$R33))=FALSE,IF(ISERR(FIND(CONCATENATE(F$4,"++"),NieStac!$R33))=FALSE,IF(ISERR(FIND(CONCATENATE(F$4,"+++"),NieStac!$R33))=FALSE,"+++","++"),"+")," ")," ")</f>
        <v xml:space="preserve"> </v>
      </c>
      <c r="G25" s="16" t="str">
        <f>IF(ISERR(FIND(G$4,NieStac!$R33))=FALSE,IF(ISERR(FIND(CONCATENATE(G$4,"+"),NieStac!$R33))=FALSE,IF(ISERR(FIND(CONCATENATE(G$4,"++"),NieStac!$R33))=FALSE,IF(ISERR(FIND(CONCATENATE(G$4,"+++"),NieStac!$R33))=FALSE,"+++","++"),"+")," ")," ")</f>
        <v xml:space="preserve"> </v>
      </c>
      <c r="H25" s="16" t="str">
        <f>IF(ISERR(FIND(H$4,NieStac!$R33))=FALSE,IF(ISERR(FIND(CONCATENATE(H$4,"+"),NieStac!$R33))=FALSE,IF(ISERR(FIND(CONCATENATE(H$4,"++"),NieStac!$R33))=FALSE,IF(ISERR(FIND(CONCATENATE(H$4,"+++"),NieStac!$R33))=FALSE,"+++","++"),"+")," ")," ")</f>
        <v xml:space="preserve"> </v>
      </c>
      <c r="I25" s="16" t="str">
        <f>IF(ISERR(FIND(I$4,NieStac!$R33))=FALSE,IF(ISERR(FIND(CONCATENATE(I$4,"+"),NieStac!$R33))=FALSE,IF(ISERR(FIND(CONCATENATE(I$4,"++"),NieStac!$R33))=FALSE,IF(ISERR(FIND(CONCATENATE(I$4,"+++"),NieStac!$R33))=FALSE,"+++","++"),"+")," ")," ")</f>
        <v xml:space="preserve"> </v>
      </c>
      <c r="J25" s="16" t="str">
        <f>IF(ISERR(FIND(J$4,NieStac!$R33))=FALSE,IF(ISERR(FIND(CONCATENATE(J$4,"+"),NieStac!$R33))=FALSE,IF(ISERR(FIND(CONCATENATE(J$4,"++"),NieStac!$R33))=FALSE,IF(ISERR(FIND(CONCATENATE(J$4,"+++"),NieStac!$R33))=FALSE,"+++","++"),"+")," ")," ")</f>
        <v xml:space="preserve"> </v>
      </c>
      <c r="K25" s="16" t="str">
        <f>IF(ISERR(FIND(K$4,NieStac!$R33))=FALSE,IF(ISERR(FIND(CONCATENATE(K$4,"+"),NieStac!$R33))=FALSE,IF(ISERR(FIND(CONCATENATE(K$4,"++"),NieStac!$R33))=FALSE,IF(ISERR(FIND(CONCATENATE(K$4,"+++"),NieStac!$R33))=FALSE,"+++","++"),"+")," ")," ")</f>
        <v xml:space="preserve"> </v>
      </c>
      <c r="L25" s="16" t="str">
        <f>IF(ISERR(FIND(L$4,NieStac!$R33))=FALSE,IF(ISERR(FIND(CONCATENATE(L$4,"+"),NieStac!$R33))=FALSE,IF(ISERR(FIND(CONCATENATE(L$4,"++"),NieStac!$R33))=FALSE,IF(ISERR(FIND(CONCATENATE(L$4,"+++"),NieStac!$R33))=FALSE,"+++","++"),"+")," ")," ")</f>
        <v xml:space="preserve"> </v>
      </c>
      <c r="M25" s="16" t="str">
        <f>IF(ISERR(FIND(M$4,NieStac!$R33))=FALSE,IF(ISERR(FIND(CONCATENATE(M$4,"+"),NieStac!$R33))=FALSE,IF(ISERR(FIND(CONCATENATE(M$4,"++"),NieStac!$R33))=FALSE,IF(ISERR(FIND(CONCATENATE(M$4,"+++"),NieStac!$R33))=FALSE,"+++","++"),"+")," ")," ")</f>
        <v xml:space="preserve"> </v>
      </c>
      <c r="N25" s="16" t="str">
        <f>IF(ISERR(FIND(N$4,NieStac!$R33))=FALSE,IF(ISERR(FIND(CONCATENATE(N$4,"+"),NieStac!$R33))=FALSE,IF(ISERR(FIND(CONCATENATE(N$4,"++"),NieStac!$R33))=FALSE,IF(ISERR(FIND(CONCATENATE(N$4,"+++"),NieStac!$R33))=FALSE,"+++","++"),"+")," ")," ")</f>
        <v xml:space="preserve"> </v>
      </c>
      <c r="O25" s="16" t="str">
        <f>IF(ISERR(FIND(O$4,NieStac!$R33))=FALSE,IF(ISERR(FIND(CONCATENATE(O$4,"+"),NieStac!$R33))=FALSE,IF(ISERR(FIND(CONCATENATE(O$4,"++"),NieStac!$R33))=FALSE,IF(ISERR(FIND(CONCATENATE(O$4,"+++"),NieStac!$R33))=FALSE,"+++","++"),"+")," ")," ")</f>
        <v xml:space="preserve"> </v>
      </c>
      <c r="P25" s="16" t="str">
        <f>IF(ISERR(FIND(P$4,NieStac!$R33))=FALSE,IF(ISERR(FIND(CONCATENATE(P$4,"+"),NieStac!$R33))=FALSE,IF(ISERR(FIND(CONCATENATE(P$4,"++"),NieStac!$R33))=FALSE,IF(ISERR(FIND(CONCATENATE(P$4,"+++"),NieStac!$R33))=FALSE,"+++","++"),"+")," ")," ")</f>
        <v xml:space="preserve"> </v>
      </c>
      <c r="Q25" s="16" t="str">
        <f>IF(ISERR(FIND(Q$4,NieStac!$R33))=FALSE,IF(ISERR(FIND(CONCATENATE(Q$4,"+"),NieStac!$R33))=FALSE,IF(ISERR(FIND(CONCATENATE(Q$4,"++"),NieStac!$R33))=FALSE,IF(ISERR(FIND(CONCATENATE(Q$4,"+++"),NieStac!$R33))=FALSE,"+++","++"),"+")," ")," ")</f>
        <v xml:space="preserve"> </v>
      </c>
      <c r="R25" s="16" t="str">
        <f>IF(ISERR(FIND(R$4,NieStac!$R33))=FALSE,IF(ISERR(FIND(CONCATENATE(R$4,"+"),NieStac!$R33))=FALSE,IF(ISERR(FIND(CONCATENATE(R$4,"++"),NieStac!$R33))=FALSE,IF(ISERR(FIND(CONCATENATE(R$4,"+++"),NieStac!$R33))=FALSE,"+++","++"),"+")," ")," ")</f>
        <v xml:space="preserve"> </v>
      </c>
      <c r="S25" s="16" t="str">
        <f>IF(ISERR(FIND(S$4,NieStac!$R33))=FALSE,IF(ISERR(FIND(CONCATENATE(S$4,"+"),NieStac!$R33))=FALSE,IF(ISERR(FIND(CONCATENATE(S$4,"++"),NieStac!$R33))=FALSE,IF(ISERR(FIND(CONCATENATE(S$4,"+++"),NieStac!$R33))=FALSE,"+++","++"),"+")," ")," ")</f>
        <v xml:space="preserve"> </v>
      </c>
      <c r="T25" s="95" t="str">
        <f>NieStac!$C33</f>
        <v>Język obcy</v>
      </c>
      <c r="U25" s="16" t="str">
        <f>IF(ISERR(FIND(U$4,NieStac!$S33))=FALSE,IF(ISERR(FIND(CONCATENATE(U$4,"+"),NieStac!$S33))=FALSE,IF(ISERR(FIND(CONCATENATE(U$4,"++"),NieStac!$S33))=FALSE,IF(ISERR(FIND(CONCATENATE(U$4,"+++"),NieStac!$S33))=FALSE,"+++","++"),"+")," ")," ")</f>
        <v>++</v>
      </c>
      <c r="V25" s="16" t="str">
        <f>IF(ISERR(FIND(V$4,NieStac!$S33))=FALSE,IF(ISERR(FIND(CONCATENATE(V$4,"+"),NieStac!$S33))=FALSE,IF(ISERR(FIND(CONCATENATE(V$4,"++"),NieStac!$S33))=FALSE,IF(ISERR(FIND(CONCATENATE(V$4,"+++"),NieStac!$S33))=FALSE,"+++","++"),"+")," ")," ")</f>
        <v xml:space="preserve"> </v>
      </c>
      <c r="W25" s="16" t="str">
        <f>IF(ISERR(FIND(W$4,NieStac!$S33))=FALSE,IF(ISERR(FIND(CONCATENATE(W$4,"+"),NieStac!$S33))=FALSE,IF(ISERR(FIND(CONCATENATE(W$4,"++"),NieStac!$S33))=FALSE,IF(ISERR(FIND(CONCATENATE(W$4,"+++"),NieStac!$S33))=FALSE,"+++","++"),"+")," ")," ")</f>
        <v>+++</v>
      </c>
      <c r="X25" s="16" t="str">
        <f>IF(ISERR(FIND(X$4,NieStac!$S33))=FALSE,IF(ISERR(FIND(CONCATENATE(X$4,"+"),NieStac!$S33))=FALSE,IF(ISERR(FIND(CONCATENATE(X$4,"++"),NieStac!$S33))=FALSE,IF(ISERR(FIND(CONCATENATE(X$4,"+++"),NieStac!$S33))=FALSE,"+++","++"),"+")," ")," ")</f>
        <v>+</v>
      </c>
      <c r="Y25" s="16" t="str">
        <f>IF(ISERR(FIND(Y$4,NieStac!$S33))=FALSE,IF(ISERR(FIND(CONCATENATE(Y$4,"+"),NieStac!$S33))=FALSE,IF(ISERR(FIND(CONCATENATE(Y$4,"++"),NieStac!$S33))=FALSE,IF(ISERR(FIND(CONCATENATE(Y$4,"+++"),NieStac!$S33))=FALSE,"+++","++"),"+")," ")," ")</f>
        <v xml:space="preserve"> </v>
      </c>
      <c r="Z25" s="16" t="str">
        <f>IF(ISERR(FIND(Z$4,NieStac!$S33))=FALSE,IF(ISERR(FIND(CONCATENATE(Z$4,"+"),NieStac!$S33))=FALSE,IF(ISERR(FIND(CONCATENATE(Z$4,"++"),NieStac!$S33))=FALSE,IF(ISERR(FIND(CONCATENATE(Z$4,"+++"),NieStac!$S33))=FALSE,"+++","++"),"+")," ")," ")</f>
        <v xml:space="preserve"> </v>
      </c>
      <c r="AA25" s="16" t="str">
        <f>IF(ISERR(FIND(AA$4,NieStac!$S33))=FALSE,IF(ISERR(FIND(CONCATENATE(AA$4,"+"),NieStac!$S33))=FALSE,IF(ISERR(FIND(CONCATENATE(AA$4,"++"),NieStac!$S33))=FALSE,IF(ISERR(FIND(CONCATENATE(AA$4,"+++"),NieStac!$S33))=FALSE,"+++","++"),"+")," ")," ")</f>
        <v>++</v>
      </c>
      <c r="AB25" s="16" t="str">
        <f>IF(ISERR(FIND(AB$4,NieStac!$S33))=FALSE,IF(ISERR(FIND(CONCATENATE(AB$4,"+"),NieStac!$S33))=FALSE,IF(ISERR(FIND(CONCATENATE(AB$4,"++"),NieStac!$S33))=FALSE,IF(ISERR(FIND(CONCATENATE(AB$4,"+++"),NieStac!$S33))=FALSE,"+++","++"),"+")," ")," ")</f>
        <v xml:space="preserve"> </v>
      </c>
      <c r="AC25" s="16" t="str">
        <f>IF(ISERR(FIND(AC$4,NieStac!$S33))=FALSE,IF(ISERR(FIND(CONCATENATE(AC$4,"+"),NieStac!$S33))=FALSE,IF(ISERR(FIND(CONCATENATE(AC$4,"++"),NieStac!$S33))=FALSE,IF(ISERR(FIND(CONCATENATE(AC$4,"+++"),NieStac!$S33))=FALSE,"+++","++"),"+")," ")," ")</f>
        <v xml:space="preserve"> </v>
      </c>
      <c r="AD25" s="16" t="str">
        <f>IF(ISERR(FIND(AD$4,NieStac!$S33))=FALSE,IF(ISERR(FIND(CONCATENATE(AD$4,"+"),NieStac!$S33))=FALSE,IF(ISERR(FIND(CONCATENATE(AD$4,"++"),NieStac!$S33))=FALSE,IF(ISERR(FIND(CONCATENATE(AD$4,"+++"),NieStac!$S33))=FALSE,"+++","++"),"+")," ")," ")</f>
        <v xml:space="preserve"> </v>
      </c>
      <c r="AE25" s="16" t="str">
        <f>IF(ISERR(FIND(AE$4,NieStac!$S33))=FALSE,IF(ISERR(FIND(CONCATENATE(AE$4,"+"),NieStac!$S33))=FALSE,IF(ISERR(FIND(CONCATENATE(AE$4,"++"),NieStac!$S33))=FALSE,IF(ISERR(FIND(CONCATENATE(AE$4,"+++"),NieStac!$S33))=FALSE,"+++","++"),"+")," ")," ")</f>
        <v xml:space="preserve"> </v>
      </c>
      <c r="AF25" s="16" t="str">
        <f>IF(ISERR(FIND(AF$4,NieStac!$S33))=FALSE,IF(ISERR(FIND(CONCATENATE(AF$4,"+"),NieStac!$S33))=FALSE,IF(ISERR(FIND(CONCATENATE(AF$4,"++"),NieStac!$S33))=FALSE,IF(ISERR(FIND(CONCATENATE(AF$4,"+++"),NieStac!$S33))=FALSE,"+++","++"),"+")," ")," ")</f>
        <v xml:space="preserve"> </v>
      </c>
      <c r="AG25" s="16" t="str">
        <f>IF(ISERR(FIND(AG$4,NieStac!$S33))=FALSE,IF(ISERR(FIND(CONCATENATE(AG$4,"+"),NieStac!$S33))=FALSE,IF(ISERR(FIND(CONCATENATE(AG$4,"++"),NieStac!$S33))=FALSE,IF(ISERR(FIND(CONCATENATE(AG$4,"+++"),NieStac!$S33))=FALSE,"+++","++"),"+")," ")," ")</f>
        <v xml:space="preserve"> </v>
      </c>
      <c r="AH25" s="16" t="str">
        <f>IF(ISERR(FIND(AH$4,NieStac!$S33))=FALSE,IF(ISERR(FIND(CONCATENATE(AH$4,"+"),NieStac!$S33))=FALSE,IF(ISERR(FIND(CONCATENATE(AH$4,"++"),NieStac!$S33))=FALSE,IF(ISERR(FIND(CONCATENATE(AH$4,"+++"),NieStac!$S33))=FALSE,"+++","++"),"+")," ")," ")</f>
        <v xml:space="preserve"> </v>
      </c>
      <c r="AI25" s="16" t="str">
        <f>IF(ISERR(FIND(AI$4,NieStac!$S33))=FALSE,IF(ISERR(FIND(CONCATENATE(AI$4,"+"),NieStac!$S33))=FALSE,IF(ISERR(FIND(CONCATENATE(AI$4,"++"),NieStac!$S33))=FALSE,IF(ISERR(FIND(CONCATENATE(AI$4,"+++"),NieStac!$S33))=FALSE,"+++","++"),"+")," ")," ")</f>
        <v xml:space="preserve"> </v>
      </c>
      <c r="AJ25" s="16" t="str">
        <f>IF(ISERR(FIND(AJ$4,NieStac!$S33))=FALSE,IF(ISERR(FIND(CONCATENATE(AJ$4,"+"),NieStac!$S33))=FALSE,IF(ISERR(FIND(CONCATENATE(AJ$4,"++"),NieStac!$S33))=FALSE,IF(ISERR(FIND(CONCATENATE(AJ$4,"+++"),NieStac!$S33))=FALSE,"+++","++"),"+")," ")," ")</f>
        <v xml:space="preserve"> </v>
      </c>
      <c r="AK25" s="16" t="str">
        <f>IF(ISERR(FIND(AK$4,NieStac!$S33))=FALSE,IF(ISERR(FIND(CONCATENATE(AK$4,"+"),NieStac!$S33))=FALSE,IF(ISERR(FIND(CONCATENATE(AK$4,"++"),NieStac!$S33))=FALSE,IF(ISERR(FIND(CONCATENATE(AK$4,"+++"),NieStac!$S33))=FALSE,"+++","++"),"+")," ")," ")</f>
        <v xml:space="preserve"> </v>
      </c>
      <c r="AL25" s="16" t="str">
        <f>IF(ISERR(FIND(AL$4,NieStac!$S33))=FALSE,IF(ISERR(FIND(CONCATENATE(AL$4,"+"),NieStac!$S33))=FALSE,IF(ISERR(FIND(CONCATENATE(AL$4,"++"),NieStac!$S33))=FALSE,IF(ISERR(FIND(CONCATENATE(AL$4,"+++"),NieStac!$S33))=FALSE,"+++","++"),"+")," ")," ")</f>
        <v xml:space="preserve"> </v>
      </c>
      <c r="AM25" s="16" t="str">
        <f>IF(ISERR(FIND(AM$4,NieStac!$S33))=FALSE,IF(ISERR(FIND(CONCATENATE(AM$4,"+"),NieStac!$S33))=FALSE,IF(ISERR(FIND(CONCATENATE(AM$4,"++"),NieStac!$S33))=FALSE,IF(ISERR(FIND(CONCATENATE(AM$4,"+++"),NieStac!$S33))=FALSE,"+++","++"),"+")," ")," ")</f>
        <v xml:space="preserve"> </v>
      </c>
      <c r="AN25" s="16" t="str">
        <f>IF(ISERR(FIND(AN$4,NieStac!$S33))=FALSE,IF(ISERR(FIND(CONCATENATE(AN$4,"+"),NieStac!$S33))=FALSE,IF(ISERR(FIND(CONCATENATE(AN$4,"++"),NieStac!$S33))=FALSE,IF(ISERR(FIND(CONCATENATE(AN$4,"+++"),NieStac!$S33))=FALSE,"+++","++"),"+")," ")," ")</f>
        <v xml:space="preserve"> </v>
      </c>
      <c r="AO25" s="16" t="str">
        <f>IF(ISERR(FIND(AO$4,NieStac!$S33))=FALSE,IF(ISERR(FIND(CONCATENATE(AO$4,"+"),NieStac!$S33))=FALSE,IF(ISERR(FIND(CONCATENATE(AO$4,"++"),NieStac!$S33))=FALSE,IF(ISERR(FIND(CONCATENATE(AO$4,"+++"),NieStac!$S33))=FALSE,"+++","++"),"+")," ")," ")</f>
        <v xml:space="preserve"> </v>
      </c>
      <c r="AP25" s="16" t="str">
        <f>IF(ISERR(FIND(AP$4,NieStac!$S33))=FALSE,IF(ISERR(FIND(CONCATENATE(AP$4,"+"),NieStac!$S33))=FALSE,IF(ISERR(FIND(CONCATENATE(AP$4,"++"),NieStac!$S33))=FALSE,IF(ISERR(FIND(CONCATENATE(AP$4,"+++"),NieStac!$S33))=FALSE,"+++","++"),"+")," ")," ")</f>
        <v xml:space="preserve"> </v>
      </c>
      <c r="AQ25" s="16" t="str">
        <f>IF(ISERR(FIND(AQ$4,NieStac!$S33))=FALSE,IF(ISERR(FIND(CONCATENATE(AQ$4,"+"),NieStac!$S33))=FALSE,IF(ISERR(FIND(CONCATENATE(AQ$4,"++"),NieStac!$S33))=FALSE,IF(ISERR(FIND(CONCATENATE(AQ$4,"+++"),NieStac!$S33))=FALSE,"+++","++"),"+")," ")," ")</f>
        <v xml:space="preserve"> </v>
      </c>
      <c r="AR25" s="16" t="str">
        <f>IF(ISERR(FIND(AR$4,NieStac!$S33))=FALSE,IF(ISERR(FIND(CONCATENATE(AR$4,"+"),NieStac!$S33))=FALSE,IF(ISERR(FIND(CONCATENATE(AR$4,"++"),NieStac!$S33))=FALSE,IF(ISERR(FIND(CONCATENATE(AR$4,"+++"),NieStac!$S33))=FALSE,"+++","++"),"+")," ")," ")</f>
        <v xml:space="preserve"> </v>
      </c>
      <c r="AS25" s="16" t="str">
        <f>IF(ISERR(FIND(AS$4,NieStac!$S33))=FALSE,IF(ISERR(FIND(CONCATENATE(AS$4,"+"),NieStac!$S33))=FALSE,IF(ISERR(FIND(CONCATENATE(AS$4,"++"),NieStac!$S33))=FALSE,IF(ISERR(FIND(CONCATENATE(AS$4,"+++"),NieStac!$S33))=FALSE,"+++","++"),"+")," ")," ")</f>
        <v xml:space="preserve"> </v>
      </c>
      <c r="AT25" s="16" t="str">
        <f>IF(ISERR(FIND(AT$4,NieStac!$S33))=FALSE,IF(ISERR(FIND(CONCATENATE(AT$4,"+"),NieStac!$S33))=FALSE,IF(ISERR(FIND(CONCATENATE(AT$4,"++"),NieStac!$S33))=FALSE,IF(ISERR(FIND(CONCATENATE(AT$4,"+++"),NieStac!$S33))=FALSE,"+++","++"),"+")," ")," ")</f>
        <v xml:space="preserve"> </v>
      </c>
      <c r="AU25" s="16" t="str">
        <f>IF(ISERR(FIND(AU$4,NieStac!$S33))=FALSE,IF(ISERR(FIND(CONCATENATE(AU$4,"+"),NieStac!$S33))=FALSE,IF(ISERR(FIND(CONCATENATE(AU$4,"++"),NieStac!$S33))=FALSE,IF(ISERR(FIND(CONCATENATE(AU$4,"+++"),NieStac!$S33))=FALSE,"+++","++"),"+")," ")," ")</f>
        <v xml:space="preserve"> </v>
      </c>
      <c r="AV25" s="95" t="str">
        <f>NieStac!$C33</f>
        <v>Język obcy</v>
      </c>
      <c r="AW25" s="16" t="str">
        <f>IF(ISERR(FIND(AW$4,NieStac!$T33))=FALSE,IF(ISERR(FIND(CONCATENATE(AW$4,"+"),NieStac!$T33))=FALSE,IF(ISERR(FIND(CONCATENATE(AW$4,"++"),NieStac!$T33))=FALSE,IF(ISERR(FIND(CONCATENATE(AW$4,"+++"),NieStac!$T33))=FALSE,"+++","++"),"+")," ")," ")</f>
        <v xml:space="preserve"> </v>
      </c>
      <c r="AX25" s="16" t="str">
        <f>IF(ISERR(FIND(AX$4,NieStac!$T33))=FALSE,IF(ISERR(FIND(CONCATENATE(AX$4,"+"),NieStac!$T33))=FALSE,IF(ISERR(FIND(CONCATENATE(AX$4,"++"),NieStac!$T33))=FALSE,IF(ISERR(FIND(CONCATENATE(AX$4,"+++"),NieStac!$T33))=FALSE,"+++","++"),"+")," ")," ")</f>
        <v xml:space="preserve"> </v>
      </c>
      <c r="AY25" s="16" t="str">
        <f>IF(ISERR(FIND(AY$4,NieStac!$T33))=FALSE,IF(ISERR(FIND(CONCATENATE(AY$4,"+"),NieStac!$T33))=FALSE,IF(ISERR(FIND(CONCATENATE(AY$4,"++"),NieStac!$T33))=FALSE,IF(ISERR(FIND(CONCATENATE(AY$4,"+++"),NieStac!$T33))=FALSE,"+++","++"),"+")," ")," ")</f>
        <v>++</v>
      </c>
      <c r="AZ25" s="16" t="str">
        <f>IF(ISERR(FIND(AZ$4,NieStac!$T33))=FALSE,IF(ISERR(FIND(CONCATENATE(AZ$4,"+"),NieStac!$T33))=FALSE,IF(ISERR(FIND(CONCATENATE(AZ$4,"++"),NieStac!$T33))=FALSE,IF(ISERR(FIND(CONCATENATE(AZ$4,"+++"),NieStac!$T33))=FALSE,"+++","++"),"+")," ")," ")</f>
        <v xml:space="preserve"> </v>
      </c>
      <c r="BA25" s="16" t="str">
        <f>IF(ISERR(FIND(BA$4,NieStac!$T33))=FALSE,IF(ISERR(FIND(CONCATENATE(BA$4,"+"),NieStac!$T33))=FALSE,IF(ISERR(FIND(CONCATENATE(BA$4,"++"),NieStac!$T33))=FALSE,IF(ISERR(FIND(CONCATENATE(BA$4,"+++"),NieStac!$T33))=FALSE,"+++","++"),"+")," ")," ")</f>
        <v>+</v>
      </c>
      <c r="BB25" s="16" t="str">
        <f>IF(ISERR(FIND(BB$4,NieStac!$T33))=FALSE,IF(ISERR(FIND(CONCATENATE(BB$4,"+"),NieStac!$T33))=FALSE,IF(ISERR(FIND(CONCATENATE(BB$4,"++"),NieStac!$T33))=FALSE,IF(ISERR(FIND(CONCATENATE(BB$4,"+++"),NieStac!$T33))=FALSE,"+++","++"),"+")," ")," ")</f>
        <v xml:space="preserve"> </v>
      </c>
    </row>
    <row r="26" spans="1:54" ht="49.5" customHeight="1">
      <c r="A26" s="95" t="str">
        <f>NieStac!C34</f>
        <v>Przedmiot obieralny 2 - nauki humanistyczne: Komunikacja interpersonalna (CJiK) / Komunikacja miedzykulturowa (CJiK)</v>
      </c>
      <c r="B26" s="16" t="str">
        <f>IF(ISERR(FIND(B$4,NieStac!$R34))=FALSE,IF(ISERR(FIND(CONCATENATE(B$4,"+"),NieStac!$R34))=FALSE,IF(ISERR(FIND(CONCATENATE(B$4,"++"),NieStac!$R34))=FALSE,IF(ISERR(FIND(CONCATENATE(B$4,"+++"),NieStac!$R34))=FALSE,"+++","++"),"+")," ")," ")</f>
        <v xml:space="preserve"> </v>
      </c>
      <c r="C26" s="16" t="str">
        <f>IF(ISERR(FIND(C$4,NieStac!$R34))=FALSE,IF(ISERR(FIND(CONCATENATE(C$4,"+"),NieStac!$R34))=FALSE,IF(ISERR(FIND(CONCATENATE(C$4,"++"),NieStac!$R34))=FALSE,IF(ISERR(FIND(CONCATENATE(C$4,"+++"),NieStac!$R34))=FALSE,"+++","++"),"+")," ")," ")</f>
        <v xml:space="preserve"> </v>
      </c>
      <c r="D26" s="16" t="str">
        <f>IF(ISERR(FIND(D$4,NieStac!$R34))=FALSE,IF(ISERR(FIND(CONCATENATE(D$4,"+"),NieStac!$R34))=FALSE,IF(ISERR(FIND(CONCATENATE(D$4,"++"),NieStac!$R34))=FALSE,IF(ISERR(FIND(CONCATENATE(D$4,"+++"),NieStac!$R34))=FALSE,"+++","++"),"+")," ")," ")</f>
        <v xml:space="preserve"> </v>
      </c>
      <c r="E26" s="16" t="str">
        <f>IF(ISERR(FIND(E$4,NieStac!$R34))=FALSE,IF(ISERR(FIND(CONCATENATE(E$4,"+"),NieStac!$R34))=FALSE,IF(ISERR(FIND(CONCATENATE(E$4,"++"),NieStac!$R34))=FALSE,IF(ISERR(FIND(CONCATENATE(E$4,"+++"),NieStac!$R34))=FALSE,"+++","++"),"+")," ")," ")</f>
        <v xml:space="preserve"> </v>
      </c>
      <c r="F26" s="16" t="str">
        <f>IF(ISERR(FIND(F$4,NieStac!$R34))=FALSE,IF(ISERR(FIND(CONCATENATE(F$4,"+"),NieStac!$R34))=FALSE,IF(ISERR(FIND(CONCATENATE(F$4,"++"),NieStac!$R34))=FALSE,IF(ISERR(FIND(CONCATENATE(F$4,"+++"),NieStac!$R34))=FALSE,"+++","++"),"+")," ")," ")</f>
        <v xml:space="preserve"> </v>
      </c>
      <c r="G26" s="16" t="str">
        <f>IF(ISERR(FIND(G$4,NieStac!$R34))=FALSE,IF(ISERR(FIND(CONCATENATE(G$4,"+"),NieStac!$R34))=FALSE,IF(ISERR(FIND(CONCATENATE(G$4,"++"),NieStac!$R34))=FALSE,IF(ISERR(FIND(CONCATENATE(G$4,"+++"),NieStac!$R34))=FALSE,"+++","++"),"+")," ")," ")</f>
        <v xml:space="preserve"> </v>
      </c>
      <c r="H26" s="16" t="str">
        <f>IF(ISERR(FIND(H$4,NieStac!$R34))=FALSE,IF(ISERR(FIND(CONCATENATE(H$4,"+"),NieStac!$R34))=FALSE,IF(ISERR(FIND(CONCATENATE(H$4,"++"),NieStac!$R34))=FALSE,IF(ISERR(FIND(CONCATENATE(H$4,"+++"),NieStac!$R34))=FALSE,"+++","++"),"+")," ")," ")</f>
        <v xml:space="preserve"> </v>
      </c>
      <c r="I26" s="16" t="str">
        <f>IF(ISERR(FIND(I$4,NieStac!$R34))=FALSE,IF(ISERR(FIND(CONCATENATE(I$4,"+"),NieStac!$R34))=FALSE,IF(ISERR(FIND(CONCATENATE(I$4,"++"),NieStac!$R34))=FALSE,IF(ISERR(FIND(CONCATENATE(I$4,"+++"),NieStac!$R34))=FALSE,"+++","++"),"+")," ")," ")</f>
        <v xml:space="preserve"> </v>
      </c>
      <c r="J26" s="16" t="str">
        <f>IF(ISERR(FIND(J$4,NieStac!$R34))=FALSE,IF(ISERR(FIND(CONCATENATE(J$4,"+"),NieStac!$R34))=FALSE,IF(ISERR(FIND(CONCATENATE(J$4,"++"),NieStac!$R34))=FALSE,IF(ISERR(FIND(CONCATENATE(J$4,"+++"),NieStac!$R34))=FALSE,"+++","++"),"+")," ")," ")</f>
        <v xml:space="preserve"> </v>
      </c>
      <c r="K26" s="16" t="str">
        <f>IF(ISERR(FIND(K$4,NieStac!$R34))=FALSE,IF(ISERR(FIND(CONCATENATE(K$4,"+"),NieStac!$R34))=FALSE,IF(ISERR(FIND(CONCATENATE(K$4,"++"),NieStac!$R34))=FALSE,IF(ISERR(FIND(CONCATENATE(K$4,"+++"),NieStac!$R34))=FALSE,"+++","++"),"+")," ")," ")</f>
        <v xml:space="preserve"> </v>
      </c>
      <c r="L26" s="16" t="str">
        <f>IF(ISERR(FIND(L$4,NieStac!$R34))=FALSE,IF(ISERR(FIND(CONCATENATE(L$4,"+"),NieStac!$R34))=FALSE,IF(ISERR(FIND(CONCATENATE(L$4,"++"),NieStac!$R34))=FALSE,IF(ISERR(FIND(CONCATENATE(L$4,"+++"),NieStac!$R34))=FALSE,"+++","++"),"+")," ")," ")</f>
        <v xml:space="preserve"> </v>
      </c>
      <c r="M26" s="16" t="str">
        <f>IF(ISERR(FIND(M$4,NieStac!$R34))=FALSE,IF(ISERR(FIND(CONCATENATE(M$4,"+"),NieStac!$R34))=FALSE,IF(ISERR(FIND(CONCATENATE(M$4,"++"),NieStac!$R34))=FALSE,IF(ISERR(FIND(CONCATENATE(M$4,"+++"),NieStac!$R34))=FALSE,"+++","++"),"+")," ")," ")</f>
        <v xml:space="preserve"> </v>
      </c>
      <c r="N26" s="16" t="str">
        <f>IF(ISERR(FIND(N$4,NieStac!$R34))=FALSE,IF(ISERR(FIND(CONCATENATE(N$4,"+"),NieStac!$R34))=FALSE,IF(ISERR(FIND(CONCATENATE(N$4,"++"),NieStac!$R34))=FALSE,IF(ISERR(FIND(CONCATENATE(N$4,"+++"),NieStac!$R34))=FALSE,"+++","++"),"+")," ")," ")</f>
        <v xml:space="preserve"> </v>
      </c>
      <c r="O26" s="16" t="str">
        <f>IF(ISERR(FIND(O$4,NieStac!$R34))=FALSE,IF(ISERR(FIND(CONCATENATE(O$4,"+"),NieStac!$R34))=FALSE,IF(ISERR(FIND(CONCATENATE(O$4,"++"),NieStac!$R34))=FALSE,IF(ISERR(FIND(CONCATENATE(O$4,"+++"),NieStac!$R34))=FALSE,"+++","++"),"+")," ")," ")</f>
        <v>+</v>
      </c>
      <c r="P26" s="16" t="str">
        <f>IF(ISERR(FIND(P$4,NieStac!$R34))=FALSE,IF(ISERR(FIND(CONCATENATE(P$4,"+"),NieStac!$R34))=FALSE,IF(ISERR(FIND(CONCATENATE(P$4,"++"),NieStac!$R34))=FALSE,IF(ISERR(FIND(CONCATENATE(P$4,"+++"),NieStac!$R34))=FALSE,"+++","++"),"+")," ")," ")</f>
        <v xml:space="preserve"> </v>
      </c>
      <c r="Q26" s="16" t="str">
        <f>IF(ISERR(FIND(Q$4,NieStac!$R34))=FALSE,IF(ISERR(FIND(CONCATENATE(Q$4,"+"),NieStac!$R34))=FALSE,IF(ISERR(FIND(CONCATENATE(Q$4,"++"),NieStac!$R34))=FALSE,IF(ISERR(FIND(CONCATENATE(Q$4,"+++"),NieStac!$R34))=FALSE,"+++","++"),"+")," ")," ")</f>
        <v xml:space="preserve"> </v>
      </c>
      <c r="R26" s="16" t="str">
        <f>IF(ISERR(FIND(R$4,NieStac!$R34))=FALSE,IF(ISERR(FIND(CONCATENATE(R$4,"+"),NieStac!$R34))=FALSE,IF(ISERR(FIND(CONCATENATE(R$4,"++"),NieStac!$R34))=FALSE,IF(ISERR(FIND(CONCATENATE(R$4,"+++"),NieStac!$R34))=FALSE,"+++","++"),"+")," ")," ")</f>
        <v xml:space="preserve"> </v>
      </c>
      <c r="S26" s="16" t="str">
        <f>IF(ISERR(FIND(S$4,NieStac!$R34))=FALSE,IF(ISERR(FIND(CONCATENATE(S$4,"+"),NieStac!$R34))=FALSE,IF(ISERR(FIND(CONCATENATE(S$4,"++"),NieStac!$R34))=FALSE,IF(ISERR(FIND(CONCATENATE(S$4,"+++"),NieStac!$R34))=FALSE,"+++","++"),"+")," ")," ")</f>
        <v xml:space="preserve"> </v>
      </c>
      <c r="T26" s="95" t="str">
        <f>NieStac!$C34</f>
        <v>Przedmiot obieralny 2 - nauki humanistyczne: Komunikacja interpersonalna (CJiK) / Komunikacja miedzykulturowa (CJiK)</v>
      </c>
      <c r="U26" s="16" t="str">
        <f>IF(ISERR(FIND(U$4,NieStac!$S34))=FALSE,IF(ISERR(FIND(CONCATENATE(U$4,"+"),NieStac!$S34))=FALSE,IF(ISERR(FIND(CONCATENATE(U$4,"++"),NieStac!$S34))=FALSE,IF(ISERR(FIND(CONCATENATE(U$4,"+++"),NieStac!$S34))=FALSE,"+++","++"),"+")," ")," ")</f>
        <v xml:space="preserve"> </v>
      </c>
      <c r="V26" s="16" t="str">
        <f>IF(ISERR(FIND(V$4,NieStac!$S34))=FALSE,IF(ISERR(FIND(CONCATENATE(V$4,"+"),NieStac!$S34))=FALSE,IF(ISERR(FIND(CONCATENATE(V$4,"++"),NieStac!$S34))=FALSE,IF(ISERR(FIND(CONCATENATE(V$4,"+++"),NieStac!$S34))=FALSE,"+++","++"),"+")," ")," ")</f>
        <v xml:space="preserve"> </v>
      </c>
      <c r="W26" s="16" t="str">
        <f>IF(ISERR(FIND(W$4,NieStac!$S34))=FALSE,IF(ISERR(FIND(CONCATENATE(W$4,"+"),NieStac!$S34))=FALSE,IF(ISERR(FIND(CONCATENATE(W$4,"++"),NieStac!$S34))=FALSE,IF(ISERR(FIND(CONCATENATE(W$4,"+++"),NieStac!$S34))=FALSE,"+++","++"),"+")," ")," ")</f>
        <v>++</v>
      </c>
      <c r="X26" s="16" t="str">
        <f>IF(ISERR(FIND(X$4,NieStac!$S34))=FALSE,IF(ISERR(FIND(CONCATENATE(X$4,"+"),NieStac!$S34))=FALSE,IF(ISERR(FIND(CONCATENATE(X$4,"++"),NieStac!$S34))=FALSE,IF(ISERR(FIND(CONCATENATE(X$4,"+++"),NieStac!$S34))=FALSE,"+++","++"),"+")," ")," ")</f>
        <v xml:space="preserve"> </v>
      </c>
      <c r="Y26" s="16" t="str">
        <f>IF(ISERR(FIND(Y$4,NieStac!$S34))=FALSE,IF(ISERR(FIND(CONCATENATE(Y$4,"+"),NieStac!$S34))=FALSE,IF(ISERR(FIND(CONCATENATE(Y$4,"++"),NieStac!$S34))=FALSE,IF(ISERR(FIND(CONCATENATE(Y$4,"+++"),NieStac!$S34))=FALSE,"+++","++"),"+")," ")," ")</f>
        <v>+++</v>
      </c>
      <c r="Z26" s="16" t="str">
        <f>IF(ISERR(FIND(Z$4,NieStac!$S34))=FALSE,IF(ISERR(FIND(CONCATENATE(Z$4,"+"),NieStac!$S34))=FALSE,IF(ISERR(FIND(CONCATENATE(Z$4,"++"),NieStac!$S34))=FALSE,IF(ISERR(FIND(CONCATENATE(Z$4,"+++"),NieStac!$S34))=FALSE,"+++","++"),"+")," ")," ")</f>
        <v xml:space="preserve"> </v>
      </c>
      <c r="AA26" s="16" t="str">
        <f>IF(ISERR(FIND(AA$4,NieStac!$S34))=FALSE,IF(ISERR(FIND(CONCATENATE(AA$4,"+"),NieStac!$S34))=FALSE,IF(ISERR(FIND(CONCATENATE(AA$4,"++"),NieStac!$S34))=FALSE,IF(ISERR(FIND(CONCATENATE(AA$4,"+++"),NieStac!$S34))=FALSE,"+++","++"),"+")," ")," ")</f>
        <v>+++</v>
      </c>
      <c r="AB26" s="16" t="str">
        <f>IF(ISERR(FIND(AB$4,NieStac!$S34))=FALSE,IF(ISERR(FIND(CONCATENATE(AB$4,"+"),NieStac!$S34))=FALSE,IF(ISERR(FIND(CONCATENATE(AB$4,"++"),NieStac!$S34))=FALSE,IF(ISERR(FIND(CONCATENATE(AB$4,"+++"),NieStac!$S34))=FALSE,"+++","++"),"+")," ")," ")</f>
        <v xml:space="preserve"> </v>
      </c>
      <c r="AC26" s="16" t="str">
        <f>IF(ISERR(FIND(AC$4,NieStac!$S34))=FALSE,IF(ISERR(FIND(CONCATENATE(AC$4,"+"),NieStac!$S34))=FALSE,IF(ISERR(FIND(CONCATENATE(AC$4,"++"),NieStac!$S34))=FALSE,IF(ISERR(FIND(CONCATENATE(AC$4,"+++"),NieStac!$S34))=FALSE,"+++","++"),"+")," ")," ")</f>
        <v xml:space="preserve"> </v>
      </c>
      <c r="AD26" s="16" t="str">
        <f>IF(ISERR(FIND(AD$4,NieStac!$S34))=FALSE,IF(ISERR(FIND(CONCATENATE(AD$4,"+"),NieStac!$S34))=FALSE,IF(ISERR(FIND(CONCATENATE(AD$4,"++"),NieStac!$S34))=FALSE,IF(ISERR(FIND(CONCATENATE(AD$4,"+++"),NieStac!$S34))=FALSE,"+++","++"),"+")," ")," ")</f>
        <v xml:space="preserve"> </v>
      </c>
      <c r="AE26" s="16" t="str">
        <f>IF(ISERR(FIND(AE$4,NieStac!$S34))=FALSE,IF(ISERR(FIND(CONCATENATE(AE$4,"+"),NieStac!$S34))=FALSE,IF(ISERR(FIND(CONCATENATE(AE$4,"++"),NieStac!$S34))=FALSE,IF(ISERR(FIND(CONCATENATE(AE$4,"+++"),NieStac!$S34))=FALSE,"+++","++"),"+")," ")," ")</f>
        <v xml:space="preserve"> </v>
      </c>
      <c r="AF26" s="16" t="str">
        <f>IF(ISERR(FIND(AF$4,NieStac!$S34))=FALSE,IF(ISERR(FIND(CONCATENATE(AF$4,"+"),NieStac!$S34))=FALSE,IF(ISERR(FIND(CONCATENATE(AF$4,"++"),NieStac!$S34))=FALSE,IF(ISERR(FIND(CONCATENATE(AF$4,"+++"),NieStac!$S34))=FALSE,"+++","++"),"+")," ")," ")</f>
        <v xml:space="preserve"> </v>
      </c>
      <c r="AG26" s="16" t="str">
        <f>IF(ISERR(FIND(AG$4,NieStac!$S34))=FALSE,IF(ISERR(FIND(CONCATENATE(AG$4,"+"),NieStac!$S34))=FALSE,IF(ISERR(FIND(CONCATENATE(AG$4,"++"),NieStac!$S34))=FALSE,IF(ISERR(FIND(CONCATENATE(AG$4,"+++"),NieStac!$S34))=FALSE,"+++","++"),"+")," ")," ")</f>
        <v xml:space="preserve"> </v>
      </c>
      <c r="AH26" s="16" t="str">
        <f>IF(ISERR(FIND(AH$4,NieStac!$S34))=FALSE,IF(ISERR(FIND(CONCATENATE(AH$4,"+"),NieStac!$S34))=FALSE,IF(ISERR(FIND(CONCATENATE(AH$4,"++"),NieStac!$S34))=FALSE,IF(ISERR(FIND(CONCATENATE(AH$4,"+++"),NieStac!$S34))=FALSE,"+++","++"),"+")," ")," ")</f>
        <v xml:space="preserve"> </v>
      </c>
      <c r="AI26" s="16" t="str">
        <f>IF(ISERR(FIND(AI$4,NieStac!$S34))=FALSE,IF(ISERR(FIND(CONCATENATE(AI$4,"+"),NieStac!$S34))=FALSE,IF(ISERR(FIND(CONCATENATE(AI$4,"++"),NieStac!$S34))=FALSE,IF(ISERR(FIND(CONCATENATE(AI$4,"+++"),NieStac!$S34))=FALSE,"+++","++"),"+")," ")," ")</f>
        <v xml:space="preserve"> </v>
      </c>
      <c r="AJ26" s="16" t="str">
        <f>IF(ISERR(FIND(AJ$4,NieStac!$S34))=FALSE,IF(ISERR(FIND(CONCATENATE(AJ$4,"+"),NieStac!$S34))=FALSE,IF(ISERR(FIND(CONCATENATE(AJ$4,"++"),NieStac!$S34))=FALSE,IF(ISERR(FIND(CONCATENATE(AJ$4,"+++"),NieStac!$S34))=FALSE,"+++","++"),"+")," ")," ")</f>
        <v xml:space="preserve"> </v>
      </c>
      <c r="AK26" s="16" t="str">
        <f>IF(ISERR(FIND(AK$4,NieStac!$S34))=FALSE,IF(ISERR(FIND(CONCATENATE(AK$4,"+"),NieStac!$S34))=FALSE,IF(ISERR(FIND(CONCATENATE(AK$4,"++"),NieStac!$S34))=FALSE,IF(ISERR(FIND(CONCATENATE(AK$4,"+++"),NieStac!$S34))=FALSE,"+++","++"),"+")," ")," ")</f>
        <v xml:space="preserve"> </v>
      </c>
      <c r="AL26" s="16" t="str">
        <f>IF(ISERR(FIND(AL$4,NieStac!$S34))=FALSE,IF(ISERR(FIND(CONCATENATE(AL$4,"+"),NieStac!$S34))=FALSE,IF(ISERR(FIND(CONCATENATE(AL$4,"++"),NieStac!$S34))=FALSE,IF(ISERR(FIND(CONCATENATE(AL$4,"+++"),NieStac!$S34))=FALSE,"+++","++"),"+")," ")," ")</f>
        <v xml:space="preserve"> </v>
      </c>
      <c r="AM26" s="16" t="str">
        <f>IF(ISERR(FIND(AM$4,NieStac!$S34))=FALSE,IF(ISERR(FIND(CONCATENATE(AM$4,"+"),NieStac!$S34))=FALSE,IF(ISERR(FIND(CONCATENATE(AM$4,"++"),NieStac!$S34))=FALSE,IF(ISERR(FIND(CONCATENATE(AM$4,"+++"),NieStac!$S34))=FALSE,"+++","++"),"+")," ")," ")</f>
        <v xml:space="preserve"> </v>
      </c>
      <c r="AN26" s="16" t="str">
        <f>IF(ISERR(FIND(AN$4,NieStac!$S34))=FALSE,IF(ISERR(FIND(CONCATENATE(AN$4,"+"),NieStac!$S34))=FALSE,IF(ISERR(FIND(CONCATENATE(AN$4,"++"),NieStac!$S34))=FALSE,IF(ISERR(FIND(CONCATENATE(AN$4,"+++"),NieStac!$S34))=FALSE,"+++","++"),"+")," ")," ")</f>
        <v xml:space="preserve"> </v>
      </c>
      <c r="AO26" s="16" t="str">
        <f>IF(ISERR(FIND(AO$4,NieStac!$S34))=FALSE,IF(ISERR(FIND(CONCATENATE(AO$4,"+"),NieStac!$S34))=FALSE,IF(ISERR(FIND(CONCATENATE(AO$4,"++"),NieStac!$S34))=FALSE,IF(ISERR(FIND(CONCATENATE(AO$4,"+++"),NieStac!$S34))=FALSE,"+++","++"),"+")," ")," ")</f>
        <v xml:space="preserve"> </v>
      </c>
      <c r="AP26" s="16" t="str">
        <f>IF(ISERR(FIND(AP$4,NieStac!$S34))=FALSE,IF(ISERR(FIND(CONCATENATE(AP$4,"+"),NieStac!$S34))=FALSE,IF(ISERR(FIND(CONCATENATE(AP$4,"++"),NieStac!$S34))=FALSE,IF(ISERR(FIND(CONCATENATE(AP$4,"+++"),NieStac!$S34))=FALSE,"+++","++"),"+")," ")," ")</f>
        <v xml:space="preserve"> </v>
      </c>
      <c r="AQ26" s="16" t="str">
        <f>IF(ISERR(FIND(AQ$4,NieStac!$S34))=FALSE,IF(ISERR(FIND(CONCATENATE(AQ$4,"+"),NieStac!$S34))=FALSE,IF(ISERR(FIND(CONCATENATE(AQ$4,"++"),NieStac!$S34))=FALSE,IF(ISERR(FIND(CONCATENATE(AQ$4,"+++"),NieStac!$S34))=FALSE,"+++","++"),"+")," ")," ")</f>
        <v xml:space="preserve"> </v>
      </c>
      <c r="AR26" s="16" t="str">
        <f>IF(ISERR(FIND(AR$4,NieStac!$S34))=FALSE,IF(ISERR(FIND(CONCATENATE(AR$4,"+"),NieStac!$S34))=FALSE,IF(ISERR(FIND(CONCATENATE(AR$4,"++"),NieStac!$S34))=FALSE,IF(ISERR(FIND(CONCATENATE(AR$4,"+++"),NieStac!$S34))=FALSE,"+++","++"),"+")," ")," ")</f>
        <v xml:space="preserve"> </v>
      </c>
      <c r="AS26" s="16" t="str">
        <f>IF(ISERR(FIND(AS$4,NieStac!$S34))=FALSE,IF(ISERR(FIND(CONCATENATE(AS$4,"+"),NieStac!$S34))=FALSE,IF(ISERR(FIND(CONCATENATE(AS$4,"++"),NieStac!$S34))=FALSE,IF(ISERR(FIND(CONCATENATE(AS$4,"+++"),NieStac!$S34))=FALSE,"+++","++"),"+")," ")," ")</f>
        <v xml:space="preserve"> </v>
      </c>
      <c r="AT26" s="16" t="str">
        <f>IF(ISERR(FIND(AT$4,NieStac!$S34))=FALSE,IF(ISERR(FIND(CONCATENATE(AT$4,"+"),NieStac!$S34))=FALSE,IF(ISERR(FIND(CONCATENATE(AT$4,"++"),NieStac!$S34))=FALSE,IF(ISERR(FIND(CONCATENATE(AT$4,"+++"),NieStac!$S34))=FALSE,"+++","++"),"+")," ")," ")</f>
        <v xml:space="preserve"> </v>
      </c>
      <c r="AU26" s="16" t="str">
        <f>IF(ISERR(FIND(AU$4,NieStac!$S34))=FALSE,IF(ISERR(FIND(CONCATENATE(AU$4,"+"),NieStac!$S34))=FALSE,IF(ISERR(FIND(CONCATENATE(AU$4,"++"),NieStac!$S34))=FALSE,IF(ISERR(FIND(CONCATENATE(AU$4,"+++"),NieStac!$S34))=FALSE,"+++","++"),"+")," ")," ")</f>
        <v xml:space="preserve"> </v>
      </c>
      <c r="AV26" s="95" t="str">
        <f>NieStac!$C34</f>
        <v>Przedmiot obieralny 2 - nauki humanistyczne: Komunikacja interpersonalna (CJiK) / Komunikacja miedzykulturowa (CJiK)</v>
      </c>
      <c r="AW26" s="16" t="str">
        <f>IF(ISERR(FIND(AW$4,NieStac!$T34))=FALSE,IF(ISERR(FIND(CONCATENATE(AW$4,"+"),NieStac!$T34))=FALSE,IF(ISERR(FIND(CONCATENATE(AW$4,"++"),NieStac!$T34))=FALSE,IF(ISERR(FIND(CONCATENATE(AW$4,"+++"),NieStac!$T34))=FALSE,"+++","++"),"+")," ")," ")</f>
        <v xml:space="preserve"> </v>
      </c>
      <c r="AX26" s="16" t="str">
        <f>IF(ISERR(FIND(AX$4,NieStac!$T34))=FALSE,IF(ISERR(FIND(CONCATENATE(AX$4,"+"),NieStac!$T34))=FALSE,IF(ISERR(FIND(CONCATENATE(AX$4,"++"),NieStac!$T34))=FALSE,IF(ISERR(FIND(CONCATENATE(AX$4,"+++"),NieStac!$T34))=FALSE,"+++","++"),"+")," ")," ")</f>
        <v xml:space="preserve"> </v>
      </c>
      <c r="AY26" s="16" t="str">
        <f>IF(ISERR(FIND(AY$4,NieStac!$T34))=FALSE,IF(ISERR(FIND(CONCATENATE(AY$4,"+"),NieStac!$T34))=FALSE,IF(ISERR(FIND(CONCATENATE(AY$4,"++"),NieStac!$T34))=FALSE,IF(ISERR(FIND(CONCATENATE(AY$4,"+++"),NieStac!$T34))=FALSE,"+++","++"),"+")," ")," ")</f>
        <v>++</v>
      </c>
      <c r="AZ26" s="16" t="str">
        <f>IF(ISERR(FIND(AZ$4,NieStac!$T34))=FALSE,IF(ISERR(FIND(CONCATENATE(AZ$4,"+"),NieStac!$T34))=FALSE,IF(ISERR(FIND(CONCATENATE(AZ$4,"++"),NieStac!$T34))=FALSE,IF(ISERR(FIND(CONCATENATE(AZ$4,"+++"),NieStac!$T34))=FALSE,"+++","++"),"+")," ")," ")</f>
        <v xml:space="preserve"> </v>
      </c>
      <c r="BA26" s="16" t="str">
        <f>IF(ISERR(FIND(BA$4,NieStac!$T34))=FALSE,IF(ISERR(FIND(CONCATENATE(BA$4,"+"),NieStac!$T34))=FALSE,IF(ISERR(FIND(CONCATENATE(BA$4,"++"),NieStac!$T34))=FALSE,IF(ISERR(FIND(CONCATENATE(BA$4,"+++"),NieStac!$T34))=FALSE,"+++","++"),"+")," ")," ")</f>
        <v xml:space="preserve"> </v>
      </c>
      <c r="BB26" s="16" t="str">
        <f>IF(ISERR(FIND(BB$4,NieStac!$T34))=FALSE,IF(ISERR(FIND(CONCATENATE(BB$4,"+"),NieStac!$T34))=FALSE,IF(ISERR(FIND(CONCATENATE(BB$4,"++"),NieStac!$T34))=FALSE,IF(ISERR(FIND(CONCATENATE(BB$4,"+++"),NieStac!$T34))=FALSE,"+++","++"),"+")," ")," ")</f>
        <v>+++</v>
      </c>
    </row>
    <row r="27" spans="1:54" ht="36.75" customHeight="1">
      <c r="A27" s="95" t="str">
        <f>NieStac!C35</f>
        <v>Przedmiot obieralny 3: Systemy wieloagentowe / Systemy teleoperacyjne</v>
      </c>
      <c r="B27" s="16" t="str">
        <f>IF(ISERR(FIND(B$4,NieStac!$R35))=FALSE,IF(ISERR(FIND(CONCATENATE(B$4,"+"),NieStac!$R35))=FALSE,IF(ISERR(FIND(CONCATENATE(B$4,"++"),NieStac!$R35))=FALSE,IF(ISERR(FIND(CONCATENATE(B$4,"+++"),NieStac!$R35))=FALSE,"+++","++"),"+")," ")," ")</f>
        <v xml:space="preserve"> </v>
      </c>
      <c r="C27" s="16" t="str">
        <f>IF(ISERR(FIND(C$4,NieStac!$R35))=FALSE,IF(ISERR(FIND(CONCATENATE(C$4,"+"),NieStac!$R35))=FALSE,IF(ISERR(FIND(CONCATENATE(C$4,"++"),NieStac!$R35))=FALSE,IF(ISERR(FIND(CONCATENATE(C$4,"+++"),NieStac!$R35))=FALSE,"+++","++"),"+")," ")," ")</f>
        <v xml:space="preserve"> </v>
      </c>
      <c r="D27" s="16" t="str">
        <f>IF(ISERR(FIND(D$4,NieStac!$R35))=FALSE,IF(ISERR(FIND(CONCATENATE(D$4,"+"),NieStac!$R35))=FALSE,IF(ISERR(FIND(CONCATENATE(D$4,"++"),NieStac!$R35))=FALSE,IF(ISERR(FIND(CONCATENATE(D$4,"+++"),NieStac!$R35))=FALSE,"+++","++"),"+")," ")," ")</f>
        <v>+</v>
      </c>
      <c r="E27" s="16" t="str">
        <f>IF(ISERR(FIND(E$4,NieStac!$R35))=FALSE,IF(ISERR(FIND(CONCATENATE(E$4,"+"),NieStac!$R35))=FALSE,IF(ISERR(FIND(CONCATENATE(E$4,"++"),NieStac!$R35))=FALSE,IF(ISERR(FIND(CONCATENATE(E$4,"+++"),NieStac!$R35))=FALSE,"+++","++"),"+")," ")," ")</f>
        <v>+</v>
      </c>
      <c r="F27" s="16" t="str">
        <f>IF(ISERR(FIND(F$4,NieStac!$R35))=FALSE,IF(ISERR(FIND(CONCATENATE(F$4,"+"),NieStac!$R35))=FALSE,IF(ISERR(FIND(CONCATENATE(F$4,"++"),NieStac!$R35))=FALSE,IF(ISERR(FIND(CONCATENATE(F$4,"+++"),NieStac!$R35))=FALSE,"+++","++"),"+")," ")," ")</f>
        <v>+</v>
      </c>
      <c r="G27" s="16" t="str">
        <f>IF(ISERR(FIND(G$4,NieStac!$R35))=FALSE,IF(ISERR(FIND(CONCATENATE(G$4,"+"),NieStac!$R35))=FALSE,IF(ISERR(FIND(CONCATENATE(G$4,"++"),NieStac!$R35))=FALSE,IF(ISERR(FIND(CONCATENATE(G$4,"+++"),NieStac!$R35))=FALSE,"+++","++"),"+")," ")," ")</f>
        <v>++</v>
      </c>
      <c r="H27" s="16" t="str">
        <f>IF(ISERR(FIND(H$4,NieStac!$R35))=FALSE,IF(ISERR(FIND(CONCATENATE(H$4,"+"),NieStac!$R35))=FALSE,IF(ISERR(FIND(CONCATENATE(H$4,"++"),NieStac!$R35))=FALSE,IF(ISERR(FIND(CONCATENATE(H$4,"+++"),NieStac!$R35))=FALSE,"+++","++"),"+")," ")," ")</f>
        <v>++</v>
      </c>
      <c r="I27" s="16" t="str">
        <f>IF(ISERR(FIND(I$4,NieStac!$R35))=FALSE,IF(ISERR(FIND(CONCATENATE(I$4,"+"),NieStac!$R35))=FALSE,IF(ISERR(FIND(CONCATENATE(I$4,"++"),NieStac!$R35))=FALSE,IF(ISERR(FIND(CONCATENATE(I$4,"+++"),NieStac!$R35))=FALSE,"+++","++"),"+")," ")," ")</f>
        <v xml:space="preserve"> </v>
      </c>
      <c r="J27" s="16" t="str">
        <f>IF(ISERR(FIND(J$4,NieStac!$R35))=FALSE,IF(ISERR(FIND(CONCATENATE(J$4,"+"),NieStac!$R35))=FALSE,IF(ISERR(FIND(CONCATENATE(J$4,"++"),NieStac!$R35))=FALSE,IF(ISERR(FIND(CONCATENATE(J$4,"+++"),NieStac!$R35))=FALSE,"+++","++"),"+")," ")," ")</f>
        <v xml:space="preserve"> </v>
      </c>
      <c r="K27" s="16" t="str">
        <f>IF(ISERR(FIND(K$4,NieStac!$R35))=FALSE,IF(ISERR(FIND(CONCATENATE(K$4,"+"),NieStac!$R35))=FALSE,IF(ISERR(FIND(CONCATENATE(K$4,"++"),NieStac!$R35))=FALSE,IF(ISERR(FIND(CONCATENATE(K$4,"+++"),NieStac!$R35))=FALSE,"+++","++"),"+")," ")," ")</f>
        <v xml:space="preserve"> </v>
      </c>
      <c r="L27" s="16" t="str">
        <f>IF(ISERR(FIND(L$4,NieStac!$R35))=FALSE,IF(ISERR(FIND(CONCATENATE(L$4,"+"),NieStac!$R35))=FALSE,IF(ISERR(FIND(CONCATENATE(L$4,"++"),NieStac!$R35))=FALSE,IF(ISERR(FIND(CONCATENATE(L$4,"+++"),NieStac!$R35))=FALSE,"+++","++"),"+")," ")," ")</f>
        <v xml:space="preserve"> </v>
      </c>
      <c r="M27" s="16" t="str">
        <f>IF(ISERR(FIND(M$4,NieStac!$R35))=FALSE,IF(ISERR(FIND(CONCATENATE(M$4,"+"),NieStac!$R35))=FALSE,IF(ISERR(FIND(CONCATENATE(M$4,"++"),NieStac!$R35))=FALSE,IF(ISERR(FIND(CONCATENATE(M$4,"+++"),NieStac!$R35))=FALSE,"+++","++"),"+")," ")," ")</f>
        <v xml:space="preserve"> </v>
      </c>
      <c r="N27" s="16" t="str">
        <f>IF(ISERR(FIND(N$4,NieStac!$R35))=FALSE,IF(ISERR(FIND(CONCATENATE(N$4,"+"),NieStac!$R35))=FALSE,IF(ISERR(FIND(CONCATENATE(N$4,"++"),NieStac!$R35))=FALSE,IF(ISERR(FIND(CONCATENATE(N$4,"+++"),NieStac!$R35))=FALSE,"+++","++"),"+")," ")," ")</f>
        <v xml:space="preserve"> </v>
      </c>
      <c r="O27" s="16" t="str">
        <f>IF(ISERR(FIND(O$4,NieStac!$R35))=FALSE,IF(ISERR(FIND(CONCATENATE(O$4,"+"),NieStac!$R35))=FALSE,IF(ISERR(FIND(CONCATENATE(O$4,"++"),NieStac!$R35))=FALSE,IF(ISERR(FIND(CONCATENATE(O$4,"+++"),NieStac!$R35))=FALSE,"+++","++"),"+")," ")," ")</f>
        <v xml:space="preserve"> </v>
      </c>
      <c r="P27" s="16" t="str">
        <f>IF(ISERR(FIND(P$4,NieStac!$R35))=FALSE,IF(ISERR(FIND(CONCATENATE(P$4,"+"),NieStac!$R35))=FALSE,IF(ISERR(FIND(CONCATENATE(P$4,"++"),NieStac!$R35))=FALSE,IF(ISERR(FIND(CONCATENATE(P$4,"+++"),NieStac!$R35))=FALSE,"+++","++"),"+")," ")," ")</f>
        <v xml:space="preserve"> </v>
      </c>
      <c r="Q27" s="16" t="str">
        <f>IF(ISERR(FIND(Q$4,NieStac!$R35))=FALSE,IF(ISERR(FIND(CONCATENATE(Q$4,"+"),NieStac!$R35))=FALSE,IF(ISERR(FIND(CONCATENATE(Q$4,"++"),NieStac!$R35))=FALSE,IF(ISERR(FIND(CONCATENATE(Q$4,"+++"),NieStac!$R35))=FALSE,"+++","++"),"+")," ")," ")</f>
        <v xml:space="preserve"> </v>
      </c>
      <c r="R27" s="16" t="str">
        <f>IF(ISERR(FIND(R$4,NieStac!$R35))=FALSE,IF(ISERR(FIND(CONCATENATE(R$4,"+"),NieStac!$R35))=FALSE,IF(ISERR(FIND(CONCATENATE(R$4,"++"),NieStac!$R35))=FALSE,IF(ISERR(FIND(CONCATENATE(R$4,"+++"),NieStac!$R35))=FALSE,"+++","++"),"+")," ")," ")</f>
        <v xml:space="preserve"> </v>
      </c>
      <c r="S27" s="16" t="str">
        <f>IF(ISERR(FIND(S$4,NieStac!$R35))=FALSE,IF(ISERR(FIND(CONCATENATE(S$4,"+"),NieStac!$R35))=FALSE,IF(ISERR(FIND(CONCATENATE(S$4,"++"),NieStac!$R35))=FALSE,IF(ISERR(FIND(CONCATENATE(S$4,"+++"),NieStac!$R35))=FALSE,"+++","++"),"+")," ")," ")</f>
        <v xml:space="preserve"> </v>
      </c>
      <c r="T27" s="95" t="str">
        <f>NieStac!$C35</f>
        <v>Przedmiot obieralny 3: Systemy wieloagentowe / Systemy teleoperacyjne</v>
      </c>
      <c r="U27" s="16" t="str">
        <f>IF(ISERR(FIND(U$4,NieStac!$S35))=FALSE,IF(ISERR(FIND(CONCATENATE(U$4,"+"),NieStac!$S35))=FALSE,IF(ISERR(FIND(CONCATENATE(U$4,"++"),NieStac!$S35))=FALSE,IF(ISERR(FIND(CONCATENATE(U$4,"+++"),NieStac!$S35))=FALSE,"+++","++"),"+")," ")," ")</f>
        <v>++</v>
      </c>
      <c r="V27" s="16" t="str">
        <f>IF(ISERR(FIND(V$4,NieStac!$S35))=FALSE,IF(ISERR(FIND(CONCATENATE(V$4,"+"),NieStac!$S35))=FALSE,IF(ISERR(FIND(CONCATENATE(V$4,"++"),NieStac!$S35))=FALSE,IF(ISERR(FIND(CONCATENATE(V$4,"+++"),NieStac!$S35))=FALSE,"+++","++"),"+")," ")," ")</f>
        <v xml:space="preserve"> </v>
      </c>
      <c r="W27" s="16" t="str">
        <f>IF(ISERR(FIND(W$4,NieStac!$S35))=FALSE,IF(ISERR(FIND(CONCATENATE(W$4,"+"),NieStac!$S35))=FALSE,IF(ISERR(FIND(CONCATENATE(W$4,"++"),NieStac!$S35))=FALSE,IF(ISERR(FIND(CONCATENATE(W$4,"+++"),NieStac!$S35))=FALSE,"+++","++"),"+")," ")," ")</f>
        <v xml:space="preserve"> </v>
      </c>
      <c r="X27" s="16" t="str">
        <f>IF(ISERR(FIND(X$4,NieStac!$S35))=FALSE,IF(ISERR(FIND(CONCATENATE(X$4,"+"),NieStac!$S35))=FALSE,IF(ISERR(FIND(CONCATENATE(X$4,"++"),NieStac!$S35))=FALSE,IF(ISERR(FIND(CONCATENATE(X$4,"+++"),NieStac!$S35))=FALSE,"+++","++"),"+")," ")," ")</f>
        <v xml:space="preserve"> </v>
      </c>
      <c r="Y27" s="16" t="str">
        <f>IF(ISERR(FIND(Y$4,NieStac!$S35))=FALSE,IF(ISERR(FIND(CONCATENATE(Y$4,"+"),NieStac!$S35))=FALSE,IF(ISERR(FIND(CONCATENATE(Y$4,"++"),NieStac!$S35))=FALSE,IF(ISERR(FIND(CONCATENATE(Y$4,"+++"),NieStac!$S35))=FALSE,"+++","++"),"+")," ")," ")</f>
        <v>++</v>
      </c>
      <c r="Z27" s="16" t="str">
        <f>IF(ISERR(FIND(Z$4,NieStac!$S35))=FALSE,IF(ISERR(FIND(CONCATENATE(Z$4,"+"),NieStac!$S35))=FALSE,IF(ISERR(FIND(CONCATENATE(Z$4,"++"),NieStac!$S35))=FALSE,IF(ISERR(FIND(CONCATENATE(Z$4,"+++"),NieStac!$S35))=FALSE,"+++","++"),"+")," ")," ")</f>
        <v xml:space="preserve"> </v>
      </c>
      <c r="AA27" s="16" t="str">
        <f>IF(ISERR(FIND(AA$4,NieStac!$S35))=FALSE,IF(ISERR(FIND(CONCATENATE(AA$4,"+"),NieStac!$S35))=FALSE,IF(ISERR(FIND(CONCATENATE(AA$4,"++"),NieStac!$S35))=FALSE,IF(ISERR(FIND(CONCATENATE(AA$4,"+++"),NieStac!$S35))=FALSE,"+++","++"),"+")," ")," ")</f>
        <v xml:space="preserve"> </v>
      </c>
      <c r="AB27" s="16" t="str">
        <f>IF(ISERR(FIND(AB$4,NieStac!$S35))=FALSE,IF(ISERR(FIND(CONCATENATE(AB$4,"+"),NieStac!$S35))=FALSE,IF(ISERR(FIND(CONCATENATE(AB$4,"++"),NieStac!$S35))=FALSE,IF(ISERR(FIND(CONCATENATE(AB$4,"+++"),NieStac!$S35))=FALSE,"+++","++"),"+")," ")," ")</f>
        <v xml:space="preserve"> </v>
      </c>
      <c r="AC27" s="16" t="str">
        <f>IF(ISERR(FIND(AC$4,NieStac!$S35))=FALSE,IF(ISERR(FIND(CONCATENATE(AC$4,"+"),NieStac!$S35))=FALSE,IF(ISERR(FIND(CONCATENATE(AC$4,"++"),NieStac!$S35))=FALSE,IF(ISERR(FIND(CONCATENATE(AC$4,"+++"),NieStac!$S35))=FALSE,"+++","++"),"+")," ")," ")</f>
        <v>+</v>
      </c>
      <c r="AD27" s="16" t="str">
        <f>IF(ISERR(FIND(AD$4,NieStac!$S35))=FALSE,IF(ISERR(FIND(CONCATENATE(AD$4,"+"),NieStac!$S35))=FALSE,IF(ISERR(FIND(CONCATENATE(AD$4,"++"),NieStac!$S35))=FALSE,IF(ISERR(FIND(CONCATENATE(AD$4,"+++"),NieStac!$S35))=FALSE,"+++","++"),"+")," ")," ")</f>
        <v>++</v>
      </c>
      <c r="AE27" s="16" t="str">
        <f>IF(ISERR(FIND(AE$4,NieStac!$S35))=FALSE,IF(ISERR(FIND(CONCATENATE(AE$4,"+"),NieStac!$S35))=FALSE,IF(ISERR(FIND(CONCATENATE(AE$4,"++"),NieStac!$S35))=FALSE,IF(ISERR(FIND(CONCATENATE(AE$4,"+++"),NieStac!$S35))=FALSE,"+++","++"),"+")," ")," ")</f>
        <v xml:space="preserve"> </v>
      </c>
      <c r="AF27" s="16" t="str">
        <f>IF(ISERR(FIND(AF$4,NieStac!$S35))=FALSE,IF(ISERR(FIND(CONCATENATE(AF$4,"+"),NieStac!$S35))=FALSE,IF(ISERR(FIND(CONCATENATE(AF$4,"++"),NieStac!$S35))=FALSE,IF(ISERR(FIND(CONCATENATE(AF$4,"+++"),NieStac!$S35))=FALSE,"+++","++"),"+")," ")," ")</f>
        <v>++</v>
      </c>
      <c r="AG27" s="16" t="str">
        <f>IF(ISERR(FIND(AG$4,NieStac!$S35))=FALSE,IF(ISERR(FIND(CONCATENATE(AG$4,"+"),NieStac!$S35))=FALSE,IF(ISERR(FIND(CONCATENATE(AG$4,"++"),NieStac!$S35))=FALSE,IF(ISERR(FIND(CONCATENATE(AG$4,"+++"),NieStac!$S35))=FALSE,"+++","++"),"+")," ")," ")</f>
        <v>++</v>
      </c>
      <c r="AH27" s="16" t="str">
        <f>IF(ISERR(FIND(AH$4,NieStac!$S35))=FALSE,IF(ISERR(FIND(CONCATENATE(AH$4,"+"),NieStac!$S35))=FALSE,IF(ISERR(FIND(CONCATENATE(AH$4,"++"),NieStac!$S35))=FALSE,IF(ISERR(FIND(CONCATENATE(AH$4,"+++"),NieStac!$S35))=FALSE,"+++","++"),"+")," ")," ")</f>
        <v xml:space="preserve"> </v>
      </c>
      <c r="AI27" s="16" t="str">
        <f>IF(ISERR(FIND(AI$4,NieStac!$S35))=FALSE,IF(ISERR(FIND(CONCATENATE(AI$4,"+"),NieStac!$S35))=FALSE,IF(ISERR(FIND(CONCATENATE(AI$4,"++"),NieStac!$S35))=FALSE,IF(ISERR(FIND(CONCATENATE(AI$4,"+++"),NieStac!$S35))=FALSE,"+++","++"),"+")," ")," ")</f>
        <v xml:space="preserve"> </v>
      </c>
      <c r="AJ27" s="16" t="str">
        <f>IF(ISERR(FIND(AJ$4,NieStac!$S35))=FALSE,IF(ISERR(FIND(CONCATENATE(AJ$4,"+"),NieStac!$S35))=FALSE,IF(ISERR(FIND(CONCATENATE(AJ$4,"++"),NieStac!$S35))=FALSE,IF(ISERR(FIND(CONCATENATE(AJ$4,"+++"),NieStac!$S35))=FALSE,"+++","++"),"+")," ")," ")</f>
        <v xml:space="preserve"> </v>
      </c>
      <c r="AK27" s="16" t="str">
        <f>IF(ISERR(FIND(AK$4,NieStac!$S35))=FALSE,IF(ISERR(FIND(CONCATENATE(AK$4,"+"),NieStac!$S35))=FALSE,IF(ISERR(FIND(CONCATENATE(AK$4,"++"),NieStac!$S35))=FALSE,IF(ISERR(FIND(CONCATENATE(AK$4,"+++"),NieStac!$S35))=FALSE,"+++","++"),"+")," ")," ")</f>
        <v xml:space="preserve"> </v>
      </c>
      <c r="AL27" s="16" t="str">
        <f>IF(ISERR(FIND(AL$4,NieStac!$S35))=FALSE,IF(ISERR(FIND(CONCATENATE(AL$4,"+"),NieStac!$S35))=FALSE,IF(ISERR(FIND(CONCATENATE(AL$4,"++"),NieStac!$S35))=FALSE,IF(ISERR(FIND(CONCATENATE(AL$4,"+++"),NieStac!$S35))=FALSE,"+++","++"),"+")," ")," ")</f>
        <v xml:space="preserve"> </v>
      </c>
      <c r="AM27" s="16" t="str">
        <f>IF(ISERR(FIND(AM$4,NieStac!$S35))=FALSE,IF(ISERR(FIND(CONCATENATE(AM$4,"+"),NieStac!$S35))=FALSE,IF(ISERR(FIND(CONCATENATE(AM$4,"++"),NieStac!$S35))=FALSE,IF(ISERR(FIND(CONCATENATE(AM$4,"+++"),NieStac!$S35))=FALSE,"+++","++"),"+")," ")," ")</f>
        <v xml:space="preserve"> </v>
      </c>
      <c r="AN27" s="16" t="str">
        <f>IF(ISERR(FIND(AN$4,NieStac!$S35))=FALSE,IF(ISERR(FIND(CONCATENATE(AN$4,"+"),NieStac!$S35))=FALSE,IF(ISERR(FIND(CONCATENATE(AN$4,"++"),NieStac!$S35))=FALSE,IF(ISERR(FIND(CONCATENATE(AN$4,"+++"),NieStac!$S35))=FALSE,"+++","++"),"+")," ")," ")</f>
        <v xml:space="preserve"> </v>
      </c>
      <c r="AO27" s="16" t="str">
        <f>IF(ISERR(FIND(AO$4,NieStac!$S35))=FALSE,IF(ISERR(FIND(CONCATENATE(AO$4,"+"),NieStac!$S35))=FALSE,IF(ISERR(FIND(CONCATENATE(AO$4,"++"),NieStac!$S35))=FALSE,IF(ISERR(FIND(CONCATENATE(AO$4,"+++"),NieStac!$S35))=FALSE,"+++","++"),"+")," ")," ")</f>
        <v xml:space="preserve"> </v>
      </c>
      <c r="AP27" s="16" t="str">
        <f>IF(ISERR(FIND(AP$4,NieStac!$S35))=FALSE,IF(ISERR(FIND(CONCATENATE(AP$4,"+"),NieStac!$S35))=FALSE,IF(ISERR(FIND(CONCATENATE(AP$4,"++"),NieStac!$S35))=FALSE,IF(ISERR(FIND(CONCATENATE(AP$4,"+++"),NieStac!$S35))=FALSE,"+++","++"),"+")," ")," ")</f>
        <v xml:space="preserve"> </v>
      </c>
      <c r="AQ27" s="16" t="str">
        <f>IF(ISERR(FIND(AQ$4,NieStac!$S35))=FALSE,IF(ISERR(FIND(CONCATENATE(AQ$4,"+"),NieStac!$S35))=FALSE,IF(ISERR(FIND(CONCATENATE(AQ$4,"++"),NieStac!$S35))=FALSE,IF(ISERR(FIND(CONCATENATE(AQ$4,"+++"),NieStac!$S35))=FALSE,"+++","++"),"+")," ")," ")</f>
        <v xml:space="preserve"> </v>
      </c>
      <c r="AR27" s="16" t="str">
        <f>IF(ISERR(FIND(AR$4,NieStac!$S35))=FALSE,IF(ISERR(FIND(CONCATENATE(AR$4,"+"),NieStac!$S35))=FALSE,IF(ISERR(FIND(CONCATENATE(AR$4,"++"),NieStac!$S35))=FALSE,IF(ISERR(FIND(CONCATENATE(AR$4,"+++"),NieStac!$S35))=FALSE,"+++","++"),"+")," ")," ")</f>
        <v xml:space="preserve"> </v>
      </c>
      <c r="AS27" s="16" t="str">
        <f>IF(ISERR(FIND(AS$4,NieStac!$S35))=FALSE,IF(ISERR(FIND(CONCATENATE(AS$4,"+"),NieStac!$S35))=FALSE,IF(ISERR(FIND(CONCATENATE(AS$4,"++"),NieStac!$S35))=FALSE,IF(ISERR(FIND(CONCATENATE(AS$4,"+++"),NieStac!$S35))=FALSE,"+++","++"),"+")," ")," ")</f>
        <v xml:space="preserve"> </v>
      </c>
      <c r="AT27" s="16" t="str">
        <f>IF(ISERR(FIND(AT$4,NieStac!$S35))=FALSE,IF(ISERR(FIND(CONCATENATE(AT$4,"+"),NieStac!$S35))=FALSE,IF(ISERR(FIND(CONCATENATE(AT$4,"++"),NieStac!$S35))=FALSE,IF(ISERR(FIND(CONCATENATE(AT$4,"+++"),NieStac!$S35))=FALSE,"+++","++"),"+")," ")," ")</f>
        <v xml:space="preserve"> </v>
      </c>
      <c r="AU27" s="16" t="str">
        <f>IF(ISERR(FIND(AU$4,NieStac!$S35))=FALSE,IF(ISERR(FIND(CONCATENATE(AU$4,"+"),NieStac!$S35))=FALSE,IF(ISERR(FIND(CONCATENATE(AU$4,"++"),NieStac!$S35))=FALSE,IF(ISERR(FIND(CONCATENATE(AU$4,"+++"),NieStac!$S35))=FALSE,"+++","++"),"+")," ")," ")</f>
        <v xml:space="preserve"> </v>
      </c>
      <c r="AV27" s="95" t="str">
        <f>NieStac!$C35</f>
        <v>Przedmiot obieralny 3: Systemy wieloagentowe / Systemy teleoperacyjne</v>
      </c>
      <c r="AW27" s="16" t="str">
        <f>IF(ISERR(FIND(AW$4,NieStac!$T35))=FALSE,IF(ISERR(FIND(CONCATENATE(AW$4,"+"),NieStac!$T35))=FALSE,IF(ISERR(FIND(CONCATENATE(AW$4,"++"),NieStac!$T35))=FALSE,IF(ISERR(FIND(CONCATENATE(AW$4,"+++"),NieStac!$T35))=FALSE,"+++","++"),"+")," ")," ")</f>
        <v>++</v>
      </c>
      <c r="AX27" s="16" t="str">
        <f>IF(ISERR(FIND(AX$4,NieStac!$T35))=FALSE,IF(ISERR(FIND(CONCATENATE(AX$4,"+"),NieStac!$T35))=FALSE,IF(ISERR(FIND(CONCATENATE(AX$4,"++"),NieStac!$T35))=FALSE,IF(ISERR(FIND(CONCATENATE(AX$4,"+++"),NieStac!$T35))=FALSE,"+++","++"),"+")," ")," ")</f>
        <v xml:space="preserve"> </v>
      </c>
      <c r="AY27" s="16" t="str">
        <f>IF(ISERR(FIND(AY$4,NieStac!$T35))=FALSE,IF(ISERR(FIND(CONCATENATE(AY$4,"+"),NieStac!$T35))=FALSE,IF(ISERR(FIND(CONCATENATE(AY$4,"++"),NieStac!$T35))=FALSE,IF(ISERR(FIND(CONCATENATE(AY$4,"+++"),NieStac!$T35))=FALSE,"+++","++"),"+")," ")," ")</f>
        <v xml:space="preserve"> </v>
      </c>
      <c r="AZ27" s="16" t="str">
        <f>IF(ISERR(FIND(AZ$4,NieStac!$T35))=FALSE,IF(ISERR(FIND(CONCATENATE(AZ$4,"+"),NieStac!$T35))=FALSE,IF(ISERR(FIND(CONCATENATE(AZ$4,"++"),NieStac!$T35))=FALSE,IF(ISERR(FIND(CONCATENATE(AZ$4,"+++"),NieStac!$T35))=FALSE,"+++","++"),"+")," ")," ")</f>
        <v>+</v>
      </c>
      <c r="BA27" s="16" t="str">
        <f>IF(ISERR(FIND(BA$4,NieStac!$T35))=FALSE,IF(ISERR(FIND(CONCATENATE(BA$4,"+"),NieStac!$T35))=FALSE,IF(ISERR(FIND(CONCATENATE(BA$4,"++"),NieStac!$T35))=FALSE,IF(ISERR(FIND(CONCATENATE(BA$4,"+++"),NieStac!$T35))=FALSE,"+++","++"),"+")," ")," ")</f>
        <v xml:space="preserve"> </v>
      </c>
      <c r="BB27" s="16" t="str">
        <f>IF(ISERR(FIND(BB$4,NieStac!$T35))=FALSE,IF(ISERR(FIND(CONCATENATE(BB$4,"+"),NieStac!$T35))=FALSE,IF(ISERR(FIND(CONCATENATE(BB$4,"++"),NieStac!$T35))=FALSE,IF(ISERR(FIND(CONCATENATE(BB$4,"+++"),NieStac!$T35))=FALSE,"+++","++"),"+")," ")," ")</f>
        <v>+</v>
      </c>
    </row>
    <row r="28" spans="1:54" ht="36" customHeight="1">
      <c r="A28" s="95" t="str">
        <f>NieStac!C36</f>
        <v>Przedmiot obieralny 4: Wizualizacja procesów przemysłowych / Systemy SCADA</v>
      </c>
      <c r="B28" s="16" t="str">
        <f>IF(ISERR(FIND(B$4,NieStac!$R36))=FALSE,IF(ISERR(FIND(CONCATENATE(B$4,"+"),NieStac!$R36))=FALSE,IF(ISERR(FIND(CONCATENATE(B$4,"++"),NieStac!$R36))=FALSE,IF(ISERR(FIND(CONCATENATE(B$4,"+++"),NieStac!$R36))=FALSE,"+++","++"),"+")," ")," ")</f>
        <v xml:space="preserve"> </v>
      </c>
      <c r="C28" s="16" t="str">
        <f>IF(ISERR(FIND(C$4,NieStac!$R36))=FALSE,IF(ISERR(FIND(CONCATENATE(C$4,"+"),NieStac!$R36))=FALSE,IF(ISERR(FIND(CONCATENATE(C$4,"++"),NieStac!$R36))=FALSE,IF(ISERR(FIND(CONCATENATE(C$4,"+++"),NieStac!$R36))=FALSE,"+++","++"),"+")," ")," ")</f>
        <v xml:space="preserve"> </v>
      </c>
      <c r="D28" s="16" t="str">
        <f>IF(ISERR(FIND(D$4,NieStac!$R36))=FALSE,IF(ISERR(FIND(CONCATENATE(D$4,"+"),NieStac!$R36))=FALSE,IF(ISERR(FIND(CONCATENATE(D$4,"++"),NieStac!$R36))=FALSE,IF(ISERR(FIND(CONCATENATE(D$4,"+++"),NieStac!$R36))=FALSE,"+++","++"),"+")," ")," ")</f>
        <v>+</v>
      </c>
      <c r="E28" s="16" t="str">
        <f>IF(ISERR(FIND(E$4,NieStac!$R36))=FALSE,IF(ISERR(FIND(CONCATENATE(E$4,"+"),NieStac!$R36))=FALSE,IF(ISERR(FIND(CONCATENATE(E$4,"++"),NieStac!$R36))=FALSE,IF(ISERR(FIND(CONCATENATE(E$4,"+++"),NieStac!$R36))=FALSE,"+++","++"),"+")," ")," ")</f>
        <v xml:space="preserve"> </v>
      </c>
      <c r="F28" s="16" t="str">
        <f>IF(ISERR(FIND(F$4,NieStac!$R36))=FALSE,IF(ISERR(FIND(CONCATENATE(F$4,"+"),NieStac!$R36))=FALSE,IF(ISERR(FIND(CONCATENATE(F$4,"++"),NieStac!$R36))=FALSE,IF(ISERR(FIND(CONCATENATE(F$4,"+++"),NieStac!$R36))=FALSE,"+++","++"),"+")," ")," ")</f>
        <v xml:space="preserve"> </v>
      </c>
      <c r="G28" s="16" t="str">
        <f>IF(ISERR(FIND(G$4,NieStac!$R36))=FALSE,IF(ISERR(FIND(CONCATENATE(G$4,"+"),NieStac!$R36))=FALSE,IF(ISERR(FIND(CONCATENATE(G$4,"++"),NieStac!$R36))=FALSE,IF(ISERR(FIND(CONCATENATE(G$4,"+++"),NieStac!$R36))=FALSE,"+++","++"),"+")," ")," ")</f>
        <v xml:space="preserve"> </v>
      </c>
      <c r="H28" s="16" t="str">
        <f>IF(ISERR(FIND(H$4,NieStac!$R36))=FALSE,IF(ISERR(FIND(CONCATENATE(H$4,"+"),NieStac!$R36))=FALSE,IF(ISERR(FIND(CONCATENATE(H$4,"++"),NieStac!$R36))=FALSE,IF(ISERR(FIND(CONCATENATE(H$4,"+++"),NieStac!$R36))=FALSE,"+++","++"),"+")," ")," ")</f>
        <v xml:space="preserve"> </v>
      </c>
      <c r="I28" s="16" t="str">
        <f>IF(ISERR(FIND(I$4,NieStac!$R36))=FALSE,IF(ISERR(FIND(CONCATENATE(I$4,"+"),NieStac!$R36))=FALSE,IF(ISERR(FIND(CONCATENATE(I$4,"++"),NieStac!$R36))=FALSE,IF(ISERR(FIND(CONCATENATE(I$4,"+++"),NieStac!$R36))=FALSE,"+++","++"),"+")," ")," ")</f>
        <v xml:space="preserve"> </v>
      </c>
      <c r="J28" s="16" t="str">
        <f>IF(ISERR(FIND(J$4,NieStac!$R36))=FALSE,IF(ISERR(FIND(CONCATENATE(J$4,"+"),NieStac!$R36))=FALSE,IF(ISERR(FIND(CONCATENATE(J$4,"++"),NieStac!$R36))=FALSE,IF(ISERR(FIND(CONCATENATE(J$4,"+++"),NieStac!$R36))=FALSE,"+++","++"),"+")," ")," ")</f>
        <v xml:space="preserve"> </v>
      </c>
      <c r="K28" s="16" t="str">
        <f>IF(ISERR(FIND(K$4,NieStac!$R36))=FALSE,IF(ISERR(FIND(CONCATENATE(K$4,"+"),NieStac!$R36))=FALSE,IF(ISERR(FIND(CONCATENATE(K$4,"++"),NieStac!$R36))=FALSE,IF(ISERR(FIND(CONCATENATE(K$4,"+++"),NieStac!$R36))=FALSE,"+++","++"),"+")," ")," ")</f>
        <v xml:space="preserve"> </v>
      </c>
      <c r="L28" s="16" t="str">
        <f>IF(ISERR(FIND(L$4,NieStac!$R36))=FALSE,IF(ISERR(FIND(CONCATENATE(L$4,"+"),NieStac!$R36))=FALSE,IF(ISERR(FIND(CONCATENATE(L$4,"++"),NieStac!$R36))=FALSE,IF(ISERR(FIND(CONCATENATE(L$4,"+++"),NieStac!$R36))=FALSE,"+++","++"),"+")," ")," ")</f>
        <v xml:space="preserve"> </v>
      </c>
      <c r="M28" s="16" t="str">
        <f>IF(ISERR(FIND(M$4,NieStac!$R36))=FALSE,IF(ISERR(FIND(CONCATENATE(M$4,"+"),NieStac!$R36))=FALSE,IF(ISERR(FIND(CONCATENATE(M$4,"++"),NieStac!$R36))=FALSE,IF(ISERR(FIND(CONCATENATE(M$4,"+++"),NieStac!$R36))=FALSE,"+++","++"),"+")," ")," ")</f>
        <v>++</v>
      </c>
      <c r="N28" s="16" t="str">
        <f>IF(ISERR(FIND(N$4,NieStac!$R36))=FALSE,IF(ISERR(FIND(CONCATENATE(N$4,"+"),NieStac!$R36))=FALSE,IF(ISERR(FIND(CONCATENATE(N$4,"++"),NieStac!$R36))=FALSE,IF(ISERR(FIND(CONCATENATE(N$4,"+++"),NieStac!$R36))=FALSE,"+++","++"),"+")," ")," ")</f>
        <v xml:space="preserve"> </v>
      </c>
      <c r="O28" s="16" t="str">
        <f>IF(ISERR(FIND(O$4,NieStac!$R36))=FALSE,IF(ISERR(FIND(CONCATENATE(O$4,"+"),NieStac!$R36))=FALSE,IF(ISERR(FIND(CONCATENATE(O$4,"++"),NieStac!$R36))=FALSE,IF(ISERR(FIND(CONCATENATE(O$4,"+++"),NieStac!$R36))=FALSE,"+++","++"),"+")," ")," ")</f>
        <v xml:space="preserve"> </v>
      </c>
      <c r="P28" s="16" t="str">
        <f>IF(ISERR(FIND(P$4,NieStac!$R36))=FALSE,IF(ISERR(FIND(CONCATENATE(P$4,"+"),NieStac!$R36))=FALSE,IF(ISERR(FIND(CONCATENATE(P$4,"++"),NieStac!$R36))=FALSE,IF(ISERR(FIND(CONCATENATE(P$4,"+++"),NieStac!$R36))=FALSE,"+++","++"),"+")," ")," ")</f>
        <v xml:space="preserve"> </v>
      </c>
      <c r="Q28" s="16" t="str">
        <f>IF(ISERR(FIND(Q$4,NieStac!$R36))=FALSE,IF(ISERR(FIND(CONCATENATE(Q$4,"+"),NieStac!$R36))=FALSE,IF(ISERR(FIND(CONCATENATE(Q$4,"++"),NieStac!$R36))=FALSE,IF(ISERR(FIND(CONCATENATE(Q$4,"+++"),NieStac!$R36))=FALSE,"+++","++"),"+")," ")," ")</f>
        <v xml:space="preserve"> </v>
      </c>
      <c r="R28" s="16" t="str">
        <f>IF(ISERR(FIND(R$4,NieStac!$R36))=FALSE,IF(ISERR(FIND(CONCATENATE(R$4,"+"),NieStac!$R36))=FALSE,IF(ISERR(FIND(CONCATENATE(R$4,"++"),NieStac!$R36))=FALSE,IF(ISERR(FIND(CONCATENATE(R$4,"+++"),NieStac!$R36))=FALSE,"+++","++"),"+")," ")," ")</f>
        <v xml:space="preserve"> </v>
      </c>
      <c r="S28" s="16" t="str">
        <f>IF(ISERR(FIND(S$4,NieStac!$R36))=FALSE,IF(ISERR(FIND(CONCATENATE(S$4,"+"),NieStac!$R36))=FALSE,IF(ISERR(FIND(CONCATENATE(S$4,"++"),NieStac!$R36))=FALSE,IF(ISERR(FIND(CONCATENATE(S$4,"+++"),NieStac!$R36))=FALSE,"+++","++"),"+")," ")," ")</f>
        <v xml:space="preserve"> </v>
      </c>
      <c r="T28" s="95" t="str">
        <f>NieStac!$C36</f>
        <v>Przedmiot obieralny 4: Wizualizacja procesów przemysłowych / Systemy SCADA</v>
      </c>
      <c r="U28" s="16" t="str">
        <f>IF(ISERR(FIND(U$4,NieStac!$S36))=FALSE,IF(ISERR(FIND(CONCATENATE(U$4,"+"),NieStac!$S36))=FALSE,IF(ISERR(FIND(CONCATENATE(U$4,"++"),NieStac!$S36))=FALSE,IF(ISERR(FIND(CONCATENATE(U$4,"+++"),NieStac!$S36))=FALSE,"+++","++"),"+")," ")," ")</f>
        <v xml:space="preserve"> </v>
      </c>
      <c r="V28" s="16" t="str">
        <f>IF(ISERR(FIND(V$4,NieStac!$S36))=FALSE,IF(ISERR(FIND(CONCATENATE(V$4,"+"),NieStac!$S36))=FALSE,IF(ISERR(FIND(CONCATENATE(V$4,"++"),NieStac!$S36))=FALSE,IF(ISERR(FIND(CONCATENATE(V$4,"+++"),NieStac!$S36))=FALSE,"+++","++"),"+")," ")," ")</f>
        <v xml:space="preserve"> </v>
      </c>
      <c r="W28" s="16" t="str">
        <f>IF(ISERR(FIND(W$4,NieStac!$S36))=FALSE,IF(ISERR(FIND(CONCATENATE(W$4,"+"),NieStac!$S36))=FALSE,IF(ISERR(FIND(CONCATENATE(W$4,"++"),NieStac!$S36))=FALSE,IF(ISERR(FIND(CONCATENATE(W$4,"+++"),NieStac!$S36))=FALSE,"+++","++"),"+")," ")," ")</f>
        <v xml:space="preserve"> </v>
      </c>
      <c r="X28" s="16" t="str">
        <f>IF(ISERR(FIND(X$4,NieStac!$S36))=FALSE,IF(ISERR(FIND(CONCATENATE(X$4,"+"),NieStac!$S36))=FALSE,IF(ISERR(FIND(CONCATENATE(X$4,"++"),NieStac!$S36))=FALSE,IF(ISERR(FIND(CONCATENATE(X$4,"+++"),NieStac!$S36))=FALSE,"+++","++"),"+")," ")," ")</f>
        <v xml:space="preserve"> </v>
      </c>
      <c r="Y28" s="16" t="str">
        <f>IF(ISERR(FIND(Y$4,NieStac!$S36))=FALSE,IF(ISERR(FIND(CONCATENATE(Y$4,"+"),NieStac!$S36))=FALSE,IF(ISERR(FIND(CONCATENATE(Y$4,"++"),NieStac!$S36))=FALSE,IF(ISERR(FIND(CONCATENATE(Y$4,"+++"),NieStac!$S36))=FALSE,"+++","++"),"+")," ")," ")</f>
        <v xml:space="preserve"> </v>
      </c>
      <c r="Z28" s="16" t="str">
        <f>IF(ISERR(FIND(Z$4,NieStac!$S36))=FALSE,IF(ISERR(FIND(CONCATENATE(Z$4,"+"),NieStac!$S36))=FALSE,IF(ISERR(FIND(CONCATENATE(Z$4,"++"),NieStac!$S36))=FALSE,IF(ISERR(FIND(CONCATENATE(Z$4,"+++"),NieStac!$S36))=FALSE,"+++","++"),"+")," ")," ")</f>
        <v xml:space="preserve"> </v>
      </c>
      <c r="AA28" s="16" t="str">
        <f>IF(ISERR(FIND(AA$4,NieStac!$S36))=FALSE,IF(ISERR(FIND(CONCATENATE(AA$4,"+"),NieStac!$S36))=FALSE,IF(ISERR(FIND(CONCATENATE(AA$4,"++"),NieStac!$S36))=FALSE,IF(ISERR(FIND(CONCATENATE(AA$4,"+++"),NieStac!$S36))=FALSE,"+++","++"),"+")," ")," ")</f>
        <v xml:space="preserve"> </v>
      </c>
      <c r="AB28" s="16" t="str">
        <f>IF(ISERR(FIND(AB$4,NieStac!$S36))=FALSE,IF(ISERR(FIND(CONCATENATE(AB$4,"+"),NieStac!$S36))=FALSE,IF(ISERR(FIND(CONCATENATE(AB$4,"++"),NieStac!$S36))=FALSE,IF(ISERR(FIND(CONCATENATE(AB$4,"+++"),NieStac!$S36))=FALSE,"+++","++"),"+")," ")," ")</f>
        <v xml:space="preserve"> </v>
      </c>
      <c r="AC28" s="16" t="str">
        <f>IF(ISERR(FIND(AC$4,NieStac!$S36))=FALSE,IF(ISERR(FIND(CONCATENATE(AC$4,"+"),NieStac!$S36))=FALSE,IF(ISERR(FIND(CONCATENATE(AC$4,"++"),NieStac!$S36))=FALSE,IF(ISERR(FIND(CONCATENATE(AC$4,"+++"),NieStac!$S36))=FALSE,"+++","++"),"+")," ")," ")</f>
        <v xml:space="preserve"> </v>
      </c>
      <c r="AD28" s="16" t="str">
        <f>IF(ISERR(FIND(AD$4,NieStac!$S36))=FALSE,IF(ISERR(FIND(CONCATENATE(AD$4,"+"),NieStac!$S36))=FALSE,IF(ISERR(FIND(CONCATENATE(AD$4,"++"),NieStac!$S36))=FALSE,IF(ISERR(FIND(CONCATENATE(AD$4,"+++"),NieStac!$S36))=FALSE,"+++","++"),"+")," ")," ")</f>
        <v xml:space="preserve"> </v>
      </c>
      <c r="AE28" s="16" t="str">
        <f>IF(ISERR(FIND(AE$4,NieStac!$S36))=FALSE,IF(ISERR(FIND(CONCATENATE(AE$4,"+"),NieStac!$S36))=FALSE,IF(ISERR(FIND(CONCATENATE(AE$4,"++"),NieStac!$S36))=FALSE,IF(ISERR(FIND(CONCATENATE(AE$4,"+++"),NieStac!$S36))=FALSE,"+++","++"),"+")," ")," ")</f>
        <v xml:space="preserve"> </v>
      </c>
      <c r="AF28" s="16" t="str">
        <f>IF(ISERR(FIND(AF$4,NieStac!$S36))=FALSE,IF(ISERR(FIND(CONCATENATE(AF$4,"+"),NieStac!$S36))=FALSE,IF(ISERR(FIND(CONCATENATE(AF$4,"++"),NieStac!$S36))=FALSE,IF(ISERR(FIND(CONCATENATE(AF$4,"+++"),NieStac!$S36))=FALSE,"+++","++"),"+")," ")," ")</f>
        <v xml:space="preserve"> </v>
      </c>
      <c r="AG28" s="16" t="str">
        <f>IF(ISERR(FIND(AG$4,NieStac!$S36))=FALSE,IF(ISERR(FIND(CONCATENATE(AG$4,"+"),NieStac!$S36))=FALSE,IF(ISERR(FIND(CONCATENATE(AG$4,"++"),NieStac!$S36))=FALSE,IF(ISERR(FIND(CONCATENATE(AG$4,"+++"),NieStac!$S36))=FALSE,"+++","++"),"+")," ")," ")</f>
        <v xml:space="preserve"> </v>
      </c>
      <c r="AH28" s="16" t="str">
        <f>IF(ISERR(FIND(AH$4,NieStac!$S36))=FALSE,IF(ISERR(FIND(CONCATENATE(AH$4,"+"),NieStac!$S36))=FALSE,IF(ISERR(FIND(CONCATENATE(AH$4,"++"),NieStac!$S36))=FALSE,IF(ISERR(FIND(CONCATENATE(AH$4,"+++"),NieStac!$S36))=FALSE,"+++","++"),"+")," ")," ")</f>
        <v>+</v>
      </c>
      <c r="AI28" s="16" t="str">
        <f>IF(ISERR(FIND(AI$4,NieStac!$S36))=FALSE,IF(ISERR(FIND(CONCATENATE(AI$4,"+"),NieStac!$S36))=FALSE,IF(ISERR(FIND(CONCATENATE(AI$4,"++"),NieStac!$S36))=FALSE,IF(ISERR(FIND(CONCATENATE(AI$4,"+++"),NieStac!$S36))=FALSE,"+++","++"),"+")," ")," ")</f>
        <v xml:space="preserve"> </v>
      </c>
      <c r="AJ28" s="16" t="str">
        <f>IF(ISERR(FIND(AJ$4,NieStac!$S36))=FALSE,IF(ISERR(FIND(CONCATENATE(AJ$4,"+"),NieStac!$S36))=FALSE,IF(ISERR(FIND(CONCATENATE(AJ$4,"++"),NieStac!$S36))=FALSE,IF(ISERR(FIND(CONCATENATE(AJ$4,"+++"),NieStac!$S36))=FALSE,"+++","++"),"+")," ")," ")</f>
        <v>++</v>
      </c>
      <c r="AK28" s="16" t="str">
        <f>IF(ISERR(FIND(AK$4,NieStac!$S36))=FALSE,IF(ISERR(FIND(CONCATENATE(AK$4,"+"),NieStac!$S36))=FALSE,IF(ISERR(FIND(CONCATENATE(AK$4,"++"),NieStac!$S36))=FALSE,IF(ISERR(FIND(CONCATENATE(AK$4,"+++"),NieStac!$S36))=FALSE,"+++","++"),"+")," ")," ")</f>
        <v xml:space="preserve"> </v>
      </c>
      <c r="AL28" s="16" t="str">
        <f>IF(ISERR(FIND(AL$4,NieStac!$S36))=FALSE,IF(ISERR(FIND(CONCATENATE(AL$4,"+"),NieStac!$S36))=FALSE,IF(ISERR(FIND(CONCATENATE(AL$4,"++"),NieStac!$S36))=FALSE,IF(ISERR(FIND(CONCATENATE(AL$4,"+++"),NieStac!$S36))=FALSE,"+++","++"),"+")," ")," ")</f>
        <v xml:space="preserve"> </v>
      </c>
      <c r="AM28" s="16" t="str">
        <f>IF(ISERR(FIND(AM$4,NieStac!$S36))=FALSE,IF(ISERR(FIND(CONCATENATE(AM$4,"+"),NieStac!$S36))=FALSE,IF(ISERR(FIND(CONCATENATE(AM$4,"++"),NieStac!$S36))=FALSE,IF(ISERR(FIND(CONCATENATE(AM$4,"+++"),NieStac!$S36))=FALSE,"+++","++"),"+")," ")," ")</f>
        <v xml:space="preserve"> </v>
      </c>
      <c r="AN28" s="16" t="str">
        <f>IF(ISERR(FIND(AN$4,NieStac!$S36))=FALSE,IF(ISERR(FIND(CONCATENATE(AN$4,"+"),NieStac!$S36))=FALSE,IF(ISERR(FIND(CONCATENATE(AN$4,"++"),NieStac!$S36))=FALSE,IF(ISERR(FIND(CONCATENATE(AN$4,"+++"),NieStac!$S36))=FALSE,"+++","++"),"+")," ")," ")</f>
        <v xml:space="preserve"> </v>
      </c>
      <c r="AO28" s="16" t="str">
        <f>IF(ISERR(FIND(AO$4,NieStac!$S36))=FALSE,IF(ISERR(FIND(CONCATENATE(AO$4,"+"),NieStac!$S36))=FALSE,IF(ISERR(FIND(CONCATENATE(AO$4,"++"),NieStac!$S36))=FALSE,IF(ISERR(FIND(CONCATENATE(AO$4,"+++"),NieStac!$S36))=FALSE,"+++","++"),"+")," ")," ")</f>
        <v>++</v>
      </c>
      <c r="AP28" s="16" t="str">
        <f>IF(ISERR(FIND(AP$4,NieStac!$S36))=FALSE,IF(ISERR(FIND(CONCATENATE(AP$4,"+"),NieStac!$S36))=FALSE,IF(ISERR(FIND(CONCATENATE(AP$4,"++"),NieStac!$S36))=FALSE,IF(ISERR(FIND(CONCATENATE(AP$4,"+++"),NieStac!$S36))=FALSE,"+++","++"),"+")," ")," ")</f>
        <v>+</v>
      </c>
      <c r="AQ28" s="16" t="str">
        <f>IF(ISERR(FIND(AQ$4,NieStac!$S36))=FALSE,IF(ISERR(FIND(CONCATENATE(AQ$4,"+"),NieStac!$S36))=FALSE,IF(ISERR(FIND(CONCATENATE(AQ$4,"++"),NieStac!$S36))=FALSE,IF(ISERR(FIND(CONCATENATE(AQ$4,"+++"),NieStac!$S36))=FALSE,"+++","++"),"+")," ")," ")</f>
        <v xml:space="preserve"> </v>
      </c>
      <c r="AR28" s="16" t="str">
        <f>IF(ISERR(FIND(AR$4,NieStac!$S36))=FALSE,IF(ISERR(FIND(CONCATENATE(AR$4,"+"),NieStac!$S36))=FALSE,IF(ISERR(FIND(CONCATENATE(AR$4,"++"),NieStac!$S36))=FALSE,IF(ISERR(FIND(CONCATENATE(AR$4,"+++"),NieStac!$S36))=FALSE,"+++","++"),"+")," ")," ")</f>
        <v xml:space="preserve"> </v>
      </c>
      <c r="AS28" s="16" t="str">
        <f>IF(ISERR(FIND(AS$4,NieStac!$S36))=FALSE,IF(ISERR(FIND(CONCATENATE(AS$4,"+"),NieStac!$S36))=FALSE,IF(ISERR(FIND(CONCATENATE(AS$4,"++"),NieStac!$S36))=FALSE,IF(ISERR(FIND(CONCATENATE(AS$4,"+++"),NieStac!$S36))=FALSE,"+++","++"),"+")," ")," ")</f>
        <v xml:space="preserve"> </v>
      </c>
      <c r="AT28" s="16" t="str">
        <f>IF(ISERR(FIND(AT$4,NieStac!$S36))=FALSE,IF(ISERR(FIND(CONCATENATE(AT$4,"+"),NieStac!$S36))=FALSE,IF(ISERR(FIND(CONCATENATE(AT$4,"++"),NieStac!$S36))=FALSE,IF(ISERR(FIND(CONCATENATE(AT$4,"+++"),NieStac!$S36))=FALSE,"+++","++"),"+")," ")," ")</f>
        <v xml:space="preserve"> </v>
      </c>
      <c r="AU28" s="16" t="str">
        <f>IF(ISERR(FIND(AU$4,NieStac!$S36))=FALSE,IF(ISERR(FIND(CONCATENATE(AU$4,"+"),NieStac!$S36))=FALSE,IF(ISERR(FIND(CONCATENATE(AU$4,"++"),NieStac!$S36))=FALSE,IF(ISERR(FIND(CONCATENATE(AU$4,"+++"),NieStac!$S36))=FALSE,"+++","++"),"+")," ")," ")</f>
        <v xml:space="preserve"> </v>
      </c>
      <c r="AV28" s="95" t="str">
        <f>NieStac!$C36</f>
        <v>Przedmiot obieralny 4: Wizualizacja procesów przemysłowych / Systemy SCADA</v>
      </c>
      <c r="AW28" s="16" t="str">
        <f>IF(ISERR(FIND(AW$4,NieStac!$T36))=FALSE,IF(ISERR(FIND(CONCATENATE(AW$4,"+"),NieStac!$T36))=FALSE,IF(ISERR(FIND(CONCATENATE(AW$4,"++"),NieStac!$T36))=FALSE,IF(ISERR(FIND(CONCATENATE(AW$4,"+++"),NieStac!$T36))=FALSE,"+++","++"),"+")," ")," ")</f>
        <v xml:space="preserve"> </v>
      </c>
      <c r="AX28" s="16" t="str">
        <f>IF(ISERR(FIND(AX$4,NieStac!$T36))=FALSE,IF(ISERR(FIND(CONCATENATE(AX$4,"+"),NieStac!$T36))=FALSE,IF(ISERR(FIND(CONCATENATE(AX$4,"++"),NieStac!$T36))=FALSE,IF(ISERR(FIND(CONCATENATE(AX$4,"+++"),NieStac!$T36))=FALSE,"+++","++"),"+")," ")," ")</f>
        <v xml:space="preserve"> </v>
      </c>
      <c r="AY28" s="16" t="str">
        <f>IF(ISERR(FIND(AY$4,NieStac!$T36))=FALSE,IF(ISERR(FIND(CONCATENATE(AY$4,"+"),NieStac!$T36))=FALSE,IF(ISERR(FIND(CONCATENATE(AY$4,"++"),NieStac!$T36))=FALSE,IF(ISERR(FIND(CONCATENATE(AY$4,"+++"),NieStac!$T36))=FALSE,"+++","++"),"+")," ")," ")</f>
        <v>+</v>
      </c>
      <c r="AZ28" s="16" t="str">
        <f>IF(ISERR(FIND(AZ$4,NieStac!$T36))=FALSE,IF(ISERR(FIND(CONCATENATE(AZ$4,"+"),NieStac!$T36))=FALSE,IF(ISERR(FIND(CONCATENATE(AZ$4,"++"),NieStac!$T36))=FALSE,IF(ISERR(FIND(CONCATENATE(AZ$4,"+++"),NieStac!$T36))=FALSE,"+++","++"),"+")," ")," ")</f>
        <v>+</v>
      </c>
      <c r="BA28" s="16" t="str">
        <f>IF(ISERR(FIND(BA$4,NieStac!$T36))=FALSE,IF(ISERR(FIND(CONCATENATE(BA$4,"+"),NieStac!$T36))=FALSE,IF(ISERR(FIND(CONCATENATE(BA$4,"++"),NieStac!$T36))=FALSE,IF(ISERR(FIND(CONCATENATE(BA$4,"+++"),NieStac!$T36))=FALSE,"+++","++"),"+")," ")," ")</f>
        <v>++</v>
      </c>
      <c r="BB28" s="16" t="str">
        <f>IF(ISERR(FIND(BB$4,NieStac!$T36))=FALSE,IF(ISERR(FIND(CONCATENATE(BB$4,"+"),NieStac!$T36))=FALSE,IF(ISERR(FIND(CONCATENATE(BB$4,"++"),NieStac!$T36))=FALSE,IF(ISERR(FIND(CONCATENATE(BB$4,"+++"),NieStac!$T36))=FALSE,"+++","++"),"+")," ")," ")</f>
        <v xml:space="preserve"> </v>
      </c>
    </row>
    <row r="29" spans="1:54" hidden="1">
      <c r="A29" s="95">
        <f>NieStac!C37</f>
        <v>0</v>
      </c>
      <c r="B29" s="16" t="str">
        <f>IF(ISERR(FIND(B$4,NieStac!$R37))=FALSE,IF(ISERR(FIND(CONCATENATE(B$4,"+"),NieStac!$R37))=FALSE,IF(ISERR(FIND(CONCATENATE(B$4,"++"),NieStac!$R37))=FALSE,IF(ISERR(FIND(CONCATENATE(B$4,"+++"),NieStac!$R37))=FALSE,"+++","++"),"+")," ")," ")</f>
        <v xml:space="preserve"> </v>
      </c>
      <c r="C29" s="16" t="str">
        <f>IF(ISERR(FIND(C$4,NieStac!$R37))=FALSE,IF(ISERR(FIND(CONCATENATE(C$4,"+"),NieStac!$R37))=FALSE,IF(ISERR(FIND(CONCATENATE(C$4,"++"),NieStac!$R37))=FALSE,IF(ISERR(FIND(CONCATENATE(C$4,"+++"),NieStac!$R37))=FALSE,"+++","++"),"+")," ")," ")</f>
        <v xml:space="preserve"> </v>
      </c>
      <c r="D29" s="16" t="str">
        <f>IF(ISERR(FIND(D$4,NieStac!$R37))=FALSE,IF(ISERR(FIND(CONCATENATE(D$4,"+"),NieStac!$R37))=FALSE,IF(ISERR(FIND(CONCATENATE(D$4,"++"),NieStac!$R37))=FALSE,IF(ISERR(FIND(CONCATENATE(D$4,"+++"),NieStac!$R37))=FALSE,"+++","++"),"+")," ")," ")</f>
        <v xml:space="preserve"> </v>
      </c>
      <c r="E29" s="16" t="str">
        <f>IF(ISERR(FIND(E$4,NieStac!$R37))=FALSE,IF(ISERR(FIND(CONCATENATE(E$4,"+"),NieStac!$R37))=FALSE,IF(ISERR(FIND(CONCATENATE(E$4,"++"),NieStac!$R37))=FALSE,IF(ISERR(FIND(CONCATENATE(E$4,"+++"),NieStac!$R37))=FALSE,"+++","++"),"+")," ")," ")</f>
        <v xml:space="preserve"> </v>
      </c>
      <c r="F29" s="16" t="str">
        <f>IF(ISERR(FIND(F$4,NieStac!$R37))=FALSE,IF(ISERR(FIND(CONCATENATE(F$4,"+"),NieStac!$R37))=FALSE,IF(ISERR(FIND(CONCATENATE(F$4,"++"),NieStac!$R37))=FALSE,IF(ISERR(FIND(CONCATENATE(F$4,"+++"),NieStac!$R37))=FALSE,"+++","++"),"+")," ")," ")</f>
        <v xml:space="preserve"> </v>
      </c>
      <c r="G29" s="16" t="str">
        <f>IF(ISERR(FIND(G$4,NieStac!$R37))=FALSE,IF(ISERR(FIND(CONCATENATE(G$4,"+"),NieStac!$R37))=FALSE,IF(ISERR(FIND(CONCATENATE(G$4,"++"),NieStac!$R37))=FALSE,IF(ISERR(FIND(CONCATENATE(G$4,"+++"),NieStac!$R37))=FALSE,"+++","++"),"+")," ")," ")</f>
        <v xml:space="preserve"> </v>
      </c>
      <c r="H29" s="16" t="str">
        <f>IF(ISERR(FIND(H$4,NieStac!$R37))=FALSE,IF(ISERR(FIND(CONCATENATE(H$4,"+"),NieStac!$R37))=FALSE,IF(ISERR(FIND(CONCATENATE(H$4,"++"),NieStac!$R37))=FALSE,IF(ISERR(FIND(CONCATENATE(H$4,"+++"),NieStac!$R37))=FALSE,"+++","++"),"+")," ")," ")</f>
        <v xml:space="preserve"> </v>
      </c>
      <c r="I29" s="16" t="str">
        <f>IF(ISERR(FIND(I$4,NieStac!$R37))=FALSE,IF(ISERR(FIND(CONCATENATE(I$4,"+"),NieStac!$R37))=FALSE,IF(ISERR(FIND(CONCATENATE(I$4,"++"),NieStac!$R37))=FALSE,IF(ISERR(FIND(CONCATENATE(I$4,"+++"),NieStac!$R37))=FALSE,"+++","++"),"+")," ")," ")</f>
        <v xml:space="preserve"> </v>
      </c>
      <c r="J29" s="16" t="str">
        <f>IF(ISERR(FIND(J$4,NieStac!$R37))=FALSE,IF(ISERR(FIND(CONCATENATE(J$4,"+"),NieStac!$R37))=FALSE,IF(ISERR(FIND(CONCATENATE(J$4,"++"),NieStac!$R37))=FALSE,IF(ISERR(FIND(CONCATENATE(J$4,"+++"),NieStac!$R37))=FALSE,"+++","++"),"+")," ")," ")</f>
        <v xml:space="preserve"> </v>
      </c>
      <c r="K29" s="16" t="str">
        <f>IF(ISERR(FIND(K$4,NieStac!$R37))=FALSE,IF(ISERR(FIND(CONCATENATE(K$4,"+"),NieStac!$R37))=FALSE,IF(ISERR(FIND(CONCATENATE(K$4,"++"),NieStac!$R37))=FALSE,IF(ISERR(FIND(CONCATENATE(K$4,"+++"),NieStac!$R37))=FALSE,"+++","++"),"+")," ")," ")</f>
        <v xml:space="preserve"> </v>
      </c>
      <c r="L29" s="16" t="str">
        <f>IF(ISERR(FIND(L$4,NieStac!$R37))=FALSE,IF(ISERR(FIND(CONCATENATE(L$4,"+"),NieStac!$R37))=FALSE,IF(ISERR(FIND(CONCATENATE(L$4,"++"),NieStac!$R37))=FALSE,IF(ISERR(FIND(CONCATENATE(L$4,"+++"),NieStac!$R37))=FALSE,"+++","++"),"+")," ")," ")</f>
        <v xml:space="preserve"> </v>
      </c>
      <c r="M29" s="16" t="str">
        <f>IF(ISERR(FIND(M$4,NieStac!$R37))=FALSE,IF(ISERR(FIND(CONCATENATE(M$4,"+"),NieStac!$R37))=FALSE,IF(ISERR(FIND(CONCATENATE(M$4,"++"),NieStac!$R37))=FALSE,IF(ISERR(FIND(CONCATENATE(M$4,"+++"),NieStac!$R37))=FALSE,"+++","++"),"+")," ")," ")</f>
        <v xml:space="preserve"> </v>
      </c>
      <c r="N29" s="16" t="str">
        <f>IF(ISERR(FIND(N$4,NieStac!$R37))=FALSE,IF(ISERR(FIND(CONCATENATE(N$4,"+"),NieStac!$R37))=FALSE,IF(ISERR(FIND(CONCATENATE(N$4,"++"),NieStac!$R37))=FALSE,IF(ISERR(FIND(CONCATENATE(N$4,"+++"),NieStac!$R37))=FALSE,"+++","++"),"+")," ")," ")</f>
        <v xml:space="preserve"> </v>
      </c>
      <c r="O29" s="16" t="str">
        <f>IF(ISERR(FIND(O$4,NieStac!$R37))=FALSE,IF(ISERR(FIND(CONCATENATE(O$4,"+"),NieStac!$R37))=FALSE,IF(ISERR(FIND(CONCATENATE(O$4,"++"),NieStac!$R37))=FALSE,IF(ISERR(FIND(CONCATENATE(O$4,"+++"),NieStac!$R37))=FALSE,"+++","++"),"+")," ")," ")</f>
        <v xml:space="preserve"> </v>
      </c>
      <c r="P29" s="16" t="str">
        <f>IF(ISERR(FIND(P$4,NieStac!$R37))=FALSE,IF(ISERR(FIND(CONCATENATE(P$4,"+"),NieStac!$R37))=FALSE,IF(ISERR(FIND(CONCATENATE(P$4,"++"),NieStac!$R37))=FALSE,IF(ISERR(FIND(CONCATENATE(P$4,"+++"),NieStac!$R37))=FALSE,"+++","++"),"+")," ")," ")</f>
        <v xml:space="preserve"> </v>
      </c>
      <c r="Q29" s="16" t="str">
        <f>IF(ISERR(FIND(Q$4,NieStac!$R37))=FALSE,IF(ISERR(FIND(CONCATENATE(Q$4,"+"),NieStac!$R37))=FALSE,IF(ISERR(FIND(CONCATENATE(Q$4,"++"),NieStac!$R37))=FALSE,IF(ISERR(FIND(CONCATENATE(Q$4,"+++"),NieStac!$R37))=FALSE,"+++","++"),"+")," ")," ")</f>
        <v xml:space="preserve"> </v>
      </c>
      <c r="R29" s="16" t="str">
        <f>IF(ISERR(FIND(R$4,NieStac!$R37))=FALSE,IF(ISERR(FIND(CONCATENATE(R$4,"+"),NieStac!$R37))=FALSE,IF(ISERR(FIND(CONCATENATE(R$4,"++"),NieStac!$R37))=FALSE,IF(ISERR(FIND(CONCATENATE(R$4,"+++"),NieStac!$R37))=FALSE,"+++","++"),"+")," ")," ")</f>
        <v xml:space="preserve"> </v>
      </c>
      <c r="S29" s="16" t="str">
        <f>IF(ISERR(FIND(S$4,NieStac!$R37))=FALSE,IF(ISERR(FIND(CONCATENATE(S$4,"+"),NieStac!$R37))=FALSE,IF(ISERR(FIND(CONCATENATE(S$4,"++"),NieStac!$R37))=FALSE,IF(ISERR(FIND(CONCATENATE(S$4,"+++"),NieStac!$R37))=FALSE,"+++","++"),"+")," ")," ")</f>
        <v xml:space="preserve"> </v>
      </c>
      <c r="T29" s="95">
        <f>NieStac!$C37</f>
        <v>0</v>
      </c>
      <c r="U29" s="16" t="str">
        <f>IF(ISERR(FIND(U$4,NieStac!$S37))=FALSE,IF(ISERR(FIND(CONCATENATE(U$4,"+"),NieStac!$S37))=FALSE,IF(ISERR(FIND(CONCATENATE(U$4,"++"),NieStac!$S37))=FALSE,IF(ISERR(FIND(CONCATENATE(U$4,"+++"),NieStac!$S37))=FALSE,"+++","++"),"+")," ")," ")</f>
        <v xml:space="preserve"> </v>
      </c>
      <c r="V29" s="16" t="str">
        <f>IF(ISERR(FIND(V$4,NieStac!$S37))=FALSE,IF(ISERR(FIND(CONCATENATE(V$4,"+"),NieStac!$S37))=FALSE,IF(ISERR(FIND(CONCATENATE(V$4,"++"),NieStac!$S37))=FALSE,IF(ISERR(FIND(CONCATENATE(V$4,"+++"),NieStac!$S37))=FALSE,"+++","++"),"+")," ")," ")</f>
        <v xml:space="preserve"> </v>
      </c>
      <c r="W29" s="16" t="str">
        <f>IF(ISERR(FIND(W$4,NieStac!$S37))=FALSE,IF(ISERR(FIND(CONCATENATE(W$4,"+"),NieStac!$S37))=FALSE,IF(ISERR(FIND(CONCATENATE(W$4,"++"),NieStac!$S37))=FALSE,IF(ISERR(FIND(CONCATENATE(W$4,"+++"),NieStac!$S37))=FALSE,"+++","++"),"+")," ")," ")</f>
        <v xml:space="preserve"> </v>
      </c>
      <c r="X29" s="16" t="str">
        <f>IF(ISERR(FIND(X$4,NieStac!$S37))=FALSE,IF(ISERR(FIND(CONCATENATE(X$4,"+"),NieStac!$S37))=FALSE,IF(ISERR(FIND(CONCATENATE(X$4,"++"),NieStac!$S37))=FALSE,IF(ISERR(FIND(CONCATENATE(X$4,"+++"),NieStac!$S37))=FALSE,"+++","++"),"+")," ")," ")</f>
        <v xml:space="preserve"> </v>
      </c>
      <c r="Y29" s="16" t="str">
        <f>IF(ISERR(FIND(Y$4,NieStac!$S37))=FALSE,IF(ISERR(FIND(CONCATENATE(Y$4,"+"),NieStac!$S37))=FALSE,IF(ISERR(FIND(CONCATENATE(Y$4,"++"),NieStac!$S37))=FALSE,IF(ISERR(FIND(CONCATENATE(Y$4,"+++"),NieStac!$S37))=FALSE,"+++","++"),"+")," ")," ")</f>
        <v xml:space="preserve"> </v>
      </c>
      <c r="Z29" s="16" t="str">
        <f>IF(ISERR(FIND(Z$4,NieStac!$S37))=FALSE,IF(ISERR(FIND(CONCATENATE(Z$4,"+"),NieStac!$S37))=FALSE,IF(ISERR(FIND(CONCATENATE(Z$4,"++"),NieStac!$S37))=FALSE,IF(ISERR(FIND(CONCATENATE(Z$4,"+++"),NieStac!$S37))=FALSE,"+++","++"),"+")," ")," ")</f>
        <v xml:space="preserve"> </v>
      </c>
      <c r="AA29" s="16" t="str">
        <f>IF(ISERR(FIND(AA$4,NieStac!$S37))=FALSE,IF(ISERR(FIND(CONCATENATE(AA$4,"+"),NieStac!$S37))=FALSE,IF(ISERR(FIND(CONCATENATE(AA$4,"++"),NieStac!$S37))=FALSE,IF(ISERR(FIND(CONCATENATE(AA$4,"+++"),NieStac!$S37))=FALSE,"+++","++"),"+")," ")," ")</f>
        <v xml:space="preserve"> </v>
      </c>
      <c r="AB29" s="16" t="str">
        <f>IF(ISERR(FIND(AB$4,NieStac!$S37))=FALSE,IF(ISERR(FIND(CONCATENATE(AB$4,"+"),NieStac!$S37))=FALSE,IF(ISERR(FIND(CONCATENATE(AB$4,"++"),NieStac!$S37))=FALSE,IF(ISERR(FIND(CONCATENATE(AB$4,"+++"),NieStac!$S37))=FALSE,"+++","++"),"+")," ")," ")</f>
        <v xml:space="preserve"> </v>
      </c>
      <c r="AC29" s="16" t="str">
        <f>IF(ISERR(FIND(AC$4,NieStac!$S37))=FALSE,IF(ISERR(FIND(CONCATENATE(AC$4,"+"),NieStac!$S37))=FALSE,IF(ISERR(FIND(CONCATENATE(AC$4,"++"),NieStac!$S37))=FALSE,IF(ISERR(FIND(CONCATENATE(AC$4,"+++"),NieStac!$S37))=FALSE,"+++","++"),"+")," ")," ")</f>
        <v xml:space="preserve"> </v>
      </c>
      <c r="AD29" s="16" t="str">
        <f>IF(ISERR(FIND(AD$4,NieStac!$S37))=FALSE,IF(ISERR(FIND(CONCATENATE(AD$4,"+"),NieStac!$S37))=FALSE,IF(ISERR(FIND(CONCATENATE(AD$4,"++"),NieStac!$S37))=FALSE,IF(ISERR(FIND(CONCATENATE(AD$4,"+++"),NieStac!$S37))=FALSE,"+++","++"),"+")," ")," ")</f>
        <v xml:space="preserve"> </v>
      </c>
      <c r="AE29" s="16" t="str">
        <f>IF(ISERR(FIND(AE$4,NieStac!$S37))=FALSE,IF(ISERR(FIND(CONCATENATE(AE$4,"+"),NieStac!$S37))=FALSE,IF(ISERR(FIND(CONCATENATE(AE$4,"++"),NieStac!$S37))=FALSE,IF(ISERR(FIND(CONCATENATE(AE$4,"+++"),NieStac!$S37))=FALSE,"+++","++"),"+")," ")," ")</f>
        <v xml:space="preserve"> </v>
      </c>
      <c r="AF29" s="16" t="str">
        <f>IF(ISERR(FIND(AF$4,NieStac!$S37))=FALSE,IF(ISERR(FIND(CONCATENATE(AF$4,"+"),NieStac!$S37))=FALSE,IF(ISERR(FIND(CONCATENATE(AF$4,"++"),NieStac!$S37))=FALSE,IF(ISERR(FIND(CONCATENATE(AF$4,"+++"),NieStac!$S37))=FALSE,"+++","++"),"+")," ")," ")</f>
        <v xml:space="preserve"> </v>
      </c>
      <c r="AG29" s="16" t="str">
        <f>IF(ISERR(FIND(AG$4,NieStac!$S37))=FALSE,IF(ISERR(FIND(CONCATENATE(AG$4,"+"),NieStac!$S37))=FALSE,IF(ISERR(FIND(CONCATENATE(AG$4,"++"),NieStac!$S37))=FALSE,IF(ISERR(FIND(CONCATENATE(AG$4,"+++"),NieStac!$S37))=FALSE,"+++","++"),"+")," ")," ")</f>
        <v xml:space="preserve"> </v>
      </c>
      <c r="AH29" s="16" t="str">
        <f>IF(ISERR(FIND(AH$4,NieStac!$S37))=FALSE,IF(ISERR(FIND(CONCATENATE(AH$4,"+"),NieStac!$S37))=FALSE,IF(ISERR(FIND(CONCATENATE(AH$4,"++"),NieStac!$S37))=FALSE,IF(ISERR(FIND(CONCATENATE(AH$4,"+++"),NieStac!$S37))=FALSE,"+++","++"),"+")," ")," ")</f>
        <v xml:space="preserve"> </v>
      </c>
      <c r="AI29" s="16" t="str">
        <f>IF(ISERR(FIND(AI$4,NieStac!$S37))=FALSE,IF(ISERR(FIND(CONCATENATE(AI$4,"+"),NieStac!$S37))=FALSE,IF(ISERR(FIND(CONCATENATE(AI$4,"++"),NieStac!$S37))=FALSE,IF(ISERR(FIND(CONCATENATE(AI$4,"+++"),NieStac!$S37))=FALSE,"+++","++"),"+")," ")," ")</f>
        <v xml:space="preserve"> </v>
      </c>
      <c r="AJ29" s="16" t="str">
        <f>IF(ISERR(FIND(AJ$4,NieStac!$S37))=FALSE,IF(ISERR(FIND(CONCATENATE(AJ$4,"+"),NieStac!$S37))=FALSE,IF(ISERR(FIND(CONCATENATE(AJ$4,"++"),NieStac!$S37))=FALSE,IF(ISERR(FIND(CONCATENATE(AJ$4,"+++"),NieStac!$S37))=FALSE,"+++","++"),"+")," ")," ")</f>
        <v xml:space="preserve"> </v>
      </c>
      <c r="AK29" s="16" t="str">
        <f>IF(ISERR(FIND(AK$4,NieStac!$S37))=FALSE,IF(ISERR(FIND(CONCATENATE(AK$4,"+"),NieStac!$S37))=FALSE,IF(ISERR(FIND(CONCATENATE(AK$4,"++"),NieStac!$S37))=FALSE,IF(ISERR(FIND(CONCATENATE(AK$4,"+++"),NieStac!$S37))=FALSE,"+++","++"),"+")," ")," ")</f>
        <v xml:space="preserve"> </v>
      </c>
      <c r="AL29" s="16" t="str">
        <f>IF(ISERR(FIND(AL$4,NieStac!$S37))=FALSE,IF(ISERR(FIND(CONCATENATE(AL$4,"+"),NieStac!$S37))=FALSE,IF(ISERR(FIND(CONCATENATE(AL$4,"++"),NieStac!$S37))=FALSE,IF(ISERR(FIND(CONCATENATE(AL$4,"+++"),NieStac!$S37))=FALSE,"+++","++"),"+")," ")," ")</f>
        <v xml:space="preserve"> </v>
      </c>
      <c r="AM29" s="16" t="str">
        <f>IF(ISERR(FIND(AM$4,NieStac!$S37))=FALSE,IF(ISERR(FIND(CONCATENATE(AM$4,"+"),NieStac!$S37))=FALSE,IF(ISERR(FIND(CONCATENATE(AM$4,"++"),NieStac!$S37))=FALSE,IF(ISERR(FIND(CONCATENATE(AM$4,"+++"),NieStac!$S37))=FALSE,"+++","++"),"+")," ")," ")</f>
        <v xml:space="preserve"> </v>
      </c>
      <c r="AN29" s="16" t="str">
        <f>IF(ISERR(FIND(AN$4,NieStac!$S37))=FALSE,IF(ISERR(FIND(CONCATENATE(AN$4,"+"),NieStac!$S37))=FALSE,IF(ISERR(FIND(CONCATENATE(AN$4,"++"),NieStac!$S37))=FALSE,IF(ISERR(FIND(CONCATENATE(AN$4,"+++"),NieStac!$S37))=FALSE,"+++","++"),"+")," ")," ")</f>
        <v xml:space="preserve"> </v>
      </c>
      <c r="AO29" s="16" t="str">
        <f>IF(ISERR(FIND(AO$4,NieStac!$S37))=FALSE,IF(ISERR(FIND(CONCATENATE(AO$4,"+"),NieStac!$S37))=FALSE,IF(ISERR(FIND(CONCATENATE(AO$4,"++"),NieStac!$S37))=FALSE,IF(ISERR(FIND(CONCATENATE(AO$4,"+++"),NieStac!$S37))=FALSE,"+++","++"),"+")," ")," ")</f>
        <v xml:space="preserve"> </v>
      </c>
      <c r="AP29" s="16" t="str">
        <f>IF(ISERR(FIND(AP$4,NieStac!$S37))=FALSE,IF(ISERR(FIND(CONCATENATE(AP$4,"+"),NieStac!$S37))=FALSE,IF(ISERR(FIND(CONCATENATE(AP$4,"++"),NieStac!$S37))=FALSE,IF(ISERR(FIND(CONCATENATE(AP$4,"+++"),NieStac!$S37))=FALSE,"+++","++"),"+")," ")," ")</f>
        <v xml:space="preserve"> </v>
      </c>
      <c r="AQ29" s="16" t="str">
        <f>IF(ISERR(FIND(AQ$4,NieStac!$S37))=FALSE,IF(ISERR(FIND(CONCATENATE(AQ$4,"+"),NieStac!$S37))=FALSE,IF(ISERR(FIND(CONCATENATE(AQ$4,"++"),NieStac!$S37))=FALSE,IF(ISERR(FIND(CONCATENATE(AQ$4,"+++"),NieStac!$S37))=FALSE,"+++","++"),"+")," ")," ")</f>
        <v xml:space="preserve"> </v>
      </c>
      <c r="AR29" s="16" t="str">
        <f>IF(ISERR(FIND(AR$4,NieStac!$S37))=FALSE,IF(ISERR(FIND(CONCATENATE(AR$4,"+"),NieStac!$S37))=FALSE,IF(ISERR(FIND(CONCATENATE(AR$4,"++"),NieStac!$S37))=FALSE,IF(ISERR(FIND(CONCATENATE(AR$4,"+++"),NieStac!$S37))=FALSE,"+++","++"),"+")," ")," ")</f>
        <v xml:space="preserve"> </v>
      </c>
      <c r="AS29" s="16" t="str">
        <f>IF(ISERR(FIND(AS$4,NieStac!$S37))=FALSE,IF(ISERR(FIND(CONCATENATE(AS$4,"+"),NieStac!$S37))=FALSE,IF(ISERR(FIND(CONCATENATE(AS$4,"++"),NieStac!$S37))=FALSE,IF(ISERR(FIND(CONCATENATE(AS$4,"+++"),NieStac!$S37))=FALSE,"+++","++"),"+")," ")," ")</f>
        <v xml:space="preserve"> </v>
      </c>
      <c r="AT29" s="16" t="str">
        <f>IF(ISERR(FIND(AT$4,NieStac!$S37))=FALSE,IF(ISERR(FIND(CONCATENATE(AT$4,"+"),NieStac!$S37))=FALSE,IF(ISERR(FIND(CONCATENATE(AT$4,"++"),NieStac!$S37))=FALSE,IF(ISERR(FIND(CONCATENATE(AT$4,"+++"),NieStac!$S37))=FALSE,"+++","++"),"+")," ")," ")</f>
        <v xml:space="preserve"> </v>
      </c>
      <c r="AU29" s="16" t="str">
        <f>IF(ISERR(FIND(AU$4,NieStac!$S37))=FALSE,IF(ISERR(FIND(CONCATENATE(AU$4,"+"),NieStac!$S37))=FALSE,IF(ISERR(FIND(CONCATENATE(AU$4,"++"),NieStac!$S37))=FALSE,IF(ISERR(FIND(CONCATENATE(AU$4,"+++"),NieStac!$S37))=FALSE,"+++","++"),"+")," ")," ")</f>
        <v xml:space="preserve"> </v>
      </c>
      <c r="AV29" s="95">
        <f>NieStac!$C37</f>
        <v>0</v>
      </c>
      <c r="AW29" s="16" t="str">
        <f>IF(ISERR(FIND(AW$4,NieStac!$T37))=FALSE,IF(ISERR(FIND(CONCATENATE(AW$4,"+"),NieStac!$T37))=FALSE,IF(ISERR(FIND(CONCATENATE(AW$4,"++"),NieStac!$T37))=FALSE,IF(ISERR(FIND(CONCATENATE(AW$4,"+++"),NieStac!$T37))=FALSE,"+++","++"),"+")," ")," ")</f>
        <v xml:space="preserve"> </v>
      </c>
      <c r="AX29" s="16" t="str">
        <f>IF(ISERR(FIND(AX$4,NieStac!$T37))=FALSE,IF(ISERR(FIND(CONCATENATE(AX$4,"+"),NieStac!$T37))=FALSE,IF(ISERR(FIND(CONCATENATE(AX$4,"++"),NieStac!$T37))=FALSE,IF(ISERR(FIND(CONCATENATE(AX$4,"+++"),NieStac!$T37))=FALSE,"+++","++"),"+")," ")," ")</f>
        <v xml:space="preserve"> </v>
      </c>
      <c r="AY29" s="16" t="str">
        <f>IF(ISERR(FIND(AY$4,NieStac!$T37))=FALSE,IF(ISERR(FIND(CONCATENATE(AY$4,"+"),NieStac!$T37))=FALSE,IF(ISERR(FIND(CONCATENATE(AY$4,"++"),NieStac!$T37))=FALSE,IF(ISERR(FIND(CONCATENATE(AY$4,"+++"),NieStac!$T37))=FALSE,"+++","++"),"+")," ")," ")</f>
        <v xml:space="preserve"> </v>
      </c>
      <c r="AZ29" s="16" t="str">
        <f>IF(ISERR(FIND(AZ$4,NieStac!$T37))=FALSE,IF(ISERR(FIND(CONCATENATE(AZ$4,"+"),NieStac!$T37))=FALSE,IF(ISERR(FIND(CONCATENATE(AZ$4,"++"),NieStac!$T37))=FALSE,IF(ISERR(FIND(CONCATENATE(AZ$4,"+++"),NieStac!$T37))=FALSE,"+++","++"),"+")," ")," ")</f>
        <v xml:space="preserve"> </v>
      </c>
      <c r="BA29" s="16" t="str">
        <f>IF(ISERR(FIND(BA$4,NieStac!$T37))=FALSE,IF(ISERR(FIND(CONCATENATE(BA$4,"+"),NieStac!$T37))=FALSE,IF(ISERR(FIND(CONCATENATE(BA$4,"++"),NieStac!$T37))=FALSE,IF(ISERR(FIND(CONCATENATE(BA$4,"+++"),NieStac!$T37))=FALSE,"+++","++"),"+")," ")," ")</f>
        <v xml:space="preserve"> </v>
      </c>
      <c r="BB29" s="16" t="str">
        <f>IF(ISERR(FIND(BB$4,NieStac!$T37))=FALSE,IF(ISERR(FIND(CONCATENATE(BB$4,"+"),NieStac!$T37))=FALSE,IF(ISERR(FIND(CONCATENATE(BB$4,"++"),NieStac!$T37))=FALSE,IF(ISERR(FIND(CONCATENATE(BB$4,"+++"),NieStac!$T37))=FALSE,"+++","++"),"+")," ")," ")</f>
        <v xml:space="preserve"> </v>
      </c>
    </row>
    <row r="30" spans="1:54" hidden="1">
      <c r="A30" s="95">
        <f>NieStac!C38</f>
        <v>0</v>
      </c>
      <c r="B30" s="16" t="str">
        <f>IF(ISERR(FIND(B$4,NieStac!$R38))=FALSE,IF(ISERR(FIND(CONCATENATE(B$4,"+"),NieStac!$R38))=FALSE,IF(ISERR(FIND(CONCATENATE(B$4,"++"),NieStac!$R38))=FALSE,IF(ISERR(FIND(CONCATENATE(B$4,"+++"),NieStac!$R38))=FALSE,"+++","++"),"+")," ")," ")</f>
        <v xml:space="preserve"> </v>
      </c>
      <c r="C30" s="16" t="str">
        <f>IF(ISERR(FIND(C$4,NieStac!$R38))=FALSE,IF(ISERR(FIND(CONCATENATE(C$4,"+"),NieStac!$R38))=FALSE,IF(ISERR(FIND(CONCATENATE(C$4,"++"),NieStac!$R38))=FALSE,IF(ISERR(FIND(CONCATENATE(C$4,"+++"),NieStac!$R38))=FALSE,"+++","++"),"+")," ")," ")</f>
        <v xml:space="preserve"> </v>
      </c>
      <c r="D30" s="16" t="str">
        <f>IF(ISERR(FIND(D$4,NieStac!$R38))=FALSE,IF(ISERR(FIND(CONCATENATE(D$4,"+"),NieStac!$R38))=FALSE,IF(ISERR(FIND(CONCATENATE(D$4,"++"),NieStac!$R38))=FALSE,IF(ISERR(FIND(CONCATENATE(D$4,"+++"),NieStac!$R38))=FALSE,"+++","++"),"+")," ")," ")</f>
        <v xml:space="preserve"> </v>
      </c>
      <c r="E30" s="16" t="str">
        <f>IF(ISERR(FIND(E$4,NieStac!$R38))=FALSE,IF(ISERR(FIND(CONCATENATE(E$4,"+"),NieStac!$R38))=FALSE,IF(ISERR(FIND(CONCATENATE(E$4,"++"),NieStac!$R38))=FALSE,IF(ISERR(FIND(CONCATENATE(E$4,"+++"),NieStac!$R38))=FALSE,"+++","++"),"+")," ")," ")</f>
        <v xml:space="preserve"> </v>
      </c>
      <c r="F30" s="16" t="str">
        <f>IF(ISERR(FIND(F$4,NieStac!$R38))=FALSE,IF(ISERR(FIND(CONCATENATE(F$4,"+"),NieStac!$R38))=FALSE,IF(ISERR(FIND(CONCATENATE(F$4,"++"),NieStac!$R38))=FALSE,IF(ISERR(FIND(CONCATENATE(F$4,"+++"),NieStac!$R38))=FALSE,"+++","++"),"+")," ")," ")</f>
        <v xml:space="preserve"> </v>
      </c>
      <c r="G30" s="16" t="str">
        <f>IF(ISERR(FIND(G$4,NieStac!$R38))=FALSE,IF(ISERR(FIND(CONCATENATE(G$4,"+"),NieStac!$R38))=FALSE,IF(ISERR(FIND(CONCATENATE(G$4,"++"),NieStac!$R38))=FALSE,IF(ISERR(FIND(CONCATENATE(G$4,"+++"),NieStac!$R38))=FALSE,"+++","++"),"+")," ")," ")</f>
        <v xml:space="preserve"> </v>
      </c>
      <c r="H30" s="16" t="str">
        <f>IF(ISERR(FIND(H$4,NieStac!$R38))=FALSE,IF(ISERR(FIND(CONCATENATE(H$4,"+"),NieStac!$R38))=FALSE,IF(ISERR(FIND(CONCATENATE(H$4,"++"),NieStac!$R38))=FALSE,IF(ISERR(FIND(CONCATENATE(H$4,"+++"),NieStac!$R38))=FALSE,"+++","++"),"+")," ")," ")</f>
        <v xml:space="preserve"> </v>
      </c>
      <c r="I30" s="16" t="str">
        <f>IF(ISERR(FIND(I$4,NieStac!$R38))=FALSE,IF(ISERR(FIND(CONCATENATE(I$4,"+"),NieStac!$R38))=FALSE,IF(ISERR(FIND(CONCATENATE(I$4,"++"),NieStac!$R38))=FALSE,IF(ISERR(FIND(CONCATENATE(I$4,"+++"),NieStac!$R38))=FALSE,"+++","++"),"+")," ")," ")</f>
        <v xml:space="preserve"> </v>
      </c>
      <c r="J30" s="16" t="str">
        <f>IF(ISERR(FIND(J$4,NieStac!$R38))=FALSE,IF(ISERR(FIND(CONCATENATE(J$4,"+"),NieStac!$R38))=FALSE,IF(ISERR(FIND(CONCATENATE(J$4,"++"),NieStac!$R38))=FALSE,IF(ISERR(FIND(CONCATENATE(J$4,"+++"),NieStac!$R38))=FALSE,"+++","++"),"+")," ")," ")</f>
        <v xml:space="preserve"> </v>
      </c>
      <c r="K30" s="16" t="str">
        <f>IF(ISERR(FIND(K$4,NieStac!$R38))=FALSE,IF(ISERR(FIND(CONCATENATE(K$4,"+"),NieStac!$R38))=FALSE,IF(ISERR(FIND(CONCATENATE(K$4,"++"),NieStac!$R38))=FALSE,IF(ISERR(FIND(CONCATENATE(K$4,"+++"),NieStac!$R38))=FALSE,"+++","++"),"+")," ")," ")</f>
        <v xml:space="preserve"> </v>
      </c>
      <c r="L30" s="16" t="str">
        <f>IF(ISERR(FIND(L$4,NieStac!$R38))=FALSE,IF(ISERR(FIND(CONCATENATE(L$4,"+"),NieStac!$R38))=FALSE,IF(ISERR(FIND(CONCATENATE(L$4,"++"),NieStac!$R38))=FALSE,IF(ISERR(FIND(CONCATENATE(L$4,"+++"),NieStac!$R38))=FALSE,"+++","++"),"+")," ")," ")</f>
        <v xml:space="preserve"> </v>
      </c>
      <c r="M30" s="16" t="str">
        <f>IF(ISERR(FIND(M$4,NieStac!$R38))=FALSE,IF(ISERR(FIND(CONCATENATE(M$4,"+"),NieStac!$R38))=FALSE,IF(ISERR(FIND(CONCATENATE(M$4,"++"),NieStac!$R38))=FALSE,IF(ISERR(FIND(CONCATENATE(M$4,"+++"),NieStac!$R38))=FALSE,"+++","++"),"+")," ")," ")</f>
        <v xml:space="preserve"> </v>
      </c>
      <c r="N30" s="16" t="str">
        <f>IF(ISERR(FIND(N$4,NieStac!$R38))=FALSE,IF(ISERR(FIND(CONCATENATE(N$4,"+"),NieStac!$R38))=FALSE,IF(ISERR(FIND(CONCATENATE(N$4,"++"),NieStac!$R38))=FALSE,IF(ISERR(FIND(CONCATENATE(N$4,"+++"),NieStac!$R38))=FALSE,"+++","++"),"+")," ")," ")</f>
        <v xml:space="preserve"> </v>
      </c>
      <c r="O30" s="16" t="str">
        <f>IF(ISERR(FIND(O$4,NieStac!$R38))=FALSE,IF(ISERR(FIND(CONCATENATE(O$4,"+"),NieStac!$R38))=FALSE,IF(ISERR(FIND(CONCATENATE(O$4,"++"),NieStac!$R38))=FALSE,IF(ISERR(FIND(CONCATENATE(O$4,"+++"),NieStac!$R38))=FALSE,"+++","++"),"+")," ")," ")</f>
        <v xml:space="preserve"> </v>
      </c>
      <c r="P30" s="16" t="str">
        <f>IF(ISERR(FIND(P$4,NieStac!$R38))=FALSE,IF(ISERR(FIND(CONCATENATE(P$4,"+"),NieStac!$R38))=FALSE,IF(ISERR(FIND(CONCATENATE(P$4,"++"),NieStac!$R38))=FALSE,IF(ISERR(FIND(CONCATENATE(P$4,"+++"),NieStac!$R38))=FALSE,"+++","++"),"+")," ")," ")</f>
        <v xml:space="preserve"> </v>
      </c>
      <c r="Q30" s="16" t="str">
        <f>IF(ISERR(FIND(Q$4,NieStac!$R38))=FALSE,IF(ISERR(FIND(CONCATENATE(Q$4,"+"),NieStac!$R38))=FALSE,IF(ISERR(FIND(CONCATENATE(Q$4,"++"),NieStac!$R38))=FALSE,IF(ISERR(FIND(CONCATENATE(Q$4,"+++"),NieStac!$R38))=FALSE,"+++","++"),"+")," ")," ")</f>
        <v xml:space="preserve"> </v>
      </c>
      <c r="R30" s="16" t="str">
        <f>IF(ISERR(FIND(R$4,NieStac!$R38))=FALSE,IF(ISERR(FIND(CONCATENATE(R$4,"+"),NieStac!$R38))=FALSE,IF(ISERR(FIND(CONCATENATE(R$4,"++"),NieStac!$R38))=FALSE,IF(ISERR(FIND(CONCATENATE(R$4,"+++"),NieStac!$R38))=FALSE,"+++","++"),"+")," ")," ")</f>
        <v xml:space="preserve"> </v>
      </c>
      <c r="S30" s="16" t="str">
        <f>IF(ISERR(FIND(S$4,NieStac!$R38))=FALSE,IF(ISERR(FIND(CONCATENATE(S$4,"+"),NieStac!$R38))=FALSE,IF(ISERR(FIND(CONCATENATE(S$4,"++"),NieStac!$R38))=FALSE,IF(ISERR(FIND(CONCATENATE(S$4,"+++"),NieStac!$R38))=FALSE,"+++","++"),"+")," ")," ")</f>
        <v xml:space="preserve"> </v>
      </c>
      <c r="T30" s="95">
        <f>NieStac!$C38</f>
        <v>0</v>
      </c>
      <c r="U30" s="16" t="str">
        <f>IF(ISERR(FIND(U$4,NieStac!$S38))=FALSE,IF(ISERR(FIND(CONCATENATE(U$4,"+"),NieStac!$S38))=FALSE,IF(ISERR(FIND(CONCATENATE(U$4,"++"),NieStac!$S38))=FALSE,IF(ISERR(FIND(CONCATENATE(U$4,"+++"),NieStac!$S38))=FALSE,"+++","++"),"+")," ")," ")</f>
        <v xml:space="preserve"> </v>
      </c>
      <c r="V30" s="16" t="str">
        <f>IF(ISERR(FIND(V$4,NieStac!$S38))=FALSE,IF(ISERR(FIND(CONCATENATE(V$4,"+"),NieStac!$S38))=FALSE,IF(ISERR(FIND(CONCATENATE(V$4,"++"),NieStac!$S38))=FALSE,IF(ISERR(FIND(CONCATENATE(V$4,"+++"),NieStac!$S38))=FALSE,"+++","++"),"+")," ")," ")</f>
        <v xml:space="preserve"> </v>
      </c>
      <c r="W30" s="16" t="str">
        <f>IF(ISERR(FIND(W$4,NieStac!$S38))=FALSE,IF(ISERR(FIND(CONCATENATE(W$4,"+"),NieStac!$S38))=FALSE,IF(ISERR(FIND(CONCATENATE(W$4,"++"),NieStac!$S38))=FALSE,IF(ISERR(FIND(CONCATENATE(W$4,"+++"),NieStac!$S38))=FALSE,"+++","++"),"+")," ")," ")</f>
        <v xml:space="preserve"> </v>
      </c>
      <c r="X30" s="16" t="str">
        <f>IF(ISERR(FIND(X$4,NieStac!$S38))=FALSE,IF(ISERR(FIND(CONCATENATE(X$4,"+"),NieStac!$S38))=FALSE,IF(ISERR(FIND(CONCATENATE(X$4,"++"),NieStac!$S38))=FALSE,IF(ISERR(FIND(CONCATENATE(X$4,"+++"),NieStac!$S38))=FALSE,"+++","++"),"+")," ")," ")</f>
        <v xml:space="preserve"> </v>
      </c>
      <c r="Y30" s="16" t="str">
        <f>IF(ISERR(FIND(Y$4,NieStac!$S38))=FALSE,IF(ISERR(FIND(CONCATENATE(Y$4,"+"),NieStac!$S38))=FALSE,IF(ISERR(FIND(CONCATENATE(Y$4,"++"),NieStac!$S38))=FALSE,IF(ISERR(FIND(CONCATENATE(Y$4,"+++"),NieStac!$S38))=FALSE,"+++","++"),"+")," ")," ")</f>
        <v xml:space="preserve"> </v>
      </c>
      <c r="Z30" s="16" t="str">
        <f>IF(ISERR(FIND(Z$4,NieStac!$S38))=FALSE,IF(ISERR(FIND(CONCATENATE(Z$4,"+"),NieStac!$S38))=FALSE,IF(ISERR(FIND(CONCATENATE(Z$4,"++"),NieStac!$S38))=FALSE,IF(ISERR(FIND(CONCATENATE(Z$4,"+++"),NieStac!$S38))=FALSE,"+++","++"),"+")," ")," ")</f>
        <v xml:space="preserve"> </v>
      </c>
      <c r="AA30" s="16" t="str">
        <f>IF(ISERR(FIND(AA$4,NieStac!$S38))=FALSE,IF(ISERR(FIND(CONCATENATE(AA$4,"+"),NieStac!$S38))=FALSE,IF(ISERR(FIND(CONCATENATE(AA$4,"++"),NieStac!$S38))=FALSE,IF(ISERR(FIND(CONCATENATE(AA$4,"+++"),NieStac!$S38))=FALSE,"+++","++"),"+")," ")," ")</f>
        <v xml:space="preserve"> </v>
      </c>
      <c r="AB30" s="16" t="str">
        <f>IF(ISERR(FIND(AB$4,NieStac!$S38))=FALSE,IF(ISERR(FIND(CONCATENATE(AB$4,"+"),NieStac!$S38))=FALSE,IF(ISERR(FIND(CONCATENATE(AB$4,"++"),NieStac!$S38))=FALSE,IF(ISERR(FIND(CONCATENATE(AB$4,"+++"),NieStac!$S38))=FALSE,"+++","++"),"+")," ")," ")</f>
        <v xml:space="preserve"> </v>
      </c>
      <c r="AC30" s="16" t="str">
        <f>IF(ISERR(FIND(AC$4,NieStac!$S38))=FALSE,IF(ISERR(FIND(CONCATENATE(AC$4,"+"),NieStac!$S38))=FALSE,IF(ISERR(FIND(CONCATENATE(AC$4,"++"),NieStac!$S38))=FALSE,IF(ISERR(FIND(CONCATENATE(AC$4,"+++"),NieStac!$S38))=FALSE,"+++","++"),"+")," ")," ")</f>
        <v xml:space="preserve"> </v>
      </c>
      <c r="AD30" s="16" t="str">
        <f>IF(ISERR(FIND(AD$4,NieStac!$S38))=FALSE,IF(ISERR(FIND(CONCATENATE(AD$4,"+"),NieStac!$S38))=FALSE,IF(ISERR(FIND(CONCATENATE(AD$4,"++"),NieStac!$S38))=FALSE,IF(ISERR(FIND(CONCATENATE(AD$4,"+++"),NieStac!$S38))=FALSE,"+++","++"),"+")," ")," ")</f>
        <v xml:space="preserve"> </v>
      </c>
      <c r="AE30" s="16" t="str">
        <f>IF(ISERR(FIND(AE$4,NieStac!$S38))=FALSE,IF(ISERR(FIND(CONCATENATE(AE$4,"+"),NieStac!$S38))=FALSE,IF(ISERR(FIND(CONCATENATE(AE$4,"++"),NieStac!$S38))=FALSE,IF(ISERR(FIND(CONCATENATE(AE$4,"+++"),NieStac!$S38))=FALSE,"+++","++"),"+")," ")," ")</f>
        <v xml:space="preserve"> </v>
      </c>
      <c r="AF30" s="16" t="str">
        <f>IF(ISERR(FIND(AF$4,NieStac!$S38))=FALSE,IF(ISERR(FIND(CONCATENATE(AF$4,"+"),NieStac!$S38))=FALSE,IF(ISERR(FIND(CONCATENATE(AF$4,"++"),NieStac!$S38))=FALSE,IF(ISERR(FIND(CONCATENATE(AF$4,"+++"),NieStac!$S38))=FALSE,"+++","++"),"+")," ")," ")</f>
        <v xml:space="preserve"> </v>
      </c>
      <c r="AG30" s="16" t="str">
        <f>IF(ISERR(FIND(AG$4,NieStac!$S38))=FALSE,IF(ISERR(FIND(CONCATENATE(AG$4,"+"),NieStac!$S38))=FALSE,IF(ISERR(FIND(CONCATENATE(AG$4,"++"),NieStac!$S38))=FALSE,IF(ISERR(FIND(CONCATENATE(AG$4,"+++"),NieStac!$S38))=FALSE,"+++","++"),"+")," ")," ")</f>
        <v xml:space="preserve"> </v>
      </c>
      <c r="AH30" s="16" t="str">
        <f>IF(ISERR(FIND(AH$4,NieStac!$S38))=FALSE,IF(ISERR(FIND(CONCATENATE(AH$4,"+"),NieStac!$S38))=FALSE,IF(ISERR(FIND(CONCATENATE(AH$4,"++"),NieStac!$S38))=FALSE,IF(ISERR(FIND(CONCATENATE(AH$4,"+++"),NieStac!$S38))=FALSE,"+++","++"),"+")," ")," ")</f>
        <v xml:space="preserve"> </v>
      </c>
      <c r="AI30" s="16" t="str">
        <f>IF(ISERR(FIND(AI$4,NieStac!$S38))=FALSE,IF(ISERR(FIND(CONCATENATE(AI$4,"+"),NieStac!$S38))=FALSE,IF(ISERR(FIND(CONCATENATE(AI$4,"++"),NieStac!$S38))=FALSE,IF(ISERR(FIND(CONCATENATE(AI$4,"+++"),NieStac!$S38))=FALSE,"+++","++"),"+")," ")," ")</f>
        <v xml:space="preserve"> </v>
      </c>
      <c r="AJ30" s="16" t="str">
        <f>IF(ISERR(FIND(AJ$4,NieStac!$S38))=FALSE,IF(ISERR(FIND(CONCATENATE(AJ$4,"+"),NieStac!$S38))=FALSE,IF(ISERR(FIND(CONCATENATE(AJ$4,"++"),NieStac!$S38))=FALSE,IF(ISERR(FIND(CONCATENATE(AJ$4,"+++"),NieStac!$S38))=FALSE,"+++","++"),"+")," ")," ")</f>
        <v xml:space="preserve"> </v>
      </c>
      <c r="AK30" s="16" t="str">
        <f>IF(ISERR(FIND(AK$4,NieStac!$S38))=FALSE,IF(ISERR(FIND(CONCATENATE(AK$4,"+"),NieStac!$S38))=FALSE,IF(ISERR(FIND(CONCATENATE(AK$4,"++"),NieStac!$S38))=FALSE,IF(ISERR(FIND(CONCATENATE(AK$4,"+++"),NieStac!$S38))=FALSE,"+++","++"),"+")," ")," ")</f>
        <v xml:space="preserve"> </v>
      </c>
      <c r="AL30" s="16" t="str">
        <f>IF(ISERR(FIND(AL$4,NieStac!$S38))=FALSE,IF(ISERR(FIND(CONCATENATE(AL$4,"+"),NieStac!$S38))=FALSE,IF(ISERR(FIND(CONCATENATE(AL$4,"++"),NieStac!$S38))=FALSE,IF(ISERR(FIND(CONCATENATE(AL$4,"+++"),NieStac!$S38))=FALSE,"+++","++"),"+")," ")," ")</f>
        <v xml:space="preserve"> </v>
      </c>
      <c r="AM30" s="16" t="str">
        <f>IF(ISERR(FIND(AM$4,NieStac!$S38))=FALSE,IF(ISERR(FIND(CONCATENATE(AM$4,"+"),NieStac!$S38))=FALSE,IF(ISERR(FIND(CONCATENATE(AM$4,"++"),NieStac!$S38))=FALSE,IF(ISERR(FIND(CONCATENATE(AM$4,"+++"),NieStac!$S38))=FALSE,"+++","++"),"+")," ")," ")</f>
        <v xml:space="preserve"> </v>
      </c>
      <c r="AN30" s="16" t="str">
        <f>IF(ISERR(FIND(AN$4,NieStac!$S38))=FALSE,IF(ISERR(FIND(CONCATENATE(AN$4,"+"),NieStac!$S38))=FALSE,IF(ISERR(FIND(CONCATENATE(AN$4,"++"),NieStac!$S38))=FALSE,IF(ISERR(FIND(CONCATENATE(AN$4,"+++"),NieStac!$S38))=FALSE,"+++","++"),"+")," ")," ")</f>
        <v xml:space="preserve"> </v>
      </c>
      <c r="AO30" s="16" t="str">
        <f>IF(ISERR(FIND(AO$4,NieStac!$S38))=FALSE,IF(ISERR(FIND(CONCATENATE(AO$4,"+"),NieStac!$S38))=FALSE,IF(ISERR(FIND(CONCATENATE(AO$4,"++"),NieStac!$S38))=FALSE,IF(ISERR(FIND(CONCATENATE(AO$4,"+++"),NieStac!$S38))=FALSE,"+++","++"),"+")," ")," ")</f>
        <v xml:space="preserve"> </v>
      </c>
      <c r="AP30" s="16" t="str">
        <f>IF(ISERR(FIND(AP$4,NieStac!$S38))=FALSE,IF(ISERR(FIND(CONCATENATE(AP$4,"+"),NieStac!$S38))=FALSE,IF(ISERR(FIND(CONCATENATE(AP$4,"++"),NieStac!$S38))=FALSE,IF(ISERR(FIND(CONCATENATE(AP$4,"+++"),NieStac!$S38))=FALSE,"+++","++"),"+")," ")," ")</f>
        <v xml:space="preserve"> </v>
      </c>
      <c r="AQ30" s="16" t="str">
        <f>IF(ISERR(FIND(AQ$4,NieStac!$S38))=FALSE,IF(ISERR(FIND(CONCATENATE(AQ$4,"+"),NieStac!$S38))=FALSE,IF(ISERR(FIND(CONCATENATE(AQ$4,"++"),NieStac!$S38))=FALSE,IF(ISERR(FIND(CONCATENATE(AQ$4,"+++"),NieStac!$S38))=FALSE,"+++","++"),"+")," ")," ")</f>
        <v xml:space="preserve"> </v>
      </c>
      <c r="AR30" s="16" t="str">
        <f>IF(ISERR(FIND(AR$4,NieStac!$S38))=FALSE,IF(ISERR(FIND(CONCATENATE(AR$4,"+"),NieStac!$S38))=FALSE,IF(ISERR(FIND(CONCATENATE(AR$4,"++"),NieStac!$S38))=FALSE,IF(ISERR(FIND(CONCATENATE(AR$4,"+++"),NieStac!$S38))=FALSE,"+++","++"),"+")," ")," ")</f>
        <v xml:space="preserve"> </v>
      </c>
      <c r="AS30" s="16" t="str">
        <f>IF(ISERR(FIND(AS$4,NieStac!$S38))=FALSE,IF(ISERR(FIND(CONCATENATE(AS$4,"+"),NieStac!$S38))=FALSE,IF(ISERR(FIND(CONCATENATE(AS$4,"++"),NieStac!$S38))=FALSE,IF(ISERR(FIND(CONCATENATE(AS$4,"+++"),NieStac!$S38))=FALSE,"+++","++"),"+")," ")," ")</f>
        <v xml:space="preserve"> </v>
      </c>
      <c r="AT30" s="16" t="str">
        <f>IF(ISERR(FIND(AT$4,NieStac!$S38))=FALSE,IF(ISERR(FIND(CONCATENATE(AT$4,"+"),NieStac!$S38))=FALSE,IF(ISERR(FIND(CONCATENATE(AT$4,"++"),NieStac!$S38))=FALSE,IF(ISERR(FIND(CONCATENATE(AT$4,"+++"),NieStac!$S38))=FALSE,"+++","++"),"+")," ")," ")</f>
        <v xml:space="preserve"> </v>
      </c>
      <c r="AU30" s="16" t="str">
        <f>IF(ISERR(FIND(AU$4,NieStac!$S38))=FALSE,IF(ISERR(FIND(CONCATENATE(AU$4,"+"),NieStac!$S38))=FALSE,IF(ISERR(FIND(CONCATENATE(AU$4,"++"),NieStac!$S38))=FALSE,IF(ISERR(FIND(CONCATENATE(AU$4,"+++"),NieStac!$S38))=FALSE,"+++","++"),"+")," ")," ")</f>
        <v xml:space="preserve"> </v>
      </c>
      <c r="AV30" s="95">
        <f>NieStac!$C38</f>
        <v>0</v>
      </c>
      <c r="AW30" s="16" t="str">
        <f>IF(ISERR(FIND(AW$4,NieStac!$T38))=FALSE,IF(ISERR(FIND(CONCATENATE(AW$4,"+"),NieStac!$T38))=FALSE,IF(ISERR(FIND(CONCATENATE(AW$4,"++"),NieStac!$T38))=FALSE,IF(ISERR(FIND(CONCATENATE(AW$4,"+++"),NieStac!$T38))=FALSE,"+++","++"),"+")," ")," ")</f>
        <v xml:space="preserve"> </v>
      </c>
      <c r="AX30" s="16" t="str">
        <f>IF(ISERR(FIND(AX$4,NieStac!$T38))=FALSE,IF(ISERR(FIND(CONCATENATE(AX$4,"+"),NieStac!$T38))=FALSE,IF(ISERR(FIND(CONCATENATE(AX$4,"++"),NieStac!$T38))=FALSE,IF(ISERR(FIND(CONCATENATE(AX$4,"+++"),NieStac!$T38))=FALSE,"+++","++"),"+")," ")," ")</f>
        <v xml:space="preserve"> </v>
      </c>
      <c r="AY30" s="16" t="str">
        <f>IF(ISERR(FIND(AY$4,NieStac!$T38))=FALSE,IF(ISERR(FIND(CONCATENATE(AY$4,"+"),NieStac!$T38))=FALSE,IF(ISERR(FIND(CONCATENATE(AY$4,"++"),NieStac!$T38))=FALSE,IF(ISERR(FIND(CONCATENATE(AY$4,"+++"),NieStac!$T38))=FALSE,"+++","++"),"+")," ")," ")</f>
        <v xml:space="preserve"> </v>
      </c>
      <c r="AZ30" s="16" t="str">
        <f>IF(ISERR(FIND(AZ$4,NieStac!$T38))=FALSE,IF(ISERR(FIND(CONCATENATE(AZ$4,"+"),NieStac!$T38))=FALSE,IF(ISERR(FIND(CONCATENATE(AZ$4,"++"),NieStac!$T38))=FALSE,IF(ISERR(FIND(CONCATENATE(AZ$4,"+++"),NieStac!$T38))=FALSE,"+++","++"),"+")," ")," ")</f>
        <v xml:space="preserve"> </v>
      </c>
      <c r="BA30" s="16" t="str">
        <f>IF(ISERR(FIND(BA$4,NieStac!$T38))=FALSE,IF(ISERR(FIND(CONCATENATE(BA$4,"+"),NieStac!$T38))=FALSE,IF(ISERR(FIND(CONCATENATE(BA$4,"++"),NieStac!$T38))=FALSE,IF(ISERR(FIND(CONCATENATE(BA$4,"+++"),NieStac!$T38))=FALSE,"+++","++"),"+")," ")," ")</f>
        <v xml:space="preserve"> </v>
      </c>
      <c r="BB30" s="16" t="str">
        <f>IF(ISERR(FIND(BB$4,NieStac!$T38))=FALSE,IF(ISERR(FIND(CONCATENATE(BB$4,"+"),NieStac!$T38))=FALSE,IF(ISERR(FIND(CONCATENATE(BB$4,"++"),NieStac!$T38))=FALSE,IF(ISERR(FIND(CONCATENATE(BB$4,"+++"),NieStac!$T38))=FALSE,"+++","++"),"+")," ")," ")</f>
        <v xml:space="preserve"> </v>
      </c>
    </row>
    <row r="31" spans="1:54">
      <c r="A31" s="187" t="str">
        <f>NieStac!C39</f>
        <v>Semestr 3:</v>
      </c>
      <c r="B31" s="16" t="str">
        <f>IF(ISERR(FIND(B$4,NieStac!$R39))=FALSE,IF(ISERR(FIND(CONCATENATE(B$4,"+"),NieStac!$R39))=FALSE,IF(ISERR(FIND(CONCATENATE(B$4,"++"),NieStac!$R39))=FALSE,IF(ISERR(FIND(CONCATENATE(B$4,"+++"),NieStac!$R39))=FALSE,"+++","++"),"+")," ")," ")</f>
        <v xml:space="preserve"> </v>
      </c>
      <c r="C31" s="16" t="str">
        <f>IF(ISERR(FIND(C$4,NieStac!$R39))=FALSE,IF(ISERR(FIND(CONCATENATE(C$4,"+"),NieStac!$R39))=FALSE,IF(ISERR(FIND(CONCATENATE(C$4,"++"),NieStac!$R39))=FALSE,IF(ISERR(FIND(CONCATENATE(C$4,"+++"),NieStac!$R39))=FALSE,"+++","++"),"+")," ")," ")</f>
        <v xml:space="preserve"> </v>
      </c>
      <c r="D31" s="16" t="str">
        <f>IF(ISERR(FIND(D$4,NieStac!$R39))=FALSE,IF(ISERR(FIND(CONCATENATE(D$4,"+"),NieStac!$R39))=FALSE,IF(ISERR(FIND(CONCATENATE(D$4,"++"),NieStac!$R39))=FALSE,IF(ISERR(FIND(CONCATENATE(D$4,"+++"),NieStac!$R39))=FALSE,"+++","++"),"+")," ")," ")</f>
        <v xml:space="preserve"> </v>
      </c>
      <c r="E31" s="16" t="str">
        <f>IF(ISERR(FIND(E$4,NieStac!$R39))=FALSE,IF(ISERR(FIND(CONCATENATE(E$4,"+"),NieStac!$R39))=FALSE,IF(ISERR(FIND(CONCATENATE(E$4,"++"),NieStac!$R39))=FALSE,IF(ISERR(FIND(CONCATENATE(E$4,"+++"),NieStac!$R39))=FALSE,"+++","++"),"+")," ")," ")</f>
        <v xml:space="preserve"> </v>
      </c>
      <c r="F31" s="16" t="str">
        <f>IF(ISERR(FIND(F$4,NieStac!$R39))=FALSE,IF(ISERR(FIND(CONCATENATE(F$4,"+"),NieStac!$R39))=FALSE,IF(ISERR(FIND(CONCATENATE(F$4,"++"),NieStac!$R39))=FALSE,IF(ISERR(FIND(CONCATENATE(F$4,"+++"),NieStac!$R39))=FALSE,"+++","++"),"+")," ")," ")</f>
        <v xml:space="preserve"> </v>
      </c>
      <c r="G31" s="16" t="str">
        <f>IF(ISERR(FIND(G$4,NieStac!$R39))=FALSE,IF(ISERR(FIND(CONCATENATE(G$4,"+"),NieStac!$R39))=FALSE,IF(ISERR(FIND(CONCATENATE(G$4,"++"),NieStac!$R39))=FALSE,IF(ISERR(FIND(CONCATENATE(G$4,"+++"),NieStac!$R39))=FALSE,"+++","++"),"+")," ")," ")</f>
        <v xml:space="preserve"> </v>
      </c>
      <c r="H31" s="16" t="str">
        <f>IF(ISERR(FIND(H$4,NieStac!$R39))=FALSE,IF(ISERR(FIND(CONCATENATE(H$4,"+"),NieStac!$R39))=FALSE,IF(ISERR(FIND(CONCATENATE(H$4,"++"),NieStac!$R39))=FALSE,IF(ISERR(FIND(CONCATENATE(H$4,"+++"),NieStac!$R39))=FALSE,"+++","++"),"+")," ")," ")</f>
        <v xml:space="preserve"> </v>
      </c>
      <c r="I31" s="16" t="str">
        <f>IF(ISERR(FIND(I$4,NieStac!$R39))=FALSE,IF(ISERR(FIND(CONCATENATE(I$4,"+"),NieStac!$R39))=FALSE,IF(ISERR(FIND(CONCATENATE(I$4,"++"),NieStac!$R39))=FALSE,IF(ISERR(FIND(CONCATENATE(I$4,"+++"),NieStac!$R39))=FALSE,"+++","++"),"+")," ")," ")</f>
        <v xml:space="preserve"> </v>
      </c>
      <c r="J31" s="16" t="str">
        <f>IF(ISERR(FIND(J$4,NieStac!$R39))=FALSE,IF(ISERR(FIND(CONCATENATE(J$4,"+"),NieStac!$R39))=FALSE,IF(ISERR(FIND(CONCATENATE(J$4,"++"),NieStac!$R39))=FALSE,IF(ISERR(FIND(CONCATENATE(J$4,"+++"),NieStac!$R39))=FALSE,"+++","++"),"+")," ")," ")</f>
        <v xml:space="preserve"> </v>
      </c>
      <c r="K31" s="16" t="str">
        <f>IF(ISERR(FIND(K$4,NieStac!$R39))=FALSE,IF(ISERR(FIND(CONCATENATE(K$4,"+"),NieStac!$R39))=FALSE,IF(ISERR(FIND(CONCATENATE(K$4,"++"),NieStac!$R39))=FALSE,IF(ISERR(FIND(CONCATENATE(K$4,"+++"),NieStac!$R39))=FALSE,"+++","++"),"+")," ")," ")</f>
        <v xml:space="preserve"> </v>
      </c>
      <c r="L31" s="16" t="str">
        <f>IF(ISERR(FIND(L$4,NieStac!$R39))=FALSE,IF(ISERR(FIND(CONCATENATE(L$4,"+"),NieStac!$R39))=FALSE,IF(ISERR(FIND(CONCATENATE(L$4,"++"),NieStac!$R39))=FALSE,IF(ISERR(FIND(CONCATENATE(L$4,"+++"),NieStac!$R39))=FALSE,"+++","++"),"+")," ")," ")</f>
        <v xml:space="preserve"> </v>
      </c>
      <c r="M31" s="16" t="str">
        <f>IF(ISERR(FIND(M$4,NieStac!$R39))=FALSE,IF(ISERR(FIND(CONCATENATE(M$4,"+"),NieStac!$R39))=FALSE,IF(ISERR(FIND(CONCATENATE(M$4,"++"),NieStac!$R39))=FALSE,IF(ISERR(FIND(CONCATENATE(M$4,"+++"),NieStac!$R39))=FALSE,"+++","++"),"+")," ")," ")</f>
        <v xml:space="preserve"> </v>
      </c>
      <c r="N31" s="16" t="str">
        <f>IF(ISERR(FIND(N$4,NieStac!$R39))=FALSE,IF(ISERR(FIND(CONCATENATE(N$4,"+"),NieStac!$R39))=FALSE,IF(ISERR(FIND(CONCATENATE(N$4,"++"),NieStac!$R39))=FALSE,IF(ISERR(FIND(CONCATENATE(N$4,"+++"),NieStac!$R39))=FALSE,"+++","++"),"+")," ")," ")</f>
        <v xml:space="preserve"> </v>
      </c>
      <c r="O31" s="16" t="str">
        <f>IF(ISERR(FIND(O$4,NieStac!$R39))=FALSE,IF(ISERR(FIND(CONCATENATE(O$4,"+"),NieStac!$R39))=FALSE,IF(ISERR(FIND(CONCATENATE(O$4,"++"),NieStac!$R39))=FALSE,IF(ISERR(FIND(CONCATENATE(O$4,"+++"),NieStac!$R39))=FALSE,"+++","++"),"+")," ")," ")</f>
        <v xml:space="preserve"> </v>
      </c>
      <c r="P31" s="16" t="str">
        <f>IF(ISERR(FIND(P$4,NieStac!$R39))=FALSE,IF(ISERR(FIND(CONCATENATE(P$4,"+"),NieStac!$R39))=FALSE,IF(ISERR(FIND(CONCATENATE(P$4,"++"),NieStac!$R39))=FALSE,IF(ISERR(FIND(CONCATENATE(P$4,"+++"),NieStac!$R39))=FALSE,"+++","++"),"+")," ")," ")</f>
        <v xml:space="preserve"> </v>
      </c>
      <c r="Q31" s="16" t="str">
        <f>IF(ISERR(FIND(Q$4,NieStac!$R39))=FALSE,IF(ISERR(FIND(CONCATENATE(Q$4,"+"),NieStac!$R39))=FALSE,IF(ISERR(FIND(CONCATENATE(Q$4,"++"),NieStac!$R39))=FALSE,IF(ISERR(FIND(CONCATENATE(Q$4,"+++"),NieStac!$R39))=FALSE,"+++","++"),"+")," ")," ")</f>
        <v xml:space="preserve"> </v>
      </c>
      <c r="R31" s="16" t="str">
        <f>IF(ISERR(FIND(R$4,NieStac!$R39))=FALSE,IF(ISERR(FIND(CONCATENATE(R$4,"+"),NieStac!$R39))=FALSE,IF(ISERR(FIND(CONCATENATE(R$4,"++"),NieStac!$R39))=FALSE,IF(ISERR(FIND(CONCATENATE(R$4,"+++"),NieStac!$R39))=FALSE,"+++","++"),"+")," ")," ")</f>
        <v xml:space="preserve"> </v>
      </c>
      <c r="S31" s="16" t="str">
        <f>IF(ISERR(FIND(S$4,NieStac!$R39))=FALSE,IF(ISERR(FIND(CONCATENATE(S$4,"+"),NieStac!$R39))=FALSE,IF(ISERR(FIND(CONCATENATE(S$4,"++"),NieStac!$R39))=FALSE,IF(ISERR(FIND(CONCATENATE(S$4,"+++"),NieStac!$R39))=FALSE,"+++","++"),"+")," ")," ")</f>
        <v xml:space="preserve"> </v>
      </c>
      <c r="T31" s="187" t="str">
        <f>NieStac!$C39</f>
        <v>Semestr 3:</v>
      </c>
      <c r="U31" s="16" t="str">
        <f>IF(ISERR(FIND(U$4,NieStac!$S39))=FALSE,IF(ISERR(FIND(CONCATENATE(U$4,"+"),NieStac!$S39))=FALSE,IF(ISERR(FIND(CONCATENATE(U$4,"++"),NieStac!$S39))=FALSE,IF(ISERR(FIND(CONCATENATE(U$4,"+++"),NieStac!$S39))=FALSE,"+++","++"),"+")," ")," ")</f>
        <v xml:space="preserve"> </v>
      </c>
      <c r="V31" s="16" t="str">
        <f>IF(ISERR(FIND(V$4,NieStac!$S39))=FALSE,IF(ISERR(FIND(CONCATENATE(V$4,"+"),NieStac!$S39))=FALSE,IF(ISERR(FIND(CONCATENATE(V$4,"++"),NieStac!$S39))=FALSE,IF(ISERR(FIND(CONCATENATE(V$4,"+++"),NieStac!$S39))=FALSE,"+++","++"),"+")," ")," ")</f>
        <v xml:space="preserve"> </v>
      </c>
      <c r="W31" s="16" t="str">
        <f>IF(ISERR(FIND(W$4,NieStac!$S39))=FALSE,IF(ISERR(FIND(CONCATENATE(W$4,"+"),NieStac!$S39))=FALSE,IF(ISERR(FIND(CONCATENATE(W$4,"++"),NieStac!$S39))=FALSE,IF(ISERR(FIND(CONCATENATE(W$4,"+++"),NieStac!$S39))=FALSE,"+++","++"),"+")," ")," ")</f>
        <v xml:space="preserve"> </v>
      </c>
      <c r="X31" s="16" t="str">
        <f>IF(ISERR(FIND(X$4,NieStac!$S39))=FALSE,IF(ISERR(FIND(CONCATENATE(X$4,"+"),NieStac!$S39))=FALSE,IF(ISERR(FIND(CONCATENATE(X$4,"++"),NieStac!$S39))=FALSE,IF(ISERR(FIND(CONCATENATE(X$4,"+++"),NieStac!$S39))=FALSE,"+++","++"),"+")," ")," ")</f>
        <v xml:space="preserve"> </v>
      </c>
      <c r="Y31" s="16" t="str">
        <f>IF(ISERR(FIND(Y$4,NieStac!$S39))=FALSE,IF(ISERR(FIND(CONCATENATE(Y$4,"+"),NieStac!$S39))=FALSE,IF(ISERR(FIND(CONCATENATE(Y$4,"++"),NieStac!$S39))=FALSE,IF(ISERR(FIND(CONCATENATE(Y$4,"+++"),NieStac!$S39))=FALSE,"+++","++"),"+")," ")," ")</f>
        <v xml:space="preserve"> </v>
      </c>
      <c r="Z31" s="16" t="str">
        <f>IF(ISERR(FIND(Z$4,NieStac!$S39))=FALSE,IF(ISERR(FIND(CONCATENATE(Z$4,"+"),NieStac!$S39))=FALSE,IF(ISERR(FIND(CONCATENATE(Z$4,"++"),NieStac!$S39))=FALSE,IF(ISERR(FIND(CONCATENATE(Z$4,"+++"),NieStac!$S39))=FALSE,"+++","++"),"+")," ")," ")</f>
        <v xml:space="preserve"> </v>
      </c>
      <c r="AA31" s="16" t="str">
        <f>IF(ISERR(FIND(AA$4,NieStac!$S39))=FALSE,IF(ISERR(FIND(CONCATENATE(AA$4,"+"),NieStac!$S39))=FALSE,IF(ISERR(FIND(CONCATENATE(AA$4,"++"),NieStac!$S39))=FALSE,IF(ISERR(FIND(CONCATENATE(AA$4,"+++"),NieStac!$S39))=FALSE,"+++","++"),"+")," ")," ")</f>
        <v xml:space="preserve"> </v>
      </c>
      <c r="AB31" s="16" t="str">
        <f>IF(ISERR(FIND(AB$4,NieStac!$S39))=FALSE,IF(ISERR(FIND(CONCATENATE(AB$4,"+"),NieStac!$S39))=FALSE,IF(ISERR(FIND(CONCATENATE(AB$4,"++"),NieStac!$S39))=FALSE,IF(ISERR(FIND(CONCATENATE(AB$4,"+++"),NieStac!$S39))=FALSE,"+++","++"),"+")," ")," ")</f>
        <v xml:space="preserve"> </v>
      </c>
      <c r="AC31" s="16" t="str">
        <f>IF(ISERR(FIND(AC$4,NieStac!$S39))=FALSE,IF(ISERR(FIND(CONCATENATE(AC$4,"+"),NieStac!$S39))=FALSE,IF(ISERR(FIND(CONCATENATE(AC$4,"++"),NieStac!$S39))=FALSE,IF(ISERR(FIND(CONCATENATE(AC$4,"+++"),NieStac!$S39))=FALSE,"+++","++"),"+")," ")," ")</f>
        <v xml:space="preserve"> </v>
      </c>
      <c r="AD31" s="16" t="str">
        <f>IF(ISERR(FIND(AD$4,NieStac!$S39))=FALSE,IF(ISERR(FIND(CONCATENATE(AD$4,"+"),NieStac!$S39))=FALSE,IF(ISERR(FIND(CONCATENATE(AD$4,"++"),NieStac!$S39))=FALSE,IF(ISERR(FIND(CONCATENATE(AD$4,"+++"),NieStac!$S39))=FALSE,"+++","++"),"+")," ")," ")</f>
        <v xml:space="preserve"> </v>
      </c>
      <c r="AE31" s="16" t="str">
        <f>IF(ISERR(FIND(AE$4,NieStac!$S39))=FALSE,IF(ISERR(FIND(CONCATENATE(AE$4,"+"),NieStac!$S39))=FALSE,IF(ISERR(FIND(CONCATENATE(AE$4,"++"),NieStac!$S39))=FALSE,IF(ISERR(FIND(CONCATENATE(AE$4,"+++"),NieStac!$S39))=FALSE,"+++","++"),"+")," ")," ")</f>
        <v xml:space="preserve"> </v>
      </c>
      <c r="AF31" s="16" t="str">
        <f>IF(ISERR(FIND(AF$4,NieStac!$S39))=FALSE,IF(ISERR(FIND(CONCATENATE(AF$4,"+"),NieStac!$S39))=FALSE,IF(ISERR(FIND(CONCATENATE(AF$4,"++"),NieStac!$S39))=FALSE,IF(ISERR(FIND(CONCATENATE(AF$4,"+++"),NieStac!$S39))=FALSE,"+++","++"),"+")," ")," ")</f>
        <v xml:space="preserve"> </v>
      </c>
      <c r="AG31" s="16" t="str">
        <f>IF(ISERR(FIND(AG$4,NieStac!$S39))=FALSE,IF(ISERR(FIND(CONCATENATE(AG$4,"+"),NieStac!$S39))=FALSE,IF(ISERR(FIND(CONCATENATE(AG$4,"++"),NieStac!$S39))=FALSE,IF(ISERR(FIND(CONCATENATE(AG$4,"+++"),NieStac!$S39))=FALSE,"+++","++"),"+")," ")," ")</f>
        <v xml:space="preserve"> </v>
      </c>
      <c r="AH31" s="16" t="str">
        <f>IF(ISERR(FIND(AH$4,NieStac!$S39))=FALSE,IF(ISERR(FIND(CONCATENATE(AH$4,"+"),NieStac!$S39))=FALSE,IF(ISERR(FIND(CONCATENATE(AH$4,"++"),NieStac!$S39))=FALSE,IF(ISERR(FIND(CONCATENATE(AH$4,"+++"),NieStac!$S39))=FALSE,"+++","++"),"+")," ")," ")</f>
        <v xml:space="preserve"> </v>
      </c>
      <c r="AI31" s="16" t="str">
        <f>IF(ISERR(FIND(AI$4,NieStac!$S39))=FALSE,IF(ISERR(FIND(CONCATENATE(AI$4,"+"),NieStac!$S39))=FALSE,IF(ISERR(FIND(CONCATENATE(AI$4,"++"),NieStac!$S39))=FALSE,IF(ISERR(FIND(CONCATENATE(AI$4,"+++"),NieStac!$S39))=FALSE,"+++","++"),"+")," ")," ")</f>
        <v xml:space="preserve"> </v>
      </c>
      <c r="AJ31" s="16" t="str">
        <f>IF(ISERR(FIND(AJ$4,NieStac!$S39))=FALSE,IF(ISERR(FIND(CONCATENATE(AJ$4,"+"),NieStac!$S39))=FALSE,IF(ISERR(FIND(CONCATENATE(AJ$4,"++"),NieStac!$S39))=FALSE,IF(ISERR(FIND(CONCATENATE(AJ$4,"+++"),NieStac!$S39))=FALSE,"+++","++"),"+")," ")," ")</f>
        <v xml:space="preserve"> </v>
      </c>
      <c r="AK31" s="16" t="str">
        <f>IF(ISERR(FIND(AK$4,NieStac!$S39))=FALSE,IF(ISERR(FIND(CONCATENATE(AK$4,"+"),NieStac!$S39))=FALSE,IF(ISERR(FIND(CONCATENATE(AK$4,"++"),NieStac!$S39))=FALSE,IF(ISERR(FIND(CONCATENATE(AK$4,"+++"),NieStac!$S39))=FALSE,"+++","++"),"+")," ")," ")</f>
        <v xml:space="preserve"> </v>
      </c>
      <c r="AL31" s="16" t="str">
        <f>IF(ISERR(FIND(AL$4,NieStac!$S39))=FALSE,IF(ISERR(FIND(CONCATENATE(AL$4,"+"),NieStac!$S39))=FALSE,IF(ISERR(FIND(CONCATENATE(AL$4,"++"),NieStac!$S39))=FALSE,IF(ISERR(FIND(CONCATENATE(AL$4,"+++"),NieStac!$S39))=FALSE,"+++","++"),"+")," ")," ")</f>
        <v xml:space="preserve"> </v>
      </c>
      <c r="AM31" s="16" t="str">
        <f>IF(ISERR(FIND(AM$4,NieStac!$S39))=FALSE,IF(ISERR(FIND(CONCATENATE(AM$4,"+"),NieStac!$S39))=FALSE,IF(ISERR(FIND(CONCATENATE(AM$4,"++"),NieStac!$S39))=FALSE,IF(ISERR(FIND(CONCATENATE(AM$4,"+++"),NieStac!$S39))=FALSE,"+++","++"),"+")," ")," ")</f>
        <v xml:space="preserve"> </v>
      </c>
      <c r="AN31" s="16" t="str">
        <f>IF(ISERR(FIND(AN$4,NieStac!$S39))=FALSE,IF(ISERR(FIND(CONCATENATE(AN$4,"+"),NieStac!$S39))=FALSE,IF(ISERR(FIND(CONCATENATE(AN$4,"++"),NieStac!$S39))=FALSE,IF(ISERR(FIND(CONCATENATE(AN$4,"+++"),NieStac!$S39))=FALSE,"+++","++"),"+")," ")," ")</f>
        <v xml:space="preserve"> </v>
      </c>
      <c r="AO31" s="16" t="str">
        <f>IF(ISERR(FIND(AO$4,NieStac!$S39))=FALSE,IF(ISERR(FIND(CONCATENATE(AO$4,"+"),NieStac!$S39))=FALSE,IF(ISERR(FIND(CONCATENATE(AO$4,"++"),NieStac!$S39))=FALSE,IF(ISERR(FIND(CONCATENATE(AO$4,"+++"),NieStac!$S39))=FALSE,"+++","++"),"+")," ")," ")</f>
        <v xml:space="preserve"> </v>
      </c>
      <c r="AP31" s="16" t="str">
        <f>IF(ISERR(FIND(AP$4,NieStac!$S39))=FALSE,IF(ISERR(FIND(CONCATENATE(AP$4,"+"),NieStac!$S39))=FALSE,IF(ISERR(FIND(CONCATENATE(AP$4,"++"),NieStac!$S39))=FALSE,IF(ISERR(FIND(CONCATENATE(AP$4,"+++"),NieStac!$S39))=FALSE,"+++","++"),"+")," ")," ")</f>
        <v xml:space="preserve"> </v>
      </c>
      <c r="AQ31" s="16" t="str">
        <f>IF(ISERR(FIND(AQ$4,NieStac!$S39))=FALSE,IF(ISERR(FIND(CONCATENATE(AQ$4,"+"),NieStac!$S39))=FALSE,IF(ISERR(FIND(CONCATENATE(AQ$4,"++"),NieStac!$S39))=FALSE,IF(ISERR(FIND(CONCATENATE(AQ$4,"+++"),NieStac!$S39))=FALSE,"+++","++"),"+")," ")," ")</f>
        <v xml:space="preserve"> </v>
      </c>
      <c r="AR31" s="16" t="str">
        <f>IF(ISERR(FIND(AR$4,NieStac!$S39))=FALSE,IF(ISERR(FIND(CONCATENATE(AR$4,"+"),NieStac!$S39))=FALSE,IF(ISERR(FIND(CONCATENATE(AR$4,"++"),NieStac!$S39))=FALSE,IF(ISERR(FIND(CONCATENATE(AR$4,"+++"),NieStac!$S39))=FALSE,"+++","++"),"+")," ")," ")</f>
        <v xml:space="preserve"> </v>
      </c>
      <c r="AS31" s="16" t="str">
        <f>IF(ISERR(FIND(AS$4,NieStac!$S39))=FALSE,IF(ISERR(FIND(CONCATENATE(AS$4,"+"),NieStac!$S39))=FALSE,IF(ISERR(FIND(CONCATENATE(AS$4,"++"),NieStac!$S39))=FALSE,IF(ISERR(FIND(CONCATENATE(AS$4,"+++"),NieStac!$S39))=FALSE,"+++","++"),"+")," ")," ")</f>
        <v xml:space="preserve"> </v>
      </c>
      <c r="AT31" s="16" t="str">
        <f>IF(ISERR(FIND(AT$4,NieStac!$S39))=FALSE,IF(ISERR(FIND(CONCATENATE(AT$4,"+"),NieStac!$S39))=FALSE,IF(ISERR(FIND(CONCATENATE(AT$4,"++"),NieStac!$S39))=FALSE,IF(ISERR(FIND(CONCATENATE(AT$4,"+++"),NieStac!$S39))=FALSE,"+++","++"),"+")," ")," ")</f>
        <v xml:space="preserve"> </v>
      </c>
      <c r="AU31" s="16" t="str">
        <f>IF(ISERR(FIND(AU$4,NieStac!$S39))=FALSE,IF(ISERR(FIND(CONCATENATE(AU$4,"+"),NieStac!$S39))=FALSE,IF(ISERR(FIND(CONCATENATE(AU$4,"++"),NieStac!$S39))=FALSE,IF(ISERR(FIND(CONCATENATE(AU$4,"+++"),NieStac!$S39))=FALSE,"+++","++"),"+")," ")," ")</f>
        <v xml:space="preserve"> </v>
      </c>
      <c r="AV31" s="187" t="str">
        <f>NieStac!$C39</f>
        <v>Semestr 3:</v>
      </c>
      <c r="AW31" s="16" t="str">
        <f>IF(ISERR(FIND(AW$4,NieStac!$T39))=FALSE,IF(ISERR(FIND(CONCATENATE(AW$4,"+"),NieStac!$T39))=FALSE,IF(ISERR(FIND(CONCATENATE(AW$4,"++"),NieStac!$T39))=FALSE,IF(ISERR(FIND(CONCATENATE(AW$4,"+++"),NieStac!$T39))=FALSE,"+++","++"),"+")," ")," ")</f>
        <v xml:space="preserve"> </v>
      </c>
      <c r="AX31" s="16" t="str">
        <f>IF(ISERR(FIND(AX$4,NieStac!$T39))=FALSE,IF(ISERR(FIND(CONCATENATE(AX$4,"+"),NieStac!$T39))=FALSE,IF(ISERR(FIND(CONCATENATE(AX$4,"++"),NieStac!$T39))=FALSE,IF(ISERR(FIND(CONCATENATE(AX$4,"+++"),NieStac!$T39))=FALSE,"+++","++"),"+")," ")," ")</f>
        <v xml:space="preserve"> </v>
      </c>
      <c r="AY31" s="16" t="str">
        <f>IF(ISERR(FIND(AY$4,NieStac!$T39))=FALSE,IF(ISERR(FIND(CONCATENATE(AY$4,"+"),NieStac!$T39))=FALSE,IF(ISERR(FIND(CONCATENATE(AY$4,"++"),NieStac!$T39))=FALSE,IF(ISERR(FIND(CONCATENATE(AY$4,"+++"),NieStac!$T39))=FALSE,"+++","++"),"+")," ")," ")</f>
        <v xml:space="preserve"> </v>
      </c>
      <c r="AZ31" s="16" t="str">
        <f>IF(ISERR(FIND(AZ$4,NieStac!$T39))=FALSE,IF(ISERR(FIND(CONCATENATE(AZ$4,"+"),NieStac!$T39))=FALSE,IF(ISERR(FIND(CONCATENATE(AZ$4,"++"),NieStac!$T39))=FALSE,IF(ISERR(FIND(CONCATENATE(AZ$4,"+++"),NieStac!$T39))=FALSE,"+++","++"),"+")," ")," ")</f>
        <v xml:space="preserve"> </v>
      </c>
      <c r="BA31" s="16" t="str">
        <f>IF(ISERR(FIND(BA$4,NieStac!$T39))=FALSE,IF(ISERR(FIND(CONCATENATE(BA$4,"+"),NieStac!$T39))=FALSE,IF(ISERR(FIND(CONCATENATE(BA$4,"++"),NieStac!$T39))=FALSE,IF(ISERR(FIND(CONCATENATE(BA$4,"+++"),NieStac!$T39))=FALSE,"+++","++"),"+")," ")," ")</f>
        <v xml:space="preserve"> </v>
      </c>
      <c r="BB31" s="16" t="str">
        <f>IF(ISERR(FIND(BB$4,NieStac!$T39))=FALSE,IF(ISERR(FIND(CONCATENATE(BB$4,"+"),NieStac!$T39))=FALSE,IF(ISERR(FIND(CONCATENATE(BB$4,"++"),NieStac!$T39))=FALSE,IF(ISERR(FIND(CONCATENATE(BB$4,"+++"),NieStac!$T39))=FALSE,"+++","++"),"+")," ")," ")</f>
        <v xml:space="preserve"> </v>
      </c>
    </row>
    <row r="32" spans="1:54">
      <c r="A32" s="95" t="str">
        <f>NieStac!C41</f>
        <v>Robotyka mobilna</v>
      </c>
      <c r="B32" s="16" t="str">
        <f>IF(ISERR(FIND(B$4,NieStac!$R41))=FALSE,IF(ISERR(FIND(CONCATENATE(B$4,"+"),NieStac!$R41))=FALSE,IF(ISERR(FIND(CONCATENATE(B$4,"++"),NieStac!$R41))=FALSE,IF(ISERR(FIND(CONCATENATE(B$4,"+++"),NieStac!$R41))=FALSE,"+++","++"),"+")," ")," ")</f>
        <v xml:space="preserve"> </v>
      </c>
      <c r="C32" s="16" t="str">
        <f>IF(ISERR(FIND(C$4,NieStac!$R41))=FALSE,IF(ISERR(FIND(CONCATENATE(C$4,"+"),NieStac!$R41))=FALSE,IF(ISERR(FIND(CONCATENATE(C$4,"++"),NieStac!$R41))=FALSE,IF(ISERR(FIND(CONCATENATE(C$4,"+++"),NieStac!$R41))=FALSE,"+++","++"),"+")," ")," ")</f>
        <v xml:space="preserve"> </v>
      </c>
      <c r="D32" s="16" t="str">
        <f>IF(ISERR(FIND(D$4,NieStac!$R41))=FALSE,IF(ISERR(FIND(CONCATENATE(D$4,"+"),NieStac!$R41))=FALSE,IF(ISERR(FIND(CONCATENATE(D$4,"++"),NieStac!$R41))=FALSE,IF(ISERR(FIND(CONCATENATE(D$4,"+++"),NieStac!$R41))=FALSE,"+++","++"),"+")," ")," ")</f>
        <v xml:space="preserve"> </v>
      </c>
      <c r="E32" s="16" t="str">
        <f>IF(ISERR(FIND(E$4,NieStac!$R41))=FALSE,IF(ISERR(FIND(CONCATENATE(E$4,"+"),NieStac!$R41))=FALSE,IF(ISERR(FIND(CONCATENATE(E$4,"++"),NieStac!$R41))=FALSE,IF(ISERR(FIND(CONCATENATE(E$4,"+++"),NieStac!$R41))=FALSE,"+++","++"),"+")," ")," ")</f>
        <v xml:space="preserve"> </v>
      </c>
      <c r="F32" s="16" t="str">
        <f>IF(ISERR(FIND(F$4,NieStac!$R41))=FALSE,IF(ISERR(FIND(CONCATENATE(F$4,"+"),NieStac!$R41))=FALSE,IF(ISERR(FIND(CONCATENATE(F$4,"++"),NieStac!$R41))=FALSE,IF(ISERR(FIND(CONCATENATE(F$4,"+++"),NieStac!$R41))=FALSE,"+++","++"),"+")," ")," ")</f>
        <v>++</v>
      </c>
      <c r="G32" s="16" t="str">
        <f>IF(ISERR(FIND(G$4,NieStac!$R41))=FALSE,IF(ISERR(FIND(CONCATENATE(G$4,"+"),NieStac!$R41))=FALSE,IF(ISERR(FIND(CONCATENATE(G$4,"++"),NieStac!$R41))=FALSE,IF(ISERR(FIND(CONCATENATE(G$4,"+++"),NieStac!$R41))=FALSE,"+++","++"),"+")," ")," ")</f>
        <v>++</v>
      </c>
      <c r="H32" s="16" t="str">
        <f>IF(ISERR(FIND(H$4,NieStac!$R41))=FALSE,IF(ISERR(FIND(CONCATENATE(H$4,"+"),NieStac!$R41))=FALSE,IF(ISERR(FIND(CONCATENATE(H$4,"++"),NieStac!$R41))=FALSE,IF(ISERR(FIND(CONCATENATE(H$4,"+++"),NieStac!$R41))=FALSE,"+++","++"),"+")," ")," ")</f>
        <v>++</v>
      </c>
      <c r="I32" s="16" t="str">
        <f>IF(ISERR(FIND(I$4,NieStac!$R41))=FALSE,IF(ISERR(FIND(CONCATENATE(I$4,"+"),NieStac!$R41))=FALSE,IF(ISERR(FIND(CONCATENATE(I$4,"++"),NieStac!$R41))=FALSE,IF(ISERR(FIND(CONCATENATE(I$4,"+++"),NieStac!$R41))=FALSE,"+++","++"),"+")," ")," ")</f>
        <v xml:space="preserve"> </v>
      </c>
      <c r="J32" s="16" t="str">
        <f>IF(ISERR(FIND(J$4,NieStac!$R41))=FALSE,IF(ISERR(FIND(CONCATENATE(J$4,"+"),NieStac!$R41))=FALSE,IF(ISERR(FIND(CONCATENATE(J$4,"++"),NieStac!$R41))=FALSE,IF(ISERR(FIND(CONCATENATE(J$4,"+++"),NieStac!$R41))=FALSE,"+++","++"),"+")," ")," ")</f>
        <v xml:space="preserve"> </v>
      </c>
      <c r="K32" s="16" t="str">
        <f>IF(ISERR(FIND(K$4,NieStac!$R41))=FALSE,IF(ISERR(FIND(CONCATENATE(K$4,"+"),NieStac!$R41))=FALSE,IF(ISERR(FIND(CONCATENATE(K$4,"++"),NieStac!$R41))=FALSE,IF(ISERR(FIND(CONCATENATE(K$4,"+++"),NieStac!$R41))=FALSE,"+++","++"),"+")," ")," ")</f>
        <v xml:space="preserve"> </v>
      </c>
      <c r="L32" s="16" t="str">
        <f>IF(ISERR(FIND(L$4,NieStac!$R41))=FALSE,IF(ISERR(FIND(CONCATENATE(L$4,"+"),NieStac!$R41))=FALSE,IF(ISERR(FIND(CONCATENATE(L$4,"++"),NieStac!$R41))=FALSE,IF(ISERR(FIND(CONCATENATE(L$4,"+++"),NieStac!$R41))=FALSE,"+++","++"),"+")," ")," ")</f>
        <v xml:space="preserve"> </v>
      </c>
      <c r="M32" s="16" t="str">
        <f>IF(ISERR(FIND(M$4,NieStac!$R41))=FALSE,IF(ISERR(FIND(CONCATENATE(M$4,"+"),NieStac!$R41))=FALSE,IF(ISERR(FIND(CONCATENATE(M$4,"++"),NieStac!$R41))=FALSE,IF(ISERR(FIND(CONCATENATE(M$4,"+++"),NieStac!$R41))=FALSE,"+++","++"),"+")," ")," ")</f>
        <v xml:space="preserve"> </v>
      </c>
      <c r="N32" s="16" t="str">
        <f>IF(ISERR(FIND(N$4,NieStac!$R41))=FALSE,IF(ISERR(FIND(CONCATENATE(N$4,"+"),NieStac!$R41))=FALSE,IF(ISERR(FIND(CONCATENATE(N$4,"++"),NieStac!$R41))=FALSE,IF(ISERR(FIND(CONCATENATE(N$4,"+++"),NieStac!$R41))=FALSE,"+++","++"),"+")," ")," ")</f>
        <v xml:space="preserve"> </v>
      </c>
      <c r="O32" s="16" t="str">
        <f>IF(ISERR(FIND(O$4,NieStac!$R41))=FALSE,IF(ISERR(FIND(CONCATENATE(O$4,"+"),NieStac!$R41))=FALSE,IF(ISERR(FIND(CONCATENATE(O$4,"++"),NieStac!$R41))=FALSE,IF(ISERR(FIND(CONCATENATE(O$4,"+++"),NieStac!$R41))=FALSE,"+++","++"),"+")," ")," ")</f>
        <v xml:space="preserve"> </v>
      </c>
      <c r="P32" s="16" t="str">
        <f>IF(ISERR(FIND(P$4,NieStac!$R41))=FALSE,IF(ISERR(FIND(CONCATENATE(P$4,"+"),NieStac!$R41))=FALSE,IF(ISERR(FIND(CONCATENATE(P$4,"++"),NieStac!$R41))=FALSE,IF(ISERR(FIND(CONCATENATE(P$4,"+++"),NieStac!$R41))=FALSE,"+++","++"),"+")," ")," ")</f>
        <v xml:space="preserve"> </v>
      </c>
      <c r="Q32" s="16" t="str">
        <f>IF(ISERR(FIND(Q$4,NieStac!$R41))=FALSE,IF(ISERR(FIND(CONCATENATE(Q$4,"+"),NieStac!$R41))=FALSE,IF(ISERR(FIND(CONCATENATE(Q$4,"++"),NieStac!$R41))=FALSE,IF(ISERR(FIND(CONCATENATE(Q$4,"+++"),NieStac!$R41))=FALSE,"+++","++"),"+")," ")," ")</f>
        <v xml:space="preserve"> </v>
      </c>
      <c r="R32" s="16" t="str">
        <f>IF(ISERR(FIND(R$4,NieStac!$R41))=FALSE,IF(ISERR(FIND(CONCATENATE(R$4,"+"),NieStac!$R41))=FALSE,IF(ISERR(FIND(CONCATENATE(R$4,"++"),NieStac!$R41))=FALSE,IF(ISERR(FIND(CONCATENATE(R$4,"+++"),NieStac!$R41))=FALSE,"+++","++"),"+")," ")," ")</f>
        <v xml:space="preserve"> </v>
      </c>
      <c r="S32" s="16" t="str">
        <f>IF(ISERR(FIND(S$4,NieStac!$R41))=FALSE,IF(ISERR(FIND(CONCATENATE(S$4,"+"),NieStac!$R41))=FALSE,IF(ISERR(FIND(CONCATENATE(S$4,"++"),NieStac!$R41))=FALSE,IF(ISERR(FIND(CONCATENATE(S$4,"+++"),NieStac!$R41))=FALSE,"+++","++"),"+")," ")," ")</f>
        <v xml:space="preserve"> </v>
      </c>
      <c r="T32" s="95" t="str">
        <f>NieStac!$C41</f>
        <v>Robotyka mobilna</v>
      </c>
      <c r="U32" s="16" t="str">
        <f>IF(ISERR(FIND(U$4,NieStac!$S41))=FALSE,IF(ISERR(FIND(CONCATENATE(U$4,"+"),NieStac!$S41))=FALSE,IF(ISERR(FIND(CONCATENATE(U$4,"++"),NieStac!$S41))=FALSE,IF(ISERR(FIND(CONCATENATE(U$4,"+++"),NieStac!$S41))=FALSE,"+++","++"),"+")," ")," ")</f>
        <v>++</v>
      </c>
      <c r="V32" s="16" t="str">
        <f>IF(ISERR(FIND(V$4,NieStac!$S41))=FALSE,IF(ISERR(FIND(CONCATENATE(V$4,"+"),NieStac!$S41))=FALSE,IF(ISERR(FIND(CONCATENATE(V$4,"++"),NieStac!$S41))=FALSE,IF(ISERR(FIND(CONCATENATE(V$4,"+++"),NieStac!$S41))=FALSE,"+++","++"),"+")," ")," ")</f>
        <v xml:space="preserve"> </v>
      </c>
      <c r="W32" s="16" t="str">
        <f>IF(ISERR(FIND(W$4,NieStac!$S41))=FALSE,IF(ISERR(FIND(CONCATENATE(W$4,"+"),NieStac!$S41))=FALSE,IF(ISERR(FIND(CONCATENATE(W$4,"++"),NieStac!$S41))=FALSE,IF(ISERR(FIND(CONCATENATE(W$4,"+++"),NieStac!$S41))=FALSE,"+++","++"),"+")," ")," ")</f>
        <v xml:space="preserve"> </v>
      </c>
      <c r="X32" s="16" t="str">
        <f>IF(ISERR(FIND(X$4,NieStac!$S41))=FALSE,IF(ISERR(FIND(CONCATENATE(X$4,"+"),NieStac!$S41))=FALSE,IF(ISERR(FIND(CONCATENATE(X$4,"++"),NieStac!$S41))=FALSE,IF(ISERR(FIND(CONCATENATE(X$4,"+++"),NieStac!$S41))=FALSE,"+++","++"),"+")," ")," ")</f>
        <v xml:space="preserve"> </v>
      </c>
      <c r="Y32" s="16" t="str">
        <f>IF(ISERR(FIND(Y$4,NieStac!$S41))=FALSE,IF(ISERR(FIND(CONCATENATE(Y$4,"+"),NieStac!$S41))=FALSE,IF(ISERR(FIND(CONCATENATE(Y$4,"++"),NieStac!$S41))=FALSE,IF(ISERR(FIND(CONCATENATE(Y$4,"+++"),NieStac!$S41))=FALSE,"+++","++"),"+")," ")," ")</f>
        <v xml:space="preserve"> </v>
      </c>
      <c r="Z32" s="16" t="str">
        <f>IF(ISERR(FIND(Z$4,NieStac!$S41))=FALSE,IF(ISERR(FIND(CONCATENATE(Z$4,"+"),NieStac!$S41))=FALSE,IF(ISERR(FIND(CONCATENATE(Z$4,"++"),NieStac!$S41))=FALSE,IF(ISERR(FIND(CONCATENATE(Z$4,"+++"),NieStac!$S41))=FALSE,"+++","++"),"+")," ")," ")</f>
        <v xml:space="preserve"> </v>
      </c>
      <c r="AA32" s="16" t="str">
        <f>IF(ISERR(FIND(AA$4,NieStac!$S41))=FALSE,IF(ISERR(FIND(CONCATENATE(AA$4,"+"),NieStac!$S41))=FALSE,IF(ISERR(FIND(CONCATENATE(AA$4,"++"),NieStac!$S41))=FALSE,IF(ISERR(FIND(CONCATENATE(AA$4,"+++"),NieStac!$S41))=FALSE,"+++","++"),"+")," ")," ")</f>
        <v xml:space="preserve"> </v>
      </c>
      <c r="AB32" s="16" t="str">
        <f>IF(ISERR(FIND(AB$4,NieStac!$S41))=FALSE,IF(ISERR(FIND(CONCATENATE(AB$4,"+"),NieStac!$S41))=FALSE,IF(ISERR(FIND(CONCATENATE(AB$4,"++"),NieStac!$S41))=FALSE,IF(ISERR(FIND(CONCATENATE(AB$4,"+++"),NieStac!$S41))=FALSE,"+++","++"),"+")," ")," ")</f>
        <v xml:space="preserve"> </v>
      </c>
      <c r="AC32" s="16" t="str">
        <f>IF(ISERR(FIND(AC$4,NieStac!$S41))=FALSE,IF(ISERR(FIND(CONCATENATE(AC$4,"+"),NieStac!$S41))=FALSE,IF(ISERR(FIND(CONCATENATE(AC$4,"++"),NieStac!$S41))=FALSE,IF(ISERR(FIND(CONCATENATE(AC$4,"+++"),NieStac!$S41))=FALSE,"+++","++"),"+")," ")," ")</f>
        <v>+</v>
      </c>
      <c r="AD32" s="16" t="str">
        <f>IF(ISERR(FIND(AD$4,NieStac!$S41))=FALSE,IF(ISERR(FIND(CONCATENATE(AD$4,"+"),NieStac!$S41))=FALSE,IF(ISERR(FIND(CONCATENATE(AD$4,"++"),NieStac!$S41))=FALSE,IF(ISERR(FIND(CONCATENATE(AD$4,"+++"),NieStac!$S41))=FALSE,"+++","++"),"+")," ")," ")</f>
        <v>+</v>
      </c>
      <c r="AE32" s="16" t="str">
        <f>IF(ISERR(FIND(AE$4,NieStac!$S41))=FALSE,IF(ISERR(FIND(CONCATENATE(AE$4,"+"),NieStac!$S41))=FALSE,IF(ISERR(FIND(CONCATENATE(AE$4,"++"),NieStac!$S41))=FALSE,IF(ISERR(FIND(CONCATENATE(AE$4,"+++"),NieStac!$S41))=FALSE,"+++","++"),"+")," ")," ")</f>
        <v xml:space="preserve"> </v>
      </c>
      <c r="AF32" s="16" t="str">
        <f>IF(ISERR(FIND(AF$4,NieStac!$S41))=FALSE,IF(ISERR(FIND(CONCATENATE(AF$4,"+"),NieStac!$S41))=FALSE,IF(ISERR(FIND(CONCATENATE(AF$4,"++"),NieStac!$S41))=FALSE,IF(ISERR(FIND(CONCATENATE(AF$4,"+++"),NieStac!$S41))=FALSE,"+++","++"),"+")," ")," ")</f>
        <v xml:space="preserve"> </v>
      </c>
      <c r="AG32" s="16" t="str">
        <f>IF(ISERR(FIND(AG$4,NieStac!$S41))=FALSE,IF(ISERR(FIND(CONCATENATE(AG$4,"+"),NieStac!$S41))=FALSE,IF(ISERR(FIND(CONCATENATE(AG$4,"++"),NieStac!$S41))=FALSE,IF(ISERR(FIND(CONCATENATE(AG$4,"+++"),NieStac!$S41))=FALSE,"+++","++"),"+")," ")," ")</f>
        <v xml:space="preserve"> </v>
      </c>
      <c r="AH32" s="16" t="str">
        <f>IF(ISERR(FIND(AH$4,NieStac!$S41))=FALSE,IF(ISERR(FIND(CONCATENATE(AH$4,"+"),NieStac!$S41))=FALSE,IF(ISERR(FIND(CONCATENATE(AH$4,"++"),NieStac!$S41))=FALSE,IF(ISERR(FIND(CONCATENATE(AH$4,"+++"),NieStac!$S41))=FALSE,"+++","++"),"+")," ")," ")</f>
        <v xml:space="preserve"> </v>
      </c>
      <c r="AI32" s="16" t="str">
        <f>IF(ISERR(FIND(AI$4,NieStac!$S41))=FALSE,IF(ISERR(FIND(CONCATENATE(AI$4,"+"),NieStac!$S41))=FALSE,IF(ISERR(FIND(CONCATENATE(AI$4,"++"),NieStac!$S41))=FALSE,IF(ISERR(FIND(CONCATENATE(AI$4,"+++"),NieStac!$S41))=FALSE,"+++","++"),"+")," ")," ")</f>
        <v>+</v>
      </c>
      <c r="AJ32" s="16" t="str">
        <f>IF(ISERR(FIND(AJ$4,NieStac!$S41))=FALSE,IF(ISERR(FIND(CONCATENATE(AJ$4,"+"),NieStac!$S41))=FALSE,IF(ISERR(FIND(CONCATENATE(AJ$4,"++"),NieStac!$S41))=FALSE,IF(ISERR(FIND(CONCATENATE(AJ$4,"+++"),NieStac!$S41))=FALSE,"+++","++"),"+")," ")," ")</f>
        <v xml:space="preserve"> </v>
      </c>
      <c r="AK32" s="16" t="str">
        <f>IF(ISERR(FIND(AK$4,NieStac!$S41))=FALSE,IF(ISERR(FIND(CONCATENATE(AK$4,"+"),NieStac!$S41))=FALSE,IF(ISERR(FIND(CONCATENATE(AK$4,"++"),NieStac!$S41))=FALSE,IF(ISERR(FIND(CONCATENATE(AK$4,"+++"),NieStac!$S41))=FALSE,"+++","++"),"+")," ")," ")</f>
        <v xml:space="preserve"> </v>
      </c>
      <c r="AL32" s="16" t="str">
        <f>IF(ISERR(FIND(AL$4,NieStac!$S41))=FALSE,IF(ISERR(FIND(CONCATENATE(AL$4,"+"),NieStac!$S41))=FALSE,IF(ISERR(FIND(CONCATENATE(AL$4,"++"),NieStac!$S41))=FALSE,IF(ISERR(FIND(CONCATENATE(AL$4,"+++"),NieStac!$S41))=FALSE,"+++","++"),"+")," ")," ")</f>
        <v xml:space="preserve"> </v>
      </c>
      <c r="AM32" s="16" t="str">
        <f>IF(ISERR(FIND(AM$4,NieStac!$S41))=FALSE,IF(ISERR(FIND(CONCATENATE(AM$4,"+"),NieStac!$S41))=FALSE,IF(ISERR(FIND(CONCATENATE(AM$4,"++"),NieStac!$S41))=FALSE,IF(ISERR(FIND(CONCATENATE(AM$4,"+++"),NieStac!$S41))=FALSE,"+++","++"),"+")," ")," ")</f>
        <v xml:space="preserve"> </v>
      </c>
      <c r="AN32" s="16" t="str">
        <f>IF(ISERR(FIND(AN$4,NieStac!$S41))=FALSE,IF(ISERR(FIND(CONCATENATE(AN$4,"+"),NieStac!$S41))=FALSE,IF(ISERR(FIND(CONCATENATE(AN$4,"++"),NieStac!$S41))=FALSE,IF(ISERR(FIND(CONCATENATE(AN$4,"+++"),NieStac!$S41))=FALSE,"+++","++"),"+")," ")," ")</f>
        <v xml:space="preserve"> </v>
      </c>
      <c r="AO32" s="16" t="str">
        <f>IF(ISERR(FIND(AO$4,NieStac!$S41))=FALSE,IF(ISERR(FIND(CONCATENATE(AO$4,"+"),NieStac!$S41))=FALSE,IF(ISERR(FIND(CONCATENATE(AO$4,"++"),NieStac!$S41))=FALSE,IF(ISERR(FIND(CONCATENATE(AO$4,"+++"),NieStac!$S41))=FALSE,"+++","++"),"+")," ")," ")</f>
        <v xml:space="preserve"> </v>
      </c>
      <c r="AP32" s="16" t="str">
        <f>IF(ISERR(FIND(AP$4,NieStac!$S41))=FALSE,IF(ISERR(FIND(CONCATENATE(AP$4,"+"),NieStac!$S41))=FALSE,IF(ISERR(FIND(CONCATENATE(AP$4,"++"),NieStac!$S41))=FALSE,IF(ISERR(FIND(CONCATENATE(AP$4,"+++"),NieStac!$S41))=FALSE,"+++","++"),"+")," ")," ")</f>
        <v xml:space="preserve"> </v>
      </c>
      <c r="AQ32" s="16" t="str">
        <f>IF(ISERR(FIND(AQ$4,NieStac!$S41))=FALSE,IF(ISERR(FIND(CONCATENATE(AQ$4,"+"),NieStac!$S41))=FALSE,IF(ISERR(FIND(CONCATENATE(AQ$4,"++"),NieStac!$S41))=FALSE,IF(ISERR(FIND(CONCATENATE(AQ$4,"+++"),NieStac!$S41))=FALSE,"+++","++"),"+")," ")," ")</f>
        <v xml:space="preserve"> </v>
      </c>
      <c r="AR32" s="16" t="str">
        <f>IF(ISERR(FIND(AR$4,NieStac!$S41))=FALSE,IF(ISERR(FIND(CONCATENATE(AR$4,"+"),NieStac!$S41))=FALSE,IF(ISERR(FIND(CONCATENATE(AR$4,"++"),NieStac!$S41))=FALSE,IF(ISERR(FIND(CONCATENATE(AR$4,"+++"),NieStac!$S41))=FALSE,"+++","++"),"+")," ")," ")</f>
        <v xml:space="preserve"> </v>
      </c>
      <c r="AS32" s="16" t="str">
        <f>IF(ISERR(FIND(AS$4,NieStac!$S41))=FALSE,IF(ISERR(FIND(CONCATENATE(AS$4,"+"),NieStac!$S41))=FALSE,IF(ISERR(FIND(CONCATENATE(AS$4,"++"),NieStac!$S41))=FALSE,IF(ISERR(FIND(CONCATENATE(AS$4,"+++"),NieStac!$S41))=FALSE,"+++","++"),"+")," ")," ")</f>
        <v xml:space="preserve"> </v>
      </c>
      <c r="AT32" s="16" t="str">
        <f>IF(ISERR(FIND(AT$4,NieStac!$S41))=FALSE,IF(ISERR(FIND(CONCATENATE(AT$4,"+"),NieStac!$S41))=FALSE,IF(ISERR(FIND(CONCATENATE(AT$4,"++"),NieStac!$S41))=FALSE,IF(ISERR(FIND(CONCATENATE(AT$4,"+++"),NieStac!$S41))=FALSE,"+++","++"),"+")," ")," ")</f>
        <v xml:space="preserve"> </v>
      </c>
      <c r="AU32" s="16" t="str">
        <f>IF(ISERR(FIND(AU$4,NieStac!$S41))=FALSE,IF(ISERR(FIND(CONCATENATE(AU$4,"+"),NieStac!$S41))=FALSE,IF(ISERR(FIND(CONCATENATE(AU$4,"++"),NieStac!$S41))=FALSE,IF(ISERR(FIND(CONCATENATE(AU$4,"+++"),NieStac!$S41))=FALSE,"+++","++"),"+")," ")," ")</f>
        <v xml:space="preserve"> </v>
      </c>
      <c r="AV32" s="95" t="str">
        <f>NieStac!$C41</f>
        <v>Robotyka mobilna</v>
      </c>
      <c r="AW32" s="16" t="str">
        <f>IF(ISERR(FIND(AW$4,NieStac!$T41))=FALSE,IF(ISERR(FIND(CONCATENATE(AW$4,"+"),NieStac!$T41))=FALSE,IF(ISERR(FIND(CONCATENATE(AW$4,"++"),NieStac!$T41))=FALSE,IF(ISERR(FIND(CONCATENATE(AW$4,"+++"),NieStac!$T41))=FALSE,"+++","++"),"+")," ")," ")</f>
        <v xml:space="preserve"> </v>
      </c>
      <c r="AX32" s="16" t="str">
        <f>IF(ISERR(FIND(AX$4,NieStac!$T41))=FALSE,IF(ISERR(FIND(CONCATENATE(AX$4,"+"),NieStac!$T41))=FALSE,IF(ISERR(FIND(CONCATENATE(AX$4,"++"),NieStac!$T41))=FALSE,IF(ISERR(FIND(CONCATENATE(AX$4,"+++"),NieStac!$T41))=FALSE,"+++","++"),"+")," ")," ")</f>
        <v xml:space="preserve"> </v>
      </c>
      <c r="AY32" s="16" t="str">
        <f>IF(ISERR(FIND(AY$4,NieStac!$T41))=FALSE,IF(ISERR(FIND(CONCATENATE(AY$4,"+"),NieStac!$T41))=FALSE,IF(ISERR(FIND(CONCATENATE(AY$4,"++"),NieStac!$T41))=FALSE,IF(ISERR(FIND(CONCATENATE(AY$4,"+++"),NieStac!$T41))=FALSE,"+++","++"),"+")," ")," ")</f>
        <v>+</v>
      </c>
      <c r="AZ32" s="16" t="str">
        <f>IF(ISERR(FIND(AZ$4,NieStac!$T41))=FALSE,IF(ISERR(FIND(CONCATENATE(AZ$4,"+"),NieStac!$T41))=FALSE,IF(ISERR(FIND(CONCATENATE(AZ$4,"++"),NieStac!$T41))=FALSE,IF(ISERR(FIND(CONCATENATE(AZ$4,"+++"),NieStac!$T41))=FALSE,"+++","++"),"+")," ")," ")</f>
        <v xml:space="preserve"> </v>
      </c>
      <c r="BA32" s="16" t="str">
        <f>IF(ISERR(FIND(BA$4,NieStac!$T41))=FALSE,IF(ISERR(FIND(CONCATENATE(BA$4,"+"),NieStac!$T41))=FALSE,IF(ISERR(FIND(CONCATENATE(BA$4,"++"),NieStac!$T41))=FALSE,IF(ISERR(FIND(CONCATENATE(BA$4,"+++"),NieStac!$T41))=FALSE,"+++","++"),"+")," ")," ")</f>
        <v xml:space="preserve"> </v>
      </c>
      <c r="BB32" s="16" t="str">
        <f>IF(ISERR(FIND(BB$4,NieStac!$T41))=FALSE,IF(ISERR(FIND(CONCATENATE(BB$4,"+"),NieStac!$T41))=FALSE,IF(ISERR(FIND(CONCATENATE(BB$4,"++"),NieStac!$T41))=FALSE,IF(ISERR(FIND(CONCATENATE(BB$4,"+++"),NieStac!$T41))=FALSE,"+++","++"),"+")," ")," ")</f>
        <v xml:space="preserve"> </v>
      </c>
    </row>
    <row r="33" spans="1:54" ht="12.75" customHeight="1">
      <c r="A33" s="95" t="str">
        <f>NieStac!C42</f>
        <v>Systemy automatyki budynków</v>
      </c>
      <c r="B33" s="16" t="str">
        <f>IF(ISERR(FIND(B$4,NieStac!$R42))=FALSE,IF(ISERR(FIND(CONCATENATE(B$4,"+"),NieStac!$R42))=FALSE,IF(ISERR(FIND(CONCATENATE(B$4,"++"),NieStac!$R42))=FALSE,IF(ISERR(FIND(CONCATENATE(B$4,"+++"),NieStac!$R42))=FALSE,"+++","++"),"+")," ")," ")</f>
        <v xml:space="preserve"> </v>
      </c>
      <c r="C33" s="16" t="str">
        <f>IF(ISERR(FIND(C$4,NieStac!$R42))=FALSE,IF(ISERR(FIND(CONCATENATE(C$4,"+"),NieStac!$R42))=FALSE,IF(ISERR(FIND(CONCATENATE(C$4,"++"),NieStac!$R42))=FALSE,IF(ISERR(FIND(CONCATENATE(C$4,"+++"),NieStac!$R42))=FALSE,"+++","++"),"+")," ")," ")</f>
        <v xml:space="preserve"> </v>
      </c>
      <c r="D33" s="16" t="str">
        <f>IF(ISERR(FIND(D$4,NieStac!$R42))=FALSE,IF(ISERR(FIND(CONCATENATE(D$4,"+"),NieStac!$R42))=FALSE,IF(ISERR(FIND(CONCATENATE(D$4,"++"),NieStac!$R42))=FALSE,IF(ISERR(FIND(CONCATENATE(D$4,"+++"),NieStac!$R42))=FALSE,"+++","++"),"+")," ")," ")</f>
        <v>+++</v>
      </c>
      <c r="E33" s="16" t="str">
        <f>IF(ISERR(FIND(E$4,NieStac!$R42))=FALSE,IF(ISERR(FIND(CONCATENATE(E$4,"+"),NieStac!$R42))=FALSE,IF(ISERR(FIND(CONCATENATE(E$4,"++"),NieStac!$R42))=FALSE,IF(ISERR(FIND(CONCATENATE(E$4,"+++"),NieStac!$R42))=FALSE,"+++","++"),"+")," ")," ")</f>
        <v xml:space="preserve"> </v>
      </c>
      <c r="F33" s="16" t="str">
        <f>IF(ISERR(FIND(F$4,NieStac!$R42))=FALSE,IF(ISERR(FIND(CONCATENATE(F$4,"+"),NieStac!$R42))=FALSE,IF(ISERR(FIND(CONCATENATE(F$4,"++"),NieStac!$R42))=FALSE,IF(ISERR(FIND(CONCATENATE(F$4,"+++"),NieStac!$R42))=FALSE,"+++","++"),"+")," ")," ")</f>
        <v xml:space="preserve"> </v>
      </c>
      <c r="G33" s="16" t="str">
        <f>IF(ISERR(FIND(G$4,NieStac!$R42))=FALSE,IF(ISERR(FIND(CONCATENATE(G$4,"+"),NieStac!$R42))=FALSE,IF(ISERR(FIND(CONCATENATE(G$4,"++"),NieStac!$R42))=FALSE,IF(ISERR(FIND(CONCATENATE(G$4,"+++"),NieStac!$R42))=FALSE,"+++","++"),"+")," ")," ")</f>
        <v xml:space="preserve"> </v>
      </c>
      <c r="H33" s="16" t="str">
        <f>IF(ISERR(FIND(H$4,NieStac!$R42))=FALSE,IF(ISERR(FIND(CONCATENATE(H$4,"+"),NieStac!$R42))=FALSE,IF(ISERR(FIND(CONCATENATE(H$4,"++"),NieStac!$R42))=FALSE,IF(ISERR(FIND(CONCATENATE(H$4,"+++"),NieStac!$R42))=FALSE,"+++","++"),"+")," ")," ")</f>
        <v xml:space="preserve"> </v>
      </c>
      <c r="I33" s="16" t="str">
        <f>IF(ISERR(FIND(I$4,NieStac!$R42))=FALSE,IF(ISERR(FIND(CONCATENATE(I$4,"+"),NieStac!$R42))=FALSE,IF(ISERR(FIND(CONCATENATE(I$4,"++"),NieStac!$R42))=FALSE,IF(ISERR(FIND(CONCATENATE(I$4,"+++"),NieStac!$R42))=FALSE,"+++","++"),"+")," ")," ")</f>
        <v xml:space="preserve"> </v>
      </c>
      <c r="J33" s="16" t="str">
        <f>IF(ISERR(FIND(J$4,NieStac!$R42))=FALSE,IF(ISERR(FIND(CONCATENATE(J$4,"+"),NieStac!$R42))=FALSE,IF(ISERR(FIND(CONCATENATE(J$4,"++"),NieStac!$R42))=FALSE,IF(ISERR(FIND(CONCATENATE(J$4,"+++"),NieStac!$R42))=FALSE,"+++","++"),"+")," ")," ")</f>
        <v xml:space="preserve"> </v>
      </c>
      <c r="K33" s="16" t="str">
        <f>IF(ISERR(FIND(K$4,NieStac!$R42))=FALSE,IF(ISERR(FIND(CONCATENATE(K$4,"+"),NieStac!$R42))=FALSE,IF(ISERR(FIND(CONCATENATE(K$4,"++"),NieStac!$R42))=FALSE,IF(ISERR(FIND(CONCATENATE(K$4,"+++"),NieStac!$R42))=FALSE,"+++","++"),"+")," ")," ")</f>
        <v xml:space="preserve"> </v>
      </c>
      <c r="L33" s="16" t="str">
        <f>IF(ISERR(FIND(L$4,NieStac!$R42))=FALSE,IF(ISERR(FIND(CONCATENATE(L$4,"+"),NieStac!$R42))=FALSE,IF(ISERR(FIND(CONCATENATE(L$4,"++"),NieStac!$R42))=FALSE,IF(ISERR(FIND(CONCATENATE(L$4,"+++"),NieStac!$R42))=FALSE,"+++","++"),"+")," ")," ")</f>
        <v>++</v>
      </c>
      <c r="M33" s="16" t="str">
        <f>IF(ISERR(FIND(M$4,NieStac!$R42))=FALSE,IF(ISERR(FIND(CONCATENATE(M$4,"+"),NieStac!$R42))=FALSE,IF(ISERR(FIND(CONCATENATE(M$4,"++"),NieStac!$R42))=FALSE,IF(ISERR(FIND(CONCATENATE(M$4,"+++"),NieStac!$R42))=FALSE,"+++","++"),"+")," ")," ")</f>
        <v xml:space="preserve"> </v>
      </c>
      <c r="N33" s="16" t="str">
        <f>IF(ISERR(FIND(N$4,NieStac!$R42))=FALSE,IF(ISERR(FIND(CONCATENATE(N$4,"+"),NieStac!$R42))=FALSE,IF(ISERR(FIND(CONCATENATE(N$4,"++"),NieStac!$R42))=FALSE,IF(ISERR(FIND(CONCATENATE(N$4,"+++"),NieStac!$R42))=FALSE,"+++","++"),"+")," ")," ")</f>
        <v>+</v>
      </c>
      <c r="O33" s="16" t="str">
        <f>IF(ISERR(FIND(O$4,NieStac!$R42))=FALSE,IF(ISERR(FIND(CONCATENATE(O$4,"+"),NieStac!$R42))=FALSE,IF(ISERR(FIND(CONCATENATE(O$4,"++"),NieStac!$R42))=FALSE,IF(ISERR(FIND(CONCATENATE(O$4,"+++"),NieStac!$R42))=FALSE,"+++","++"),"+")," ")," ")</f>
        <v>+</v>
      </c>
      <c r="P33" s="16" t="str">
        <f>IF(ISERR(FIND(P$4,NieStac!$R42))=FALSE,IF(ISERR(FIND(CONCATENATE(P$4,"+"),NieStac!$R42))=FALSE,IF(ISERR(FIND(CONCATENATE(P$4,"++"),NieStac!$R42))=FALSE,IF(ISERR(FIND(CONCATENATE(P$4,"+++"),NieStac!$R42))=FALSE,"+++","++"),"+")," ")," ")</f>
        <v xml:space="preserve"> </v>
      </c>
      <c r="Q33" s="16" t="str">
        <f>IF(ISERR(FIND(Q$4,NieStac!$R42))=FALSE,IF(ISERR(FIND(CONCATENATE(Q$4,"+"),NieStac!$R42))=FALSE,IF(ISERR(FIND(CONCATENATE(Q$4,"++"),NieStac!$R42))=FALSE,IF(ISERR(FIND(CONCATENATE(Q$4,"+++"),NieStac!$R42))=FALSE,"+++","++"),"+")," ")," ")</f>
        <v xml:space="preserve"> </v>
      </c>
      <c r="R33" s="16" t="str">
        <f>IF(ISERR(FIND(R$4,NieStac!$R42))=FALSE,IF(ISERR(FIND(CONCATENATE(R$4,"+"),NieStac!$R42))=FALSE,IF(ISERR(FIND(CONCATENATE(R$4,"++"),NieStac!$R42))=FALSE,IF(ISERR(FIND(CONCATENATE(R$4,"+++"),NieStac!$R42))=FALSE,"+++","++"),"+")," ")," ")</f>
        <v xml:space="preserve"> </v>
      </c>
      <c r="S33" s="16" t="str">
        <f>IF(ISERR(FIND(S$4,NieStac!$R42))=FALSE,IF(ISERR(FIND(CONCATENATE(S$4,"+"),NieStac!$R42))=FALSE,IF(ISERR(FIND(CONCATENATE(S$4,"++"),NieStac!$R42))=FALSE,IF(ISERR(FIND(CONCATENATE(S$4,"+++"),NieStac!$R42))=FALSE,"+++","++"),"+")," ")," ")</f>
        <v xml:space="preserve"> </v>
      </c>
      <c r="T33" s="95" t="str">
        <f>NieStac!$C42</f>
        <v>Systemy automatyki budynków</v>
      </c>
      <c r="U33" s="16" t="str">
        <f>IF(ISERR(FIND(U$4,NieStac!$S42))=FALSE,IF(ISERR(FIND(CONCATENATE(U$4,"+"),NieStac!$S42))=FALSE,IF(ISERR(FIND(CONCATENATE(U$4,"++"),NieStac!$S42))=FALSE,IF(ISERR(FIND(CONCATENATE(U$4,"+++"),NieStac!$S42))=FALSE,"+++","++"),"+")," ")," ")</f>
        <v xml:space="preserve"> </v>
      </c>
      <c r="V33" s="16" t="str">
        <f>IF(ISERR(FIND(V$4,NieStac!$S42))=FALSE,IF(ISERR(FIND(CONCATENATE(V$4,"+"),NieStac!$S42))=FALSE,IF(ISERR(FIND(CONCATENATE(V$4,"++"),NieStac!$S42))=FALSE,IF(ISERR(FIND(CONCATENATE(V$4,"+++"),NieStac!$S42))=FALSE,"+++","++"),"+")," ")," ")</f>
        <v>++</v>
      </c>
      <c r="W33" s="16" t="str">
        <f>IF(ISERR(FIND(W$4,NieStac!$S42))=FALSE,IF(ISERR(FIND(CONCATENATE(W$4,"+"),NieStac!$S42))=FALSE,IF(ISERR(FIND(CONCATENATE(W$4,"++"),NieStac!$S42))=FALSE,IF(ISERR(FIND(CONCATENATE(W$4,"+++"),NieStac!$S42))=FALSE,"+++","++"),"+")," ")," ")</f>
        <v xml:space="preserve"> </v>
      </c>
      <c r="X33" s="16" t="str">
        <f>IF(ISERR(FIND(X$4,NieStac!$S42))=FALSE,IF(ISERR(FIND(CONCATENATE(X$4,"+"),NieStac!$S42))=FALSE,IF(ISERR(FIND(CONCATENATE(X$4,"++"),NieStac!$S42))=FALSE,IF(ISERR(FIND(CONCATENATE(X$4,"+++"),NieStac!$S42))=FALSE,"+++","++"),"+")," ")," ")</f>
        <v xml:space="preserve"> </v>
      </c>
      <c r="Y33" s="16" t="str">
        <f>IF(ISERR(FIND(Y$4,NieStac!$S42))=FALSE,IF(ISERR(FIND(CONCATENATE(Y$4,"+"),NieStac!$S42))=FALSE,IF(ISERR(FIND(CONCATENATE(Y$4,"++"),NieStac!$S42))=FALSE,IF(ISERR(FIND(CONCATENATE(Y$4,"+++"),NieStac!$S42))=FALSE,"+++","++"),"+")," ")," ")</f>
        <v xml:space="preserve"> </v>
      </c>
      <c r="Z33" s="16" t="str">
        <f>IF(ISERR(FIND(Z$4,NieStac!$S42))=FALSE,IF(ISERR(FIND(CONCATENATE(Z$4,"+"),NieStac!$S42))=FALSE,IF(ISERR(FIND(CONCATENATE(Z$4,"++"),NieStac!$S42))=FALSE,IF(ISERR(FIND(CONCATENATE(Z$4,"+++"),NieStac!$S42))=FALSE,"+++","++"),"+")," ")," ")</f>
        <v xml:space="preserve"> </v>
      </c>
      <c r="AA33" s="16" t="str">
        <f>IF(ISERR(FIND(AA$4,NieStac!$S42))=FALSE,IF(ISERR(FIND(CONCATENATE(AA$4,"+"),NieStac!$S42))=FALSE,IF(ISERR(FIND(CONCATENATE(AA$4,"++"),NieStac!$S42))=FALSE,IF(ISERR(FIND(CONCATENATE(AA$4,"+++"),NieStac!$S42))=FALSE,"+++","++"),"+")," ")," ")</f>
        <v xml:space="preserve"> </v>
      </c>
      <c r="AB33" s="16" t="str">
        <f>IF(ISERR(FIND(AB$4,NieStac!$S42))=FALSE,IF(ISERR(FIND(CONCATENATE(AB$4,"+"),NieStac!$S42))=FALSE,IF(ISERR(FIND(CONCATENATE(AB$4,"++"),NieStac!$S42))=FALSE,IF(ISERR(FIND(CONCATENATE(AB$4,"+++"),NieStac!$S42))=FALSE,"+++","++"),"+")," ")," ")</f>
        <v xml:space="preserve"> </v>
      </c>
      <c r="AC33" s="16" t="str">
        <f>IF(ISERR(FIND(AC$4,NieStac!$S42))=FALSE,IF(ISERR(FIND(CONCATENATE(AC$4,"+"),NieStac!$S42))=FALSE,IF(ISERR(FIND(CONCATENATE(AC$4,"++"),NieStac!$S42))=FALSE,IF(ISERR(FIND(CONCATENATE(AC$4,"+++"),NieStac!$S42))=FALSE,"+++","++"),"+")," ")," ")</f>
        <v xml:space="preserve"> </v>
      </c>
      <c r="AD33" s="16" t="str">
        <f>IF(ISERR(FIND(AD$4,NieStac!$S42))=FALSE,IF(ISERR(FIND(CONCATENATE(AD$4,"+"),NieStac!$S42))=FALSE,IF(ISERR(FIND(CONCATENATE(AD$4,"++"),NieStac!$S42))=FALSE,IF(ISERR(FIND(CONCATENATE(AD$4,"+++"),NieStac!$S42))=FALSE,"+++","++"),"+")," ")," ")</f>
        <v xml:space="preserve"> </v>
      </c>
      <c r="AE33" s="16" t="str">
        <f>IF(ISERR(FIND(AE$4,NieStac!$S42))=FALSE,IF(ISERR(FIND(CONCATENATE(AE$4,"+"),NieStac!$S42))=FALSE,IF(ISERR(FIND(CONCATENATE(AE$4,"++"),NieStac!$S42))=FALSE,IF(ISERR(FIND(CONCATENATE(AE$4,"+++"),NieStac!$S42))=FALSE,"+++","++"),"+")," ")," ")</f>
        <v xml:space="preserve"> </v>
      </c>
      <c r="AF33" s="16" t="str">
        <f>IF(ISERR(FIND(AF$4,NieStac!$S42))=FALSE,IF(ISERR(FIND(CONCATENATE(AF$4,"+"),NieStac!$S42))=FALSE,IF(ISERR(FIND(CONCATENATE(AF$4,"++"),NieStac!$S42))=FALSE,IF(ISERR(FIND(CONCATENATE(AF$4,"+++"),NieStac!$S42))=FALSE,"+++","++"),"+")," ")," ")</f>
        <v xml:space="preserve"> </v>
      </c>
      <c r="AG33" s="16" t="str">
        <f>IF(ISERR(FIND(AG$4,NieStac!$S42))=FALSE,IF(ISERR(FIND(CONCATENATE(AG$4,"+"),NieStac!$S42))=FALSE,IF(ISERR(FIND(CONCATENATE(AG$4,"++"),NieStac!$S42))=FALSE,IF(ISERR(FIND(CONCATENATE(AG$4,"+++"),NieStac!$S42))=FALSE,"+++","++"),"+")," ")," ")</f>
        <v>+++</v>
      </c>
      <c r="AH33" s="16" t="str">
        <f>IF(ISERR(FIND(AH$4,NieStac!$S42))=FALSE,IF(ISERR(FIND(CONCATENATE(AH$4,"+"),NieStac!$S42))=FALSE,IF(ISERR(FIND(CONCATENATE(AH$4,"++"),NieStac!$S42))=FALSE,IF(ISERR(FIND(CONCATENATE(AH$4,"+++"),NieStac!$S42))=FALSE,"+++","++"),"+")," ")," ")</f>
        <v>+</v>
      </c>
      <c r="AI33" s="16" t="str">
        <f>IF(ISERR(FIND(AI$4,NieStac!$S42))=FALSE,IF(ISERR(FIND(CONCATENATE(AI$4,"+"),NieStac!$S42))=FALSE,IF(ISERR(FIND(CONCATENATE(AI$4,"++"),NieStac!$S42))=FALSE,IF(ISERR(FIND(CONCATENATE(AI$4,"+++"),NieStac!$S42))=FALSE,"+++","++"),"+")," ")," ")</f>
        <v xml:space="preserve"> </v>
      </c>
      <c r="AJ33" s="16" t="str">
        <f>IF(ISERR(FIND(AJ$4,NieStac!$S42))=FALSE,IF(ISERR(FIND(CONCATENATE(AJ$4,"+"),NieStac!$S42))=FALSE,IF(ISERR(FIND(CONCATENATE(AJ$4,"++"),NieStac!$S42))=FALSE,IF(ISERR(FIND(CONCATENATE(AJ$4,"+++"),NieStac!$S42))=FALSE,"+++","++"),"+")," ")," ")</f>
        <v xml:space="preserve"> </v>
      </c>
      <c r="AK33" s="16" t="str">
        <f>IF(ISERR(FIND(AK$4,NieStac!$S42))=FALSE,IF(ISERR(FIND(CONCATENATE(AK$4,"+"),NieStac!$S42))=FALSE,IF(ISERR(FIND(CONCATENATE(AK$4,"++"),NieStac!$S42))=FALSE,IF(ISERR(FIND(CONCATENATE(AK$4,"+++"),NieStac!$S42))=FALSE,"+++","++"),"+")," ")," ")</f>
        <v xml:space="preserve"> </v>
      </c>
      <c r="AL33" s="16" t="str">
        <f>IF(ISERR(FIND(AL$4,NieStac!$S42))=FALSE,IF(ISERR(FIND(CONCATENATE(AL$4,"+"),NieStac!$S42))=FALSE,IF(ISERR(FIND(CONCATENATE(AL$4,"++"),NieStac!$S42))=FALSE,IF(ISERR(FIND(CONCATENATE(AL$4,"+++"),NieStac!$S42))=FALSE,"+++","++"),"+")," ")," ")</f>
        <v xml:space="preserve"> </v>
      </c>
      <c r="AM33" s="16" t="str">
        <f>IF(ISERR(FIND(AM$4,NieStac!$S42))=FALSE,IF(ISERR(FIND(CONCATENATE(AM$4,"+"),NieStac!$S42))=FALSE,IF(ISERR(FIND(CONCATENATE(AM$4,"++"),NieStac!$S42))=FALSE,IF(ISERR(FIND(CONCATENATE(AM$4,"+++"),NieStac!$S42))=FALSE,"+++","++"),"+")," ")," ")</f>
        <v xml:space="preserve"> </v>
      </c>
      <c r="AN33" s="16" t="str">
        <f>IF(ISERR(FIND(AN$4,NieStac!$S42))=FALSE,IF(ISERR(FIND(CONCATENATE(AN$4,"+"),NieStac!$S42))=FALSE,IF(ISERR(FIND(CONCATENATE(AN$4,"++"),NieStac!$S42))=FALSE,IF(ISERR(FIND(CONCATENATE(AN$4,"+++"),NieStac!$S42))=FALSE,"+++","++"),"+")," ")," ")</f>
        <v>+</v>
      </c>
      <c r="AO33" s="16" t="str">
        <f>IF(ISERR(FIND(AO$4,NieStac!$S42))=FALSE,IF(ISERR(FIND(CONCATENATE(AO$4,"+"),NieStac!$S42))=FALSE,IF(ISERR(FIND(CONCATENATE(AO$4,"++"),NieStac!$S42))=FALSE,IF(ISERR(FIND(CONCATENATE(AO$4,"+++"),NieStac!$S42))=FALSE,"+++","++"),"+")," ")," ")</f>
        <v xml:space="preserve"> </v>
      </c>
      <c r="AP33" s="16" t="str">
        <f>IF(ISERR(FIND(AP$4,NieStac!$S42))=FALSE,IF(ISERR(FIND(CONCATENATE(AP$4,"+"),NieStac!$S42))=FALSE,IF(ISERR(FIND(CONCATENATE(AP$4,"++"),NieStac!$S42))=FALSE,IF(ISERR(FIND(CONCATENATE(AP$4,"+++"),NieStac!$S42))=FALSE,"+++","++"),"+")," ")," ")</f>
        <v xml:space="preserve"> </v>
      </c>
      <c r="AQ33" s="16" t="str">
        <f>IF(ISERR(FIND(AQ$4,NieStac!$S42))=FALSE,IF(ISERR(FIND(CONCATENATE(AQ$4,"+"),NieStac!$S42))=FALSE,IF(ISERR(FIND(CONCATENATE(AQ$4,"++"),NieStac!$S42))=FALSE,IF(ISERR(FIND(CONCATENATE(AQ$4,"+++"),NieStac!$S42))=FALSE,"+++","++"),"+")," ")," ")</f>
        <v xml:space="preserve"> </v>
      </c>
      <c r="AR33" s="16" t="str">
        <f>IF(ISERR(FIND(AR$4,NieStac!$S42))=FALSE,IF(ISERR(FIND(CONCATENATE(AR$4,"+"),NieStac!$S42))=FALSE,IF(ISERR(FIND(CONCATENATE(AR$4,"++"),NieStac!$S42))=FALSE,IF(ISERR(FIND(CONCATENATE(AR$4,"+++"),NieStac!$S42))=FALSE,"+++","++"),"+")," ")," ")</f>
        <v xml:space="preserve"> </v>
      </c>
      <c r="AS33" s="16" t="str">
        <f>IF(ISERR(FIND(AS$4,NieStac!$S42))=FALSE,IF(ISERR(FIND(CONCATENATE(AS$4,"+"),NieStac!$S42))=FALSE,IF(ISERR(FIND(CONCATENATE(AS$4,"++"),NieStac!$S42))=FALSE,IF(ISERR(FIND(CONCATENATE(AS$4,"+++"),NieStac!$S42))=FALSE,"+++","++"),"+")," ")," ")</f>
        <v xml:space="preserve"> </v>
      </c>
      <c r="AT33" s="16" t="str">
        <f>IF(ISERR(FIND(AT$4,NieStac!$S42))=FALSE,IF(ISERR(FIND(CONCATENATE(AT$4,"+"),NieStac!$S42))=FALSE,IF(ISERR(FIND(CONCATENATE(AT$4,"++"),NieStac!$S42))=FALSE,IF(ISERR(FIND(CONCATENATE(AT$4,"+++"),NieStac!$S42))=FALSE,"+++","++"),"+")," ")," ")</f>
        <v xml:space="preserve"> </v>
      </c>
      <c r="AU33" s="16" t="str">
        <f>IF(ISERR(FIND(AU$4,NieStac!$S42))=FALSE,IF(ISERR(FIND(CONCATENATE(AU$4,"+"),NieStac!$S42))=FALSE,IF(ISERR(FIND(CONCATENATE(AU$4,"++"),NieStac!$S42))=FALSE,IF(ISERR(FIND(CONCATENATE(AU$4,"+++"),NieStac!$S42))=FALSE,"+++","++"),"+")," ")," ")</f>
        <v xml:space="preserve"> </v>
      </c>
      <c r="AV33" s="95" t="str">
        <f>NieStac!$C42</f>
        <v>Systemy automatyki budynków</v>
      </c>
      <c r="AW33" s="16" t="str">
        <f>IF(ISERR(FIND(AW$4,NieStac!$T42))=FALSE,IF(ISERR(FIND(CONCATENATE(AW$4,"+"),NieStac!$T42))=FALSE,IF(ISERR(FIND(CONCATENATE(AW$4,"++"),NieStac!$T42))=FALSE,IF(ISERR(FIND(CONCATENATE(AW$4,"+++"),NieStac!$T42))=FALSE,"+++","++"),"+")," ")," ")</f>
        <v xml:space="preserve"> </v>
      </c>
      <c r="AX33" s="16" t="str">
        <f>IF(ISERR(FIND(AX$4,NieStac!$T42))=FALSE,IF(ISERR(FIND(CONCATENATE(AX$4,"+"),NieStac!$T42))=FALSE,IF(ISERR(FIND(CONCATENATE(AX$4,"++"),NieStac!$T42))=FALSE,IF(ISERR(FIND(CONCATENATE(AX$4,"+++"),NieStac!$T42))=FALSE,"+++","++"),"+")," ")," ")</f>
        <v>+</v>
      </c>
      <c r="AY33" s="16" t="str">
        <f>IF(ISERR(FIND(AY$4,NieStac!$T42))=FALSE,IF(ISERR(FIND(CONCATENATE(AY$4,"+"),NieStac!$T42))=FALSE,IF(ISERR(FIND(CONCATENATE(AY$4,"++"),NieStac!$T42))=FALSE,IF(ISERR(FIND(CONCATENATE(AY$4,"+++"),NieStac!$T42))=FALSE,"+++","++"),"+")," ")," ")</f>
        <v>+</v>
      </c>
      <c r="AZ33" s="16" t="str">
        <f>IF(ISERR(FIND(AZ$4,NieStac!$T42))=FALSE,IF(ISERR(FIND(CONCATENATE(AZ$4,"+"),NieStac!$T42))=FALSE,IF(ISERR(FIND(CONCATENATE(AZ$4,"++"),NieStac!$T42))=FALSE,IF(ISERR(FIND(CONCATENATE(AZ$4,"+++"),NieStac!$T42))=FALSE,"+++","++"),"+")," ")," ")</f>
        <v>++</v>
      </c>
      <c r="BA33" s="16" t="str">
        <f>IF(ISERR(FIND(BA$4,NieStac!$T42))=FALSE,IF(ISERR(FIND(CONCATENATE(BA$4,"+"),NieStac!$T42))=FALSE,IF(ISERR(FIND(CONCATENATE(BA$4,"++"),NieStac!$T42))=FALSE,IF(ISERR(FIND(CONCATENATE(BA$4,"+++"),NieStac!$T42))=FALSE,"+++","++"),"+")," ")," ")</f>
        <v xml:space="preserve"> </v>
      </c>
      <c r="BB33" s="16" t="str">
        <f>IF(ISERR(FIND(BB$4,NieStac!$T42))=FALSE,IF(ISERR(FIND(CONCATENATE(BB$4,"+"),NieStac!$T42))=FALSE,IF(ISERR(FIND(CONCATENATE(BB$4,"++"),NieStac!$T42))=FALSE,IF(ISERR(FIND(CONCATENATE(BB$4,"+++"),NieStac!$T42))=FALSE,"+++","++"),"+")," ")," ")</f>
        <v xml:space="preserve"> </v>
      </c>
    </row>
    <row r="34" spans="1:54">
      <c r="A34" s="95" t="str">
        <f>NieStac!C43</f>
        <v>Sterowanie adaptacyjne</v>
      </c>
      <c r="B34" s="16" t="str">
        <f>IF(ISERR(FIND(B$4,NieStac!$R43))=FALSE,IF(ISERR(FIND(CONCATENATE(B$4,"+"),NieStac!$R43))=FALSE,IF(ISERR(FIND(CONCATENATE(B$4,"++"),NieStac!$R43))=FALSE,IF(ISERR(FIND(CONCATENATE(B$4,"+++"),NieStac!$R43))=FALSE,"+++","++"),"+")," ")," ")</f>
        <v>+</v>
      </c>
      <c r="C34" s="16" t="str">
        <f>IF(ISERR(FIND(C$4,NieStac!$R43))=FALSE,IF(ISERR(FIND(CONCATENATE(C$4,"+"),NieStac!$R43))=FALSE,IF(ISERR(FIND(CONCATENATE(C$4,"++"),NieStac!$R43))=FALSE,IF(ISERR(FIND(CONCATENATE(C$4,"+++"),NieStac!$R43))=FALSE,"+++","++"),"+")," ")," ")</f>
        <v xml:space="preserve"> </v>
      </c>
      <c r="D34" s="16" t="str">
        <f>IF(ISERR(FIND(D$4,NieStac!$R43))=FALSE,IF(ISERR(FIND(CONCATENATE(D$4,"+"),NieStac!$R43))=FALSE,IF(ISERR(FIND(CONCATENATE(D$4,"++"),NieStac!$R43))=FALSE,IF(ISERR(FIND(CONCATENATE(D$4,"+++"),NieStac!$R43))=FALSE,"+++","++"),"+")," ")," ")</f>
        <v xml:space="preserve"> </v>
      </c>
      <c r="E34" s="16" t="str">
        <f>IF(ISERR(FIND(E$4,NieStac!$R43))=FALSE,IF(ISERR(FIND(CONCATENATE(E$4,"+"),NieStac!$R43))=FALSE,IF(ISERR(FIND(CONCATENATE(E$4,"++"),NieStac!$R43))=FALSE,IF(ISERR(FIND(CONCATENATE(E$4,"+++"),NieStac!$R43))=FALSE,"+++","++"),"+")," ")," ")</f>
        <v xml:space="preserve"> </v>
      </c>
      <c r="F34" s="16" t="str">
        <f>IF(ISERR(FIND(F$4,NieStac!$R43))=FALSE,IF(ISERR(FIND(CONCATENATE(F$4,"+"),NieStac!$R43))=FALSE,IF(ISERR(FIND(CONCATENATE(F$4,"++"),NieStac!$R43))=FALSE,IF(ISERR(FIND(CONCATENATE(F$4,"+++"),NieStac!$R43))=FALSE,"+++","++"),"+")," ")," ")</f>
        <v>+++</v>
      </c>
      <c r="G34" s="16" t="str">
        <f>IF(ISERR(FIND(G$4,NieStac!$R43))=FALSE,IF(ISERR(FIND(CONCATENATE(G$4,"+"),NieStac!$R43))=FALSE,IF(ISERR(FIND(CONCATENATE(G$4,"++"),NieStac!$R43))=FALSE,IF(ISERR(FIND(CONCATENATE(G$4,"+++"),NieStac!$R43))=FALSE,"+++","++"),"+")," ")," ")</f>
        <v xml:space="preserve"> </v>
      </c>
      <c r="H34" s="16" t="str">
        <f>IF(ISERR(FIND(H$4,NieStac!$R43))=FALSE,IF(ISERR(FIND(CONCATENATE(H$4,"+"),NieStac!$R43))=FALSE,IF(ISERR(FIND(CONCATENATE(H$4,"++"),NieStac!$R43))=FALSE,IF(ISERR(FIND(CONCATENATE(H$4,"+++"),NieStac!$R43))=FALSE,"+++","++"),"+")," ")," ")</f>
        <v xml:space="preserve"> </v>
      </c>
      <c r="I34" s="16" t="str">
        <f>IF(ISERR(FIND(I$4,NieStac!$R43))=FALSE,IF(ISERR(FIND(CONCATENATE(I$4,"+"),NieStac!$R43))=FALSE,IF(ISERR(FIND(CONCATENATE(I$4,"++"),NieStac!$R43))=FALSE,IF(ISERR(FIND(CONCATENATE(I$4,"+++"),NieStac!$R43))=FALSE,"+++","++"),"+")," ")," ")</f>
        <v xml:space="preserve"> </v>
      </c>
      <c r="J34" s="16" t="str">
        <f>IF(ISERR(FIND(J$4,NieStac!$R43))=FALSE,IF(ISERR(FIND(CONCATENATE(J$4,"+"),NieStac!$R43))=FALSE,IF(ISERR(FIND(CONCATENATE(J$4,"++"),NieStac!$R43))=FALSE,IF(ISERR(FIND(CONCATENATE(J$4,"+++"),NieStac!$R43))=FALSE,"+++","++"),"+")," ")," ")</f>
        <v>+++</v>
      </c>
      <c r="K34" s="16" t="str">
        <f>IF(ISERR(FIND(K$4,NieStac!$R43))=FALSE,IF(ISERR(FIND(CONCATENATE(K$4,"+"),NieStac!$R43))=FALSE,IF(ISERR(FIND(CONCATENATE(K$4,"++"),NieStac!$R43))=FALSE,IF(ISERR(FIND(CONCATENATE(K$4,"+++"),NieStac!$R43))=FALSE,"+++","++"),"+")," ")," ")</f>
        <v xml:space="preserve"> </v>
      </c>
      <c r="L34" s="16" t="str">
        <f>IF(ISERR(FIND(L$4,NieStac!$R43))=FALSE,IF(ISERR(FIND(CONCATENATE(L$4,"+"),NieStac!$R43))=FALSE,IF(ISERR(FIND(CONCATENATE(L$4,"++"),NieStac!$R43))=FALSE,IF(ISERR(FIND(CONCATENATE(L$4,"+++"),NieStac!$R43))=FALSE,"+++","++"),"+")," ")," ")</f>
        <v xml:space="preserve"> </v>
      </c>
      <c r="M34" s="16" t="str">
        <f>IF(ISERR(FIND(M$4,NieStac!$R43))=FALSE,IF(ISERR(FIND(CONCATENATE(M$4,"+"),NieStac!$R43))=FALSE,IF(ISERR(FIND(CONCATENATE(M$4,"++"),NieStac!$R43))=FALSE,IF(ISERR(FIND(CONCATENATE(M$4,"+++"),NieStac!$R43))=FALSE,"+++","++"),"+")," ")," ")</f>
        <v xml:space="preserve"> </v>
      </c>
      <c r="N34" s="16" t="str">
        <f>IF(ISERR(FIND(N$4,NieStac!$R43))=FALSE,IF(ISERR(FIND(CONCATENATE(N$4,"+"),NieStac!$R43))=FALSE,IF(ISERR(FIND(CONCATENATE(N$4,"++"),NieStac!$R43))=FALSE,IF(ISERR(FIND(CONCATENATE(N$4,"+++"),NieStac!$R43))=FALSE,"+++","++"),"+")," ")," ")</f>
        <v xml:space="preserve"> </v>
      </c>
      <c r="O34" s="16" t="str">
        <f>IF(ISERR(FIND(O$4,NieStac!$R43))=FALSE,IF(ISERR(FIND(CONCATENATE(O$4,"+"),NieStac!$R43))=FALSE,IF(ISERR(FIND(CONCATENATE(O$4,"++"),NieStac!$R43))=FALSE,IF(ISERR(FIND(CONCATENATE(O$4,"+++"),NieStac!$R43))=FALSE,"+++","++"),"+")," ")," ")</f>
        <v xml:space="preserve"> </v>
      </c>
      <c r="P34" s="16" t="str">
        <f>IF(ISERR(FIND(P$4,NieStac!$R43))=FALSE,IF(ISERR(FIND(CONCATENATE(P$4,"+"),NieStac!$R43))=FALSE,IF(ISERR(FIND(CONCATENATE(P$4,"++"),NieStac!$R43))=FALSE,IF(ISERR(FIND(CONCATENATE(P$4,"+++"),NieStac!$R43))=FALSE,"+++","++"),"+")," ")," ")</f>
        <v xml:space="preserve"> </v>
      </c>
      <c r="Q34" s="16" t="str">
        <f>IF(ISERR(FIND(Q$4,NieStac!$R43))=FALSE,IF(ISERR(FIND(CONCATENATE(Q$4,"+"),NieStac!$R43))=FALSE,IF(ISERR(FIND(CONCATENATE(Q$4,"++"),NieStac!$R43))=FALSE,IF(ISERR(FIND(CONCATENATE(Q$4,"+++"),NieStac!$R43))=FALSE,"+++","++"),"+")," ")," ")</f>
        <v xml:space="preserve"> </v>
      </c>
      <c r="R34" s="16" t="str">
        <f>IF(ISERR(FIND(R$4,NieStac!$R43))=FALSE,IF(ISERR(FIND(CONCATENATE(R$4,"+"),NieStac!$R43))=FALSE,IF(ISERR(FIND(CONCATENATE(R$4,"++"),NieStac!$R43))=FALSE,IF(ISERR(FIND(CONCATENATE(R$4,"+++"),NieStac!$R43))=FALSE,"+++","++"),"+")," ")," ")</f>
        <v xml:space="preserve"> </v>
      </c>
      <c r="S34" s="16" t="str">
        <f>IF(ISERR(FIND(S$4,NieStac!$R43))=FALSE,IF(ISERR(FIND(CONCATENATE(S$4,"+"),NieStac!$R43))=FALSE,IF(ISERR(FIND(CONCATENATE(S$4,"++"),NieStac!$R43))=FALSE,IF(ISERR(FIND(CONCATENATE(S$4,"+++"),NieStac!$R43))=FALSE,"+++","++"),"+")," ")," ")</f>
        <v xml:space="preserve"> </v>
      </c>
      <c r="T34" s="95" t="str">
        <f>NieStac!$C43</f>
        <v>Sterowanie adaptacyjne</v>
      </c>
      <c r="U34" s="16" t="str">
        <f>IF(ISERR(FIND(U$4,NieStac!$S43))=FALSE,IF(ISERR(FIND(CONCATENATE(U$4,"+"),NieStac!$S43))=FALSE,IF(ISERR(FIND(CONCATENATE(U$4,"++"),NieStac!$S43))=FALSE,IF(ISERR(FIND(CONCATENATE(U$4,"+++"),NieStac!$S43))=FALSE,"+++","++"),"+")," ")," ")</f>
        <v xml:space="preserve"> </v>
      </c>
      <c r="V34" s="16" t="str">
        <f>IF(ISERR(FIND(V$4,NieStac!$S43))=FALSE,IF(ISERR(FIND(CONCATENATE(V$4,"+"),NieStac!$S43))=FALSE,IF(ISERR(FIND(CONCATENATE(V$4,"++"),NieStac!$S43))=FALSE,IF(ISERR(FIND(CONCATENATE(V$4,"+++"),NieStac!$S43))=FALSE,"+++","++"),"+")," ")," ")</f>
        <v xml:space="preserve"> </v>
      </c>
      <c r="W34" s="16" t="str">
        <f>IF(ISERR(FIND(W$4,NieStac!$S43))=FALSE,IF(ISERR(FIND(CONCATENATE(W$4,"+"),NieStac!$S43))=FALSE,IF(ISERR(FIND(CONCATENATE(W$4,"++"),NieStac!$S43))=FALSE,IF(ISERR(FIND(CONCATENATE(W$4,"+++"),NieStac!$S43))=FALSE,"+++","++"),"+")," ")," ")</f>
        <v xml:space="preserve"> </v>
      </c>
      <c r="X34" s="16" t="str">
        <f>IF(ISERR(FIND(X$4,NieStac!$S43))=FALSE,IF(ISERR(FIND(CONCATENATE(X$4,"+"),NieStac!$S43))=FALSE,IF(ISERR(FIND(CONCATENATE(X$4,"++"),NieStac!$S43))=FALSE,IF(ISERR(FIND(CONCATENATE(X$4,"+++"),NieStac!$S43))=FALSE,"+++","++"),"+")," ")," ")</f>
        <v xml:space="preserve"> </v>
      </c>
      <c r="Y34" s="16" t="str">
        <f>IF(ISERR(FIND(Y$4,NieStac!$S43))=FALSE,IF(ISERR(FIND(CONCATENATE(Y$4,"+"),NieStac!$S43))=FALSE,IF(ISERR(FIND(CONCATENATE(Y$4,"++"),NieStac!$S43))=FALSE,IF(ISERR(FIND(CONCATENATE(Y$4,"+++"),NieStac!$S43))=FALSE,"+++","++"),"+")," ")," ")</f>
        <v xml:space="preserve"> </v>
      </c>
      <c r="Z34" s="16" t="str">
        <f>IF(ISERR(FIND(Z$4,NieStac!$S43))=FALSE,IF(ISERR(FIND(CONCATENATE(Z$4,"+"),NieStac!$S43))=FALSE,IF(ISERR(FIND(CONCATENATE(Z$4,"++"),NieStac!$S43))=FALSE,IF(ISERR(FIND(CONCATENATE(Z$4,"+++"),NieStac!$S43))=FALSE,"+++","++"),"+")," ")," ")</f>
        <v xml:space="preserve"> </v>
      </c>
      <c r="AA34" s="16" t="str">
        <f>IF(ISERR(FIND(AA$4,NieStac!$S43))=FALSE,IF(ISERR(FIND(CONCATENATE(AA$4,"+"),NieStac!$S43))=FALSE,IF(ISERR(FIND(CONCATENATE(AA$4,"++"),NieStac!$S43))=FALSE,IF(ISERR(FIND(CONCATENATE(AA$4,"+++"),NieStac!$S43))=FALSE,"+++","++"),"+")," ")," ")</f>
        <v xml:space="preserve"> </v>
      </c>
      <c r="AB34" s="16" t="str">
        <f>IF(ISERR(FIND(AB$4,NieStac!$S43))=FALSE,IF(ISERR(FIND(CONCATENATE(AB$4,"+"),NieStac!$S43))=FALSE,IF(ISERR(FIND(CONCATENATE(AB$4,"++"),NieStac!$S43))=FALSE,IF(ISERR(FIND(CONCATENATE(AB$4,"+++"),NieStac!$S43))=FALSE,"+++","++"),"+")," ")," ")</f>
        <v>+</v>
      </c>
      <c r="AC34" s="16" t="str">
        <f>IF(ISERR(FIND(AC$4,NieStac!$S43))=FALSE,IF(ISERR(FIND(CONCATENATE(AC$4,"+"),NieStac!$S43))=FALSE,IF(ISERR(FIND(CONCATENATE(AC$4,"++"),NieStac!$S43))=FALSE,IF(ISERR(FIND(CONCATENATE(AC$4,"+++"),NieStac!$S43))=FALSE,"+++","++"),"+")," ")," ")</f>
        <v>+++</v>
      </c>
      <c r="AD34" s="16" t="str">
        <f>IF(ISERR(FIND(AD$4,NieStac!$S43))=FALSE,IF(ISERR(FIND(CONCATENATE(AD$4,"+"),NieStac!$S43))=FALSE,IF(ISERR(FIND(CONCATENATE(AD$4,"++"),NieStac!$S43))=FALSE,IF(ISERR(FIND(CONCATENATE(AD$4,"+++"),NieStac!$S43))=FALSE,"+++","++"),"+")," ")," ")</f>
        <v>+++</v>
      </c>
      <c r="AE34" s="16" t="str">
        <f>IF(ISERR(FIND(AE$4,NieStac!$S43))=FALSE,IF(ISERR(FIND(CONCATENATE(AE$4,"+"),NieStac!$S43))=FALSE,IF(ISERR(FIND(CONCATENATE(AE$4,"++"),NieStac!$S43))=FALSE,IF(ISERR(FIND(CONCATENATE(AE$4,"+++"),NieStac!$S43))=FALSE,"+++","++"),"+")," ")," ")</f>
        <v xml:space="preserve"> </v>
      </c>
      <c r="AF34" s="16" t="str">
        <f>IF(ISERR(FIND(AF$4,NieStac!$S43))=FALSE,IF(ISERR(FIND(CONCATENATE(AF$4,"+"),NieStac!$S43))=FALSE,IF(ISERR(FIND(CONCATENATE(AF$4,"++"),NieStac!$S43))=FALSE,IF(ISERR(FIND(CONCATENATE(AF$4,"+++"),NieStac!$S43))=FALSE,"+++","++"),"+")," ")," ")</f>
        <v xml:space="preserve"> </v>
      </c>
      <c r="AG34" s="16" t="str">
        <f>IF(ISERR(FIND(AG$4,NieStac!$S43))=FALSE,IF(ISERR(FIND(CONCATENATE(AG$4,"+"),NieStac!$S43))=FALSE,IF(ISERR(FIND(CONCATENATE(AG$4,"++"),NieStac!$S43))=FALSE,IF(ISERR(FIND(CONCATENATE(AG$4,"+++"),NieStac!$S43))=FALSE,"+++","++"),"+")," ")," ")</f>
        <v xml:space="preserve"> </v>
      </c>
      <c r="AH34" s="16" t="str">
        <f>IF(ISERR(FIND(AH$4,NieStac!$S43))=FALSE,IF(ISERR(FIND(CONCATENATE(AH$4,"+"),NieStac!$S43))=FALSE,IF(ISERR(FIND(CONCATENATE(AH$4,"++"),NieStac!$S43))=FALSE,IF(ISERR(FIND(CONCATENATE(AH$4,"+++"),NieStac!$S43))=FALSE,"+++","++"),"+")," ")," ")</f>
        <v xml:space="preserve"> </v>
      </c>
      <c r="AI34" s="16" t="str">
        <f>IF(ISERR(FIND(AI$4,NieStac!$S43))=FALSE,IF(ISERR(FIND(CONCATENATE(AI$4,"+"),NieStac!$S43))=FALSE,IF(ISERR(FIND(CONCATENATE(AI$4,"++"),NieStac!$S43))=FALSE,IF(ISERR(FIND(CONCATENATE(AI$4,"+++"),NieStac!$S43))=FALSE,"+++","++"),"+")," ")," ")</f>
        <v xml:space="preserve"> </v>
      </c>
      <c r="AJ34" s="16" t="str">
        <f>IF(ISERR(FIND(AJ$4,NieStac!$S43))=FALSE,IF(ISERR(FIND(CONCATENATE(AJ$4,"+"),NieStac!$S43))=FALSE,IF(ISERR(FIND(CONCATENATE(AJ$4,"++"),NieStac!$S43))=FALSE,IF(ISERR(FIND(CONCATENATE(AJ$4,"+++"),NieStac!$S43))=FALSE,"+++","++"),"+")," ")," ")</f>
        <v xml:space="preserve"> </v>
      </c>
      <c r="AK34" s="16" t="str">
        <f>IF(ISERR(FIND(AK$4,NieStac!$S43))=FALSE,IF(ISERR(FIND(CONCATENATE(AK$4,"+"),NieStac!$S43))=FALSE,IF(ISERR(FIND(CONCATENATE(AK$4,"++"),NieStac!$S43))=FALSE,IF(ISERR(FIND(CONCATENATE(AK$4,"+++"),NieStac!$S43))=FALSE,"+++","++"),"+")," ")," ")</f>
        <v xml:space="preserve"> </v>
      </c>
      <c r="AL34" s="16" t="str">
        <f>IF(ISERR(FIND(AL$4,NieStac!$S43))=FALSE,IF(ISERR(FIND(CONCATENATE(AL$4,"+"),NieStac!$S43))=FALSE,IF(ISERR(FIND(CONCATENATE(AL$4,"++"),NieStac!$S43))=FALSE,IF(ISERR(FIND(CONCATENATE(AL$4,"+++"),NieStac!$S43))=FALSE,"+++","++"),"+")," ")," ")</f>
        <v xml:space="preserve"> </v>
      </c>
      <c r="AM34" s="16" t="str">
        <f>IF(ISERR(FIND(AM$4,NieStac!$S43))=FALSE,IF(ISERR(FIND(CONCATENATE(AM$4,"+"),NieStac!$S43))=FALSE,IF(ISERR(FIND(CONCATENATE(AM$4,"++"),NieStac!$S43))=FALSE,IF(ISERR(FIND(CONCATENATE(AM$4,"+++"),NieStac!$S43))=FALSE,"+++","++"),"+")," ")," ")</f>
        <v xml:space="preserve"> </v>
      </c>
      <c r="AN34" s="16" t="str">
        <f>IF(ISERR(FIND(AN$4,NieStac!$S43))=FALSE,IF(ISERR(FIND(CONCATENATE(AN$4,"+"),NieStac!$S43))=FALSE,IF(ISERR(FIND(CONCATENATE(AN$4,"++"),NieStac!$S43))=FALSE,IF(ISERR(FIND(CONCATENATE(AN$4,"+++"),NieStac!$S43))=FALSE,"+++","++"),"+")," ")," ")</f>
        <v xml:space="preserve"> </v>
      </c>
      <c r="AO34" s="16" t="str">
        <f>IF(ISERR(FIND(AO$4,NieStac!$S43))=FALSE,IF(ISERR(FIND(CONCATENATE(AO$4,"+"),NieStac!$S43))=FALSE,IF(ISERR(FIND(CONCATENATE(AO$4,"++"),NieStac!$S43))=FALSE,IF(ISERR(FIND(CONCATENATE(AO$4,"+++"),NieStac!$S43))=FALSE,"+++","++"),"+")," ")," ")</f>
        <v xml:space="preserve"> </v>
      </c>
      <c r="AP34" s="16" t="str">
        <f>IF(ISERR(FIND(AP$4,NieStac!$S43))=FALSE,IF(ISERR(FIND(CONCATENATE(AP$4,"+"),NieStac!$S43))=FALSE,IF(ISERR(FIND(CONCATENATE(AP$4,"++"),NieStac!$S43))=FALSE,IF(ISERR(FIND(CONCATENATE(AP$4,"+++"),NieStac!$S43))=FALSE,"+++","++"),"+")," ")," ")</f>
        <v>++</v>
      </c>
      <c r="AQ34" s="16" t="str">
        <f>IF(ISERR(FIND(AQ$4,NieStac!$S43))=FALSE,IF(ISERR(FIND(CONCATENATE(AQ$4,"+"),NieStac!$S43))=FALSE,IF(ISERR(FIND(CONCATENATE(AQ$4,"++"),NieStac!$S43))=FALSE,IF(ISERR(FIND(CONCATENATE(AQ$4,"+++"),NieStac!$S43))=FALSE,"+++","++"),"+")," ")," ")</f>
        <v xml:space="preserve"> </v>
      </c>
      <c r="AR34" s="16" t="str">
        <f>IF(ISERR(FIND(AR$4,NieStac!$S43))=FALSE,IF(ISERR(FIND(CONCATENATE(AR$4,"+"),NieStac!$S43))=FALSE,IF(ISERR(FIND(CONCATENATE(AR$4,"++"),NieStac!$S43))=FALSE,IF(ISERR(FIND(CONCATENATE(AR$4,"+++"),NieStac!$S43))=FALSE,"+++","++"),"+")," ")," ")</f>
        <v xml:space="preserve"> </v>
      </c>
      <c r="AS34" s="16" t="str">
        <f>IF(ISERR(FIND(AS$4,NieStac!$S43))=FALSE,IF(ISERR(FIND(CONCATENATE(AS$4,"+"),NieStac!$S43))=FALSE,IF(ISERR(FIND(CONCATENATE(AS$4,"++"),NieStac!$S43))=FALSE,IF(ISERR(FIND(CONCATENATE(AS$4,"+++"),NieStac!$S43))=FALSE,"+++","++"),"+")," ")," ")</f>
        <v xml:space="preserve"> </v>
      </c>
      <c r="AT34" s="16" t="str">
        <f>IF(ISERR(FIND(AT$4,NieStac!$S43))=FALSE,IF(ISERR(FIND(CONCATENATE(AT$4,"+"),NieStac!$S43))=FALSE,IF(ISERR(FIND(CONCATENATE(AT$4,"++"),NieStac!$S43))=FALSE,IF(ISERR(FIND(CONCATENATE(AT$4,"+++"),NieStac!$S43))=FALSE,"+++","++"),"+")," ")," ")</f>
        <v xml:space="preserve"> </v>
      </c>
      <c r="AU34" s="16" t="str">
        <f>IF(ISERR(FIND(AU$4,NieStac!$S43))=FALSE,IF(ISERR(FIND(CONCATENATE(AU$4,"+"),NieStac!$S43))=FALSE,IF(ISERR(FIND(CONCATENATE(AU$4,"++"),NieStac!$S43))=FALSE,IF(ISERR(FIND(CONCATENATE(AU$4,"+++"),NieStac!$S43))=FALSE,"+++","++"),"+")," ")," ")</f>
        <v xml:space="preserve"> </v>
      </c>
      <c r="AV34" s="95" t="str">
        <f>NieStac!$C43</f>
        <v>Sterowanie adaptacyjne</v>
      </c>
      <c r="AW34" s="16" t="str">
        <f>IF(ISERR(FIND(AW$4,NieStac!$T43))=FALSE,IF(ISERR(FIND(CONCATENATE(AW$4,"+"),NieStac!$T43))=FALSE,IF(ISERR(FIND(CONCATENATE(AW$4,"++"),NieStac!$T43))=FALSE,IF(ISERR(FIND(CONCATENATE(AW$4,"+++"),NieStac!$T43))=FALSE,"+++","++"),"+")," ")," ")</f>
        <v xml:space="preserve"> </v>
      </c>
      <c r="AX34" s="16" t="str">
        <f>IF(ISERR(FIND(AX$4,NieStac!$T43))=FALSE,IF(ISERR(FIND(CONCATENATE(AX$4,"+"),NieStac!$T43))=FALSE,IF(ISERR(FIND(CONCATENATE(AX$4,"++"),NieStac!$T43))=FALSE,IF(ISERR(FIND(CONCATENATE(AX$4,"+++"),NieStac!$T43))=FALSE,"+++","++"),"+")," ")," ")</f>
        <v xml:space="preserve"> </v>
      </c>
      <c r="AY34" s="16" t="str">
        <f>IF(ISERR(FIND(AY$4,NieStac!$T43))=FALSE,IF(ISERR(FIND(CONCATENATE(AY$4,"+"),NieStac!$T43))=FALSE,IF(ISERR(FIND(CONCATENATE(AY$4,"++"),NieStac!$T43))=FALSE,IF(ISERR(FIND(CONCATENATE(AY$4,"+++"),NieStac!$T43))=FALSE,"+++","++"),"+")," ")," ")</f>
        <v>+</v>
      </c>
      <c r="AZ34" s="16" t="str">
        <f>IF(ISERR(FIND(AZ$4,NieStac!$T43))=FALSE,IF(ISERR(FIND(CONCATENATE(AZ$4,"+"),NieStac!$T43))=FALSE,IF(ISERR(FIND(CONCATENATE(AZ$4,"++"),NieStac!$T43))=FALSE,IF(ISERR(FIND(CONCATENATE(AZ$4,"+++"),NieStac!$T43))=FALSE,"+++","++"),"+")," ")," ")</f>
        <v>++</v>
      </c>
      <c r="BA34" s="16" t="str">
        <f>IF(ISERR(FIND(BA$4,NieStac!$T43))=FALSE,IF(ISERR(FIND(CONCATENATE(BA$4,"+"),NieStac!$T43))=FALSE,IF(ISERR(FIND(CONCATENATE(BA$4,"++"),NieStac!$T43))=FALSE,IF(ISERR(FIND(CONCATENATE(BA$4,"+++"),NieStac!$T43))=FALSE,"+++","++"),"+")," ")," ")</f>
        <v xml:space="preserve"> </v>
      </c>
      <c r="BB34" s="16" t="str">
        <f>IF(ISERR(FIND(BB$4,NieStac!$T43))=FALSE,IF(ISERR(FIND(CONCATENATE(BB$4,"+"),NieStac!$T43))=FALSE,IF(ISERR(FIND(CONCATENATE(BB$4,"++"),NieStac!$T43))=FALSE,IF(ISERR(FIND(CONCATENATE(BB$4,"+++"),NieStac!$T43))=FALSE,"+++","++"),"+")," ")," ")</f>
        <v xml:space="preserve"> </v>
      </c>
    </row>
    <row r="35" spans="1:54" ht="24.75" customHeight="1">
      <c r="A35" s="95" t="str">
        <f>NieStac!C44</f>
        <v>Inteligentne systemy ze sprzężeniem wizyjnym</v>
      </c>
      <c r="B35" s="16" t="str">
        <f>IF(ISERR(FIND(B$4,NieStac!$R44))=FALSE,IF(ISERR(FIND(CONCATENATE(B$4,"+"),NieStac!$R44))=FALSE,IF(ISERR(FIND(CONCATENATE(B$4,"++"),NieStac!$R44))=FALSE,IF(ISERR(FIND(CONCATENATE(B$4,"+++"),NieStac!$R44))=FALSE,"+++","++"),"+")," ")," ")</f>
        <v xml:space="preserve"> </v>
      </c>
      <c r="C35" s="16" t="str">
        <f>IF(ISERR(FIND(C$4,NieStac!$R44))=FALSE,IF(ISERR(FIND(CONCATENATE(C$4,"+"),NieStac!$R44))=FALSE,IF(ISERR(FIND(CONCATENATE(C$4,"++"),NieStac!$R44))=FALSE,IF(ISERR(FIND(CONCATENATE(C$4,"+++"),NieStac!$R44))=FALSE,"+++","++"),"+")," ")," ")</f>
        <v xml:space="preserve"> </v>
      </c>
      <c r="D35" s="16" t="str">
        <f>IF(ISERR(FIND(D$4,NieStac!$R44))=FALSE,IF(ISERR(FIND(CONCATENATE(D$4,"+"),NieStac!$R44))=FALSE,IF(ISERR(FIND(CONCATENATE(D$4,"++"),NieStac!$R44))=FALSE,IF(ISERR(FIND(CONCATENATE(D$4,"+++"),NieStac!$R44))=FALSE,"+++","++"),"+")," ")," ")</f>
        <v>+</v>
      </c>
      <c r="E35" s="16" t="str">
        <f>IF(ISERR(FIND(E$4,NieStac!$R44))=FALSE,IF(ISERR(FIND(CONCATENATE(E$4,"+"),NieStac!$R44))=FALSE,IF(ISERR(FIND(CONCATENATE(E$4,"++"),NieStac!$R44))=FALSE,IF(ISERR(FIND(CONCATENATE(E$4,"+++"),NieStac!$R44))=FALSE,"+++","++"),"+")," ")," ")</f>
        <v>+</v>
      </c>
      <c r="F35" s="16" t="str">
        <f>IF(ISERR(FIND(F$4,NieStac!$R44))=FALSE,IF(ISERR(FIND(CONCATENATE(F$4,"+"),NieStac!$R44))=FALSE,IF(ISERR(FIND(CONCATENATE(F$4,"++"),NieStac!$R44))=FALSE,IF(ISERR(FIND(CONCATENATE(F$4,"+++"),NieStac!$R44))=FALSE,"+++","++"),"+")," ")," ")</f>
        <v xml:space="preserve"> </v>
      </c>
      <c r="G35" s="16" t="str">
        <f>IF(ISERR(FIND(G$4,NieStac!$R44))=FALSE,IF(ISERR(FIND(CONCATENATE(G$4,"+"),NieStac!$R44))=FALSE,IF(ISERR(FIND(CONCATENATE(G$4,"++"),NieStac!$R44))=FALSE,IF(ISERR(FIND(CONCATENATE(G$4,"+++"),NieStac!$R44))=FALSE,"+++","++"),"+")," ")," ")</f>
        <v xml:space="preserve"> </v>
      </c>
      <c r="H35" s="16" t="str">
        <f>IF(ISERR(FIND(H$4,NieStac!$R44))=FALSE,IF(ISERR(FIND(CONCATENATE(H$4,"+"),NieStac!$R44))=FALSE,IF(ISERR(FIND(CONCATENATE(H$4,"++"),NieStac!$R44))=FALSE,IF(ISERR(FIND(CONCATENATE(H$4,"+++"),NieStac!$R44))=FALSE,"+++","++"),"+")," ")," ")</f>
        <v xml:space="preserve"> </v>
      </c>
      <c r="I35" s="16" t="str">
        <f>IF(ISERR(FIND(I$4,NieStac!$R44))=FALSE,IF(ISERR(FIND(CONCATENATE(I$4,"+"),NieStac!$R44))=FALSE,IF(ISERR(FIND(CONCATENATE(I$4,"++"),NieStac!$R44))=FALSE,IF(ISERR(FIND(CONCATENATE(I$4,"+++"),NieStac!$R44))=FALSE,"+++","++"),"+")," ")," ")</f>
        <v xml:space="preserve"> </v>
      </c>
      <c r="J35" s="16" t="str">
        <f>IF(ISERR(FIND(J$4,NieStac!$R44))=FALSE,IF(ISERR(FIND(CONCATENATE(J$4,"+"),NieStac!$R44))=FALSE,IF(ISERR(FIND(CONCATENATE(J$4,"++"),NieStac!$R44))=FALSE,IF(ISERR(FIND(CONCATENATE(J$4,"+++"),NieStac!$R44))=FALSE,"+++","++"),"+")," ")," ")</f>
        <v xml:space="preserve"> </v>
      </c>
      <c r="K35" s="16" t="str">
        <f>IF(ISERR(FIND(K$4,NieStac!$R44))=FALSE,IF(ISERR(FIND(CONCATENATE(K$4,"+"),NieStac!$R44))=FALSE,IF(ISERR(FIND(CONCATENATE(K$4,"++"),NieStac!$R44))=FALSE,IF(ISERR(FIND(CONCATENATE(K$4,"+++"),NieStac!$R44))=FALSE,"+++","++"),"+")," ")," ")</f>
        <v xml:space="preserve"> </v>
      </c>
      <c r="L35" s="16" t="str">
        <f>IF(ISERR(FIND(L$4,NieStac!$R44))=FALSE,IF(ISERR(FIND(CONCATENATE(L$4,"+"),NieStac!$R44))=FALSE,IF(ISERR(FIND(CONCATENATE(L$4,"++"),NieStac!$R44))=FALSE,IF(ISERR(FIND(CONCATENATE(L$4,"+++"),NieStac!$R44))=FALSE,"+++","++"),"+")," ")," ")</f>
        <v xml:space="preserve"> </v>
      </c>
      <c r="M35" s="16" t="str">
        <f>IF(ISERR(FIND(M$4,NieStac!$R44))=FALSE,IF(ISERR(FIND(CONCATENATE(M$4,"+"),NieStac!$R44))=FALSE,IF(ISERR(FIND(CONCATENATE(M$4,"++"),NieStac!$R44))=FALSE,IF(ISERR(FIND(CONCATENATE(M$4,"+++"),NieStac!$R44))=FALSE,"+++","++"),"+")," ")," ")</f>
        <v xml:space="preserve"> </v>
      </c>
      <c r="N35" s="16" t="str">
        <f>IF(ISERR(FIND(N$4,NieStac!$R44))=FALSE,IF(ISERR(FIND(CONCATENATE(N$4,"+"),NieStac!$R44))=FALSE,IF(ISERR(FIND(CONCATENATE(N$4,"++"),NieStac!$R44))=FALSE,IF(ISERR(FIND(CONCATENATE(N$4,"+++"),NieStac!$R44))=FALSE,"+++","++"),"+")," ")," ")</f>
        <v xml:space="preserve"> </v>
      </c>
      <c r="O35" s="16" t="str">
        <f>IF(ISERR(FIND(O$4,NieStac!$R44))=FALSE,IF(ISERR(FIND(CONCATENATE(O$4,"+"),NieStac!$R44))=FALSE,IF(ISERR(FIND(CONCATENATE(O$4,"++"),NieStac!$R44))=FALSE,IF(ISERR(FIND(CONCATENATE(O$4,"+++"),NieStac!$R44))=FALSE,"+++","++"),"+")," ")," ")</f>
        <v xml:space="preserve"> </v>
      </c>
      <c r="P35" s="16" t="str">
        <f>IF(ISERR(FIND(P$4,NieStac!$R44))=FALSE,IF(ISERR(FIND(CONCATENATE(P$4,"+"),NieStac!$R44))=FALSE,IF(ISERR(FIND(CONCATENATE(P$4,"++"),NieStac!$R44))=FALSE,IF(ISERR(FIND(CONCATENATE(P$4,"+++"),NieStac!$R44))=FALSE,"+++","++"),"+")," ")," ")</f>
        <v xml:space="preserve"> </v>
      </c>
      <c r="Q35" s="16" t="str">
        <f>IF(ISERR(FIND(Q$4,NieStac!$R44))=FALSE,IF(ISERR(FIND(CONCATENATE(Q$4,"+"),NieStac!$R44))=FALSE,IF(ISERR(FIND(CONCATENATE(Q$4,"++"),NieStac!$R44))=FALSE,IF(ISERR(FIND(CONCATENATE(Q$4,"+++"),NieStac!$R44))=FALSE,"+++","++"),"+")," ")," ")</f>
        <v xml:space="preserve"> </v>
      </c>
      <c r="R35" s="16" t="str">
        <f>IF(ISERR(FIND(R$4,NieStac!$R44))=FALSE,IF(ISERR(FIND(CONCATENATE(R$4,"+"),NieStac!$R44))=FALSE,IF(ISERR(FIND(CONCATENATE(R$4,"++"),NieStac!$R44))=FALSE,IF(ISERR(FIND(CONCATENATE(R$4,"+++"),NieStac!$R44))=FALSE,"+++","++"),"+")," ")," ")</f>
        <v xml:space="preserve"> </v>
      </c>
      <c r="S35" s="16" t="str">
        <f>IF(ISERR(FIND(S$4,NieStac!$R44))=FALSE,IF(ISERR(FIND(CONCATENATE(S$4,"+"),NieStac!$R44))=FALSE,IF(ISERR(FIND(CONCATENATE(S$4,"++"),NieStac!$R44))=FALSE,IF(ISERR(FIND(CONCATENATE(S$4,"+++"),NieStac!$R44))=FALSE,"+++","++"),"+")," ")," ")</f>
        <v xml:space="preserve"> </v>
      </c>
      <c r="T35" s="95" t="str">
        <f>NieStac!$C44</f>
        <v>Inteligentne systemy ze sprzężeniem wizyjnym</v>
      </c>
      <c r="U35" s="16" t="str">
        <f>IF(ISERR(FIND(U$4,NieStac!$S44))=FALSE,IF(ISERR(FIND(CONCATENATE(U$4,"+"),NieStac!$S44))=FALSE,IF(ISERR(FIND(CONCATENATE(U$4,"++"),NieStac!$S44))=FALSE,IF(ISERR(FIND(CONCATENATE(U$4,"+++"),NieStac!$S44))=FALSE,"+++","++"),"+")," ")," ")</f>
        <v xml:space="preserve"> </v>
      </c>
      <c r="V35" s="16" t="str">
        <f>IF(ISERR(FIND(V$4,NieStac!$S44))=FALSE,IF(ISERR(FIND(CONCATENATE(V$4,"+"),NieStac!$S44))=FALSE,IF(ISERR(FIND(CONCATENATE(V$4,"++"),NieStac!$S44))=FALSE,IF(ISERR(FIND(CONCATENATE(V$4,"+++"),NieStac!$S44))=FALSE,"+++","++"),"+")," ")," ")</f>
        <v xml:space="preserve"> </v>
      </c>
      <c r="W35" s="16" t="str">
        <f>IF(ISERR(FIND(W$4,NieStac!$S44))=FALSE,IF(ISERR(FIND(CONCATENATE(W$4,"+"),NieStac!$S44))=FALSE,IF(ISERR(FIND(CONCATENATE(W$4,"++"),NieStac!$S44))=FALSE,IF(ISERR(FIND(CONCATENATE(W$4,"+++"),NieStac!$S44))=FALSE,"+++","++"),"+")," ")," ")</f>
        <v xml:space="preserve"> </v>
      </c>
      <c r="X35" s="16" t="str">
        <f>IF(ISERR(FIND(X$4,NieStac!$S44))=FALSE,IF(ISERR(FIND(CONCATENATE(X$4,"+"),NieStac!$S44))=FALSE,IF(ISERR(FIND(CONCATENATE(X$4,"++"),NieStac!$S44))=FALSE,IF(ISERR(FIND(CONCATENATE(X$4,"+++"),NieStac!$S44))=FALSE,"+++","++"),"+")," ")," ")</f>
        <v xml:space="preserve"> </v>
      </c>
      <c r="Y35" s="16" t="str">
        <f>IF(ISERR(FIND(Y$4,NieStac!$S44))=FALSE,IF(ISERR(FIND(CONCATENATE(Y$4,"+"),NieStac!$S44))=FALSE,IF(ISERR(FIND(CONCATENATE(Y$4,"++"),NieStac!$S44))=FALSE,IF(ISERR(FIND(CONCATENATE(Y$4,"+++"),NieStac!$S44))=FALSE,"+++","++"),"+")," ")," ")</f>
        <v xml:space="preserve"> </v>
      </c>
      <c r="Z35" s="16" t="str">
        <f>IF(ISERR(FIND(Z$4,NieStac!$S44))=FALSE,IF(ISERR(FIND(CONCATENATE(Z$4,"+"),NieStac!$S44))=FALSE,IF(ISERR(FIND(CONCATENATE(Z$4,"++"),NieStac!$S44))=FALSE,IF(ISERR(FIND(CONCATENATE(Z$4,"+++"),NieStac!$S44))=FALSE,"+++","++"),"+")," ")," ")</f>
        <v xml:space="preserve"> </v>
      </c>
      <c r="AA35" s="16" t="str">
        <f>IF(ISERR(FIND(AA$4,NieStac!$S44))=FALSE,IF(ISERR(FIND(CONCATENATE(AA$4,"+"),NieStac!$S44))=FALSE,IF(ISERR(FIND(CONCATENATE(AA$4,"++"),NieStac!$S44))=FALSE,IF(ISERR(FIND(CONCATENATE(AA$4,"+++"),NieStac!$S44))=FALSE,"+++","++"),"+")," ")," ")</f>
        <v xml:space="preserve"> </v>
      </c>
      <c r="AB35" s="16" t="str">
        <f>IF(ISERR(FIND(AB$4,NieStac!$S44))=FALSE,IF(ISERR(FIND(CONCATENATE(AB$4,"+"),NieStac!$S44))=FALSE,IF(ISERR(FIND(CONCATENATE(AB$4,"++"),NieStac!$S44))=FALSE,IF(ISERR(FIND(CONCATENATE(AB$4,"+++"),NieStac!$S44))=FALSE,"+++","++"),"+")," ")," ")</f>
        <v xml:space="preserve"> </v>
      </c>
      <c r="AC35" s="16" t="str">
        <f>IF(ISERR(FIND(AC$4,NieStac!$S44))=FALSE,IF(ISERR(FIND(CONCATENATE(AC$4,"+"),NieStac!$S44))=FALSE,IF(ISERR(FIND(CONCATENATE(AC$4,"++"),NieStac!$S44))=FALSE,IF(ISERR(FIND(CONCATENATE(AC$4,"+++"),NieStac!$S44))=FALSE,"+++","++"),"+")," ")," ")</f>
        <v xml:space="preserve"> </v>
      </c>
      <c r="AD35" s="16" t="str">
        <f>IF(ISERR(FIND(AD$4,NieStac!$S44))=FALSE,IF(ISERR(FIND(CONCATENATE(AD$4,"+"),NieStac!$S44))=FALSE,IF(ISERR(FIND(CONCATENATE(AD$4,"++"),NieStac!$S44))=FALSE,IF(ISERR(FIND(CONCATENATE(AD$4,"+++"),NieStac!$S44))=FALSE,"+++","++"),"+")," ")," ")</f>
        <v xml:space="preserve"> </v>
      </c>
      <c r="AE35" s="16" t="str">
        <f>IF(ISERR(FIND(AE$4,NieStac!$S44))=FALSE,IF(ISERR(FIND(CONCATENATE(AE$4,"+"),NieStac!$S44))=FALSE,IF(ISERR(FIND(CONCATENATE(AE$4,"++"),NieStac!$S44))=FALSE,IF(ISERR(FIND(CONCATENATE(AE$4,"+++"),NieStac!$S44))=FALSE,"+++","++"),"+")," ")," ")</f>
        <v xml:space="preserve"> </v>
      </c>
      <c r="AF35" s="16" t="str">
        <f>IF(ISERR(FIND(AF$4,NieStac!$S44))=FALSE,IF(ISERR(FIND(CONCATENATE(AF$4,"+"),NieStac!$S44))=FALSE,IF(ISERR(FIND(CONCATENATE(AF$4,"++"),NieStac!$S44))=FALSE,IF(ISERR(FIND(CONCATENATE(AF$4,"+++"),NieStac!$S44))=FALSE,"+++","++"),"+")," ")," ")</f>
        <v>+</v>
      </c>
      <c r="AG35" s="16" t="str">
        <f>IF(ISERR(FIND(AG$4,NieStac!$S44))=FALSE,IF(ISERR(FIND(CONCATENATE(AG$4,"+"),NieStac!$S44))=FALSE,IF(ISERR(FIND(CONCATENATE(AG$4,"++"),NieStac!$S44))=FALSE,IF(ISERR(FIND(CONCATENATE(AG$4,"+++"),NieStac!$S44))=FALSE,"+++","++"),"+")," ")," ")</f>
        <v xml:space="preserve"> </v>
      </c>
      <c r="AH35" s="16" t="str">
        <f>IF(ISERR(FIND(AH$4,NieStac!$S44))=FALSE,IF(ISERR(FIND(CONCATENATE(AH$4,"+"),NieStac!$S44))=FALSE,IF(ISERR(FIND(CONCATENATE(AH$4,"++"),NieStac!$S44))=FALSE,IF(ISERR(FIND(CONCATENATE(AH$4,"+++"),NieStac!$S44))=FALSE,"+++","++"),"+")," ")," ")</f>
        <v xml:space="preserve"> </v>
      </c>
      <c r="AI35" s="16" t="str">
        <f>IF(ISERR(FIND(AI$4,NieStac!$S44))=FALSE,IF(ISERR(FIND(CONCATENATE(AI$4,"+"),NieStac!$S44))=FALSE,IF(ISERR(FIND(CONCATENATE(AI$4,"++"),NieStac!$S44))=FALSE,IF(ISERR(FIND(CONCATENATE(AI$4,"+++"),NieStac!$S44))=FALSE,"+++","++"),"+")," ")," ")</f>
        <v xml:space="preserve"> </v>
      </c>
      <c r="AJ35" s="16" t="str">
        <f>IF(ISERR(FIND(AJ$4,NieStac!$S44))=FALSE,IF(ISERR(FIND(CONCATENATE(AJ$4,"+"),NieStac!$S44))=FALSE,IF(ISERR(FIND(CONCATENATE(AJ$4,"++"),NieStac!$S44))=FALSE,IF(ISERR(FIND(CONCATENATE(AJ$4,"+++"),NieStac!$S44))=FALSE,"+++","++"),"+")," ")," ")</f>
        <v xml:space="preserve"> </v>
      </c>
      <c r="AK35" s="16" t="str">
        <f>IF(ISERR(FIND(AK$4,NieStac!$S44))=FALSE,IF(ISERR(FIND(CONCATENATE(AK$4,"+"),NieStac!$S44))=FALSE,IF(ISERR(FIND(CONCATENATE(AK$4,"++"),NieStac!$S44))=FALSE,IF(ISERR(FIND(CONCATENATE(AK$4,"+++"),NieStac!$S44))=FALSE,"+++","++"),"+")," ")," ")</f>
        <v xml:space="preserve"> </v>
      </c>
      <c r="AL35" s="16" t="str">
        <f>IF(ISERR(FIND(AL$4,NieStac!$S44))=FALSE,IF(ISERR(FIND(CONCATENATE(AL$4,"+"),NieStac!$S44))=FALSE,IF(ISERR(FIND(CONCATENATE(AL$4,"++"),NieStac!$S44))=FALSE,IF(ISERR(FIND(CONCATENATE(AL$4,"+++"),NieStac!$S44))=FALSE,"+++","++"),"+")," ")," ")</f>
        <v xml:space="preserve"> </v>
      </c>
      <c r="AM35" s="16" t="str">
        <f>IF(ISERR(FIND(AM$4,NieStac!$S44))=FALSE,IF(ISERR(FIND(CONCATENATE(AM$4,"+"),NieStac!$S44))=FALSE,IF(ISERR(FIND(CONCATENATE(AM$4,"++"),NieStac!$S44))=FALSE,IF(ISERR(FIND(CONCATENATE(AM$4,"+++"),NieStac!$S44))=FALSE,"+++","++"),"+")," ")," ")</f>
        <v>+++</v>
      </c>
      <c r="AN35" s="16" t="str">
        <f>IF(ISERR(FIND(AN$4,NieStac!$S44))=FALSE,IF(ISERR(FIND(CONCATENATE(AN$4,"+"),NieStac!$S44))=FALSE,IF(ISERR(FIND(CONCATENATE(AN$4,"++"),NieStac!$S44))=FALSE,IF(ISERR(FIND(CONCATENATE(AN$4,"+++"),NieStac!$S44))=FALSE,"+++","++"),"+")," ")," ")</f>
        <v xml:space="preserve"> </v>
      </c>
      <c r="AO35" s="16" t="str">
        <f>IF(ISERR(FIND(AO$4,NieStac!$S44))=FALSE,IF(ISERR(FIND(CONCATENATE(AO$4,"+"),NieStac!$S44))=FALSE,IF(ISERR(FIND(CONCATENATE(AO$4,"++"),NieStac!$S44))=FALSE,IF(ISERR(FIND(CONCATENATE(AO$4,"+++"),NieStac!$S44))=FALSE,"+++","++"),"+")," ")," ")</f>
        <v>+</v>
      </c>
      <c r="AP35" s="16" t="str">
        <f>IF(ISERR(FIND(AP$4,NieStac!$S44))=FALSE,IF(ISERR(FIND(CONCATENATE(AP$4,"+"),NieStac!$S44))=FALSE,IF(ISERR(FIND(CONCATENATE(AP$4,"++"),NieStac!$S44))=FALSE,IF(ISERR(FIND(CONCATENATE(AP$4,"+++"),NieStac!$S44))=FALSE,"+++","++"),"+")," ")," ")</f>
        <v xml:space="preserve"> </v>
      </c>
      <c r="AQ35" s="16" t="str">
        <f>IF(ISERR(FIND(AQ$4,NieStac!$S44))=FALSE,IF(ISERR(FIND(CONCATENATE(AQ$4,"+"),NieStac!$S44))=FALSE,IF(ISERR(FIND(CONCATENATE(AQ$4,"++"),NieStac!$S44))=FALSE,IF(ISERR(FIND(CONCATENATE(AQ$4,"+++"),NieStac!$S44))=FALSE,"+++","++"),"+")," ")," ")</f>
        <v xml:space="preserve"> </v>
      </c>
      <c r="AR35" s="16" t="str">
        <f>IF(ISERR(FIND(AR$4,NieStac!$S44))=FALSE,IF(ISERR(FIND(CONCATENATE(AR$4,"+"),NieStac!$S44))=FALSE,IF(ISERR(FIND(CONCATENATE(AR$4,"++"),NieStac!$S44))=FALSE,IF(ISERR(FIND(CONCATENATE(AR$4,"+++"),NieStac!$S44))=FALSE,"+++","++"),"+")," ")," ")</f>
        <v xml:space="preserve"> </v>
      </c>
      <c r="AS35" s="16" t="str">
        <f>IF(ISERR(FIND(AS$4,NieStac!$S44))=FALSE,IF(ISERR(FIND(CONCATENATE(AS$4,"+"),NieStac!$S44))=FALSE,IF(ISERR(FIND(CONCATENATE(AS$4,"++"),NieStac!$S44))=FALSE,IF(ISERR(FIND(CONCATENATE(AS$4,"+++"),NieStac!$S44))=FALSE,"+++","++"),"+")," ")," ")</f>
        <v xml:space="preserve"> </v>
      </c>
      <c r="AT35" s="16" t="str">
        <f>IF(ISERR(FIND(AT$4,NieStac!$S44))=FALSE,IF(ISERR(FIND(CONCATENATE(AT$4,"+"),NieStac!$S44))=FALSE,IF(ISERR(FIND(CONCATENATE(AT$4,"++"),NieStac!$S44))=FALSE,IF(ISERR(FIND(CONCATENATE(AT$4,"+++"),NieStac!$S44))=FALSE,"+++","++"),"+")," ")," ")</f>
        <v xml:space="preserve"> </v>
      </c>
      <c r="AU35" s="16" t="str">
        <f>IF(ISERR(FIND(AU$4,NieStac!$S44))=FALSE,IF(ISERR(FIND(CONCATENATE(AU$4,"+"),NieStac!$S44))=FALSE,IF(ISERR(FIND(CONCATENATE(AU$4,"++"),NieStac!$S44))=FALSE,IF(ISERR(FIND(CONCATENATE(AU$4,"+++"),NieStac!$S44))=FALSE,"+++","++"),"+")," ")," ")</f>
        <v xml:space="preserve"> </v>
      </c>
      <c r="AV35" s="95" t="str">
        <f>NieStac!$C44</f>
        <v>Inteligentne systemy ze sprzężeniem wizyjnym</v>
      </c>
      <c r="AW35" s="16" t="str">
        <f>IF(ISERR(FIND(AW$4,NieStac!$T44))=FALSE,IF(ISERR(FIND(CONCATENATE(AW$4,"+"),NieStac!$T44))=FALSE,IF(ISERR(FIND(CONCATENATE(AW$4,"++"),NieStac!$T44))=FALSE,IF(ISERR(FIND(CONCATENATE(AW$4,"+++"),NieStac!$T44))=FALSE,"+++","++"),"+")," ")," ")</f>
        <v xml:space="preserve"> </v>
      </c>
      <c r="AX35" s="16" t="str">
        <f>IF(ISERR(FIND(AX$4,NieStac!$T44))=FALSE,IF(ISERR(FIND(CONCATENATE(AX$4,"+"),NieStac!$T44))=FALSE,IF(ISERR(FIND(CONCATENATE(AX$4,"++"),NieStac!$T44))=FALSE,IF(ISERR(FIND(CONCATENATE(AX$4,"+++"),NieStac!$T44))=FALSE,"+++","++"),"+")," ")," ")</f>
        <v xml:space="preserve"> </v>
      </c>
      <c r="AY35" s="16" t="str">
        <f>IF(ISERR(FIND(AY$4,NieStac!$T44))=FALSE,IF(ISERR(FIND(CONCATENATE(AY$4,"+"),NieStac!$T44))=FALSE,IF(ISERR(FIND(CONCATENATE(AY$4,"++"),NieStac!$T44))=FALSE,IF(ISERR(FIND(CONCATENATE(AY$4,"+++"),NieStac!$T44))=FALSE,"+++","++"),"+")," ")," ")</f>
        <v>+</v>
      </c>
      <c r="AZ35" s="16" t="str">
        <f>IF(ISERR(FIND(AZ$4,NieStac!$T44))=FALSE,IF(ISERR(FIND(CONCATENATE(AZ$4,"+"),NieStac!$T44))=FALSE,IF(ISERR(FIND(CONCATENATE(AZ$4,"++"),NieStac!$T44))=FALSE,IF(ISERR(FIND(CONCATENATE(AZ$4,"+++"),NieStac!$T44))=FALSE,"+++","++"),"+")," ")," ")</f>
        <v xml:space="preserve"> </v>
      </c>
      <c r="BA35" s="16" t="str">
        <f>IF(ISERR(FIND(BA$4,NieStac!$T44))=FALSE,IF(ISERR(FIND(CONCATENATE(BA$4,"+"),NieStac!$T44))=FALSE,IF(ISERR(FIND(CONCATENATE(BA$4,"++"),NieStac!$T44))=FALSE,IF(ISERR(FIND(CONCATENATE(BA$4,"+++"),NieStac!$T44))=FALSE,"+++","++"),"+")," ")," ")</f>
        <v xml:space="preserve"> </v>
      </c>
      <c r="BB35" s="16" t="str">
        <f>IF(ISERR(FIND(BB$4,NieStac!$T44))=FALSE,IF(ISERR(FIND(CONCATENATE(BB$4,"+"),NieStac!$T44))=FALSE,IF(ISERR(FIND(CONCATENATE(BB$4,"++"),NieStac!$T44))=FALSE,IF(ISERR(FIND(CONCATENATE(BB$4,"+++"),NieStac!$T44))=FALSE,"+++","++"),"+")," ")," ")</f>
        <v xml:space="preserve"> </v>
      </c>
    </row>
    <row r="36" spans="1:54" ht="24.75" customHeight="1">
      <c r="A36" s="95" t="str">
        <f>NieStac!C45</f>
        <v>Przedmiot obieralny 5: Sterowanie neurorozmyte / Sztuczne sieci neuronowe</v>
      </c>
      <c r="B36" s="16" t="str">
        <f>IF(ISERR(FIND(B$4,NieStac!$R45))=FALSE,IF(ISERR(FIND(CONCATENATE(B$4,"+"),NieStac!$R45))=FALSE,IF(ISERR(FIND(CONCATENATE(B$4,"++"),NieStac!$R45))=FALSE,IF(ISERR(FIND(CONCATENATE(B$4,"+++"),NieStac!$R45))=FALSE,"+++","++"),"+")," ")," ")</f>
        <v xml:space="preserve"> </v>
      </c>
      <c r="C36" s="16" t="str">
        <f>IF(ISERR(FIND(C$4,NieStac!$R45))=FALSE,IF(ISERR(FIND(CONCATENATE(C$4,"+"),NieStac!$R45))=FALSE,IF(ISERR(FIND(CONCATENATE(C$4,"++"),NieStac!$R45))=FALSE,IF(ISERR(FIND(CONCATENATE(C$4,"+++"),NieStac!$R45))=FALSE,"+++","++"),"+")," ")," ")</f>
        <v>+++</v>
      </c>
      <c r="D36" s="16" t="str">
        <f>IF(ISERR(FIND(D$4,NieStac!$R45))=FALSE,IF(ISERR(FIND(CONCATENATE(D$4,"+"),NieStac!$R45))=FALSE,IF(ISERR(FIND(CONCATENATE(D$4,"++"),NieStac!$R45))=FALSE,IF(ISERR(FIND(CONCATENATE(D$4,"+++"),NieStac!$R45))=FALSE,"+++","++"),"+")," ")," ")</f>
        <v xml:space="preserve"> </v>
      </c>
      <c r="E36" s="16" t="str">
        <f>IF(ISERR(FIND(E$4,NieStac!$R45))=FALSE,IF(ISERR(FIND(CONCATENATE(E$4,"+"),NieStac!$R45))=FALSE,IF(ISERR(FIND(CONCATENATE(E$4,"++"),NieStac!$R45))=FALSE,IF(ISERR(FIND(CONCATENATE(E$4,"+++"),NieStac!$R45))=FALSE,"+++","++"),"+")," ")," ")</f>
        <v xml:space="preserve"> </v>
      </c>
      <c r="F36" s="16" t="str">
        <f>IF(ISERR(FIND(F$4,NieStac!$R45))=FALSE,IF(ISERR(FIND(CONCATENATE(F$4,"+"),NieStac!$R45))=FALSE,IF(ISERR(FIND(CONCATENATE(F$4,"++"),NieStac!$R45))=FALSE,IF(ISERR(FIND(CONCATENATE(F$4,"+++"),NieStac!$R45))=FALSE,"+++","++"),"+")," ")," ")</f>
        <v>++</v>
      </c>
      <c r="G36" s="16" t="str">
        <f>IF(ISERR(FIND(G$4,NieStac!$R45))=FALSE,IF(ISERR(FIND(CONCATENATE(G$4,"+"),NieStac!$R45))=FALSE,IF(ISERR(FIND(CONCATENATE(G$4,"++"),NieStac!$R45))=FALSE,IF(ISERR(FIND(CONCATENATE(G$4,"+++"),NieStac!$R45))=FALSE,"+++","++"),"+")," ")," ")</f>
        <v xml:space="preserve"> </v>
      </c>
      <c r="H36" s="16" t="str">
        <f>IF(ISERR(FIND(H$4,NieStac!$R45))=FALSE,IF(ISERR(FIND(CONCATENATE(H$4,"+"),NieStac!$R45))=FALSE,IF(ISERR(FIND(CONCATENATE(H$4,"++"),NieStac!$R45))=FALSE,IF(ISERR(FIND(CONCATENATE(H$4,"+++"),NieStac!$R45))=FALSE,"+++","++"),"+")," ")," ")</f>
        <v>++</v>
      </c>
      <c r="I36" s="16" t="str">
        <f>IF(ISERR(FIND(I$4,NieStac!$R45))=FALSE,IF(ISERR(FIND(CONCATENATE(I$4,"+"),NieStac!$R45))=FALSE,IF(ISERR(FIND(CONCATENATE(I$4,"++"),NieStac!$R45))=FALSE,IF(ISERR(FIND(CONCATENATE(I$4,"+++"),NieStac!$R45))=FALSE,"+++","++"),"+")," ")," ")</f>
        <v xml:space="preserve"> </v>
      </c>
      <c r="J36" s="16" t="str">
        <f>IF(ISERR(FIND(J$4,NieStac!$R45))=FALSE,IF(ISERR(FIND(CONCATENATE(J$4,"+"),NieStac!$R45))=FALSE,IF(ISERR(FIND(CONCATENATE(J$4,"++"),NieStac!$R45))=FALSE,IF(ISERR(FIND(CONCATENATE(J$4,"+++"),NieStac!$R45))=FALSE,"+++","++"),"+")," ")," ")</f>
        <v xml:space="preserve"> </v>
      </c>
      <c r="K36" s="16" t="str">
        <f>IF(ISERR(FIND(K$4,NieStac!$R45))=FALSE,IF(ISERR(FIND(CONCATENATE(K$4,"+"),NieStac!$R45))=FALSE,IF(ISERR(FIND(CONCATENATE(K$4,"++"),NieStac!$R45))=FALSE,IF(ISERR(FIND(CONCATENATE(K$4,"+++"),NieStac!$R45))=FALSE,"+++","++"),"+")," ")," ")</f>
        <v xml:space="preserve"> </v>
      </c>
      <c r="L36" s="16" t="str">
        <f>IF(ISERR(FIND(L$4,NieStac!$R45))=FALSE,IF(ISERR(FIND(CONCATENATE(L$4,"+"),NieStac!$R45))=FALSE,IF(ISERR(FIND(CONCATENATE(L$4,"++"),NieStac!$R45))=FALSE,IF(ISERR(FIND(CONCATENATE(L$4,"+++"),NieStac!$R45))=FALSE,"+++","++"),"+")," ")," ")</f>
        <v xml:space="preserve"> </v>
      </c>
      <c r="M36" s="16" t="str">
        <f>IF(ISERR(FIND(M$4,NieStac!$R45))=FALSE,IF(ISERR(FIND(CONCATENATE(M$4,"+"),NieStac!$R45))=FALSE,IF(ISERR(FIND(CONCATENATE(M$4,"++"),NieStac!$R45))=FALSE,IF(ISERR(FIND(CONCATENATE(M$4,"+++"),NieStac!$R45))=FALSE,"+++","++"),"+")," ")," ")</f>
        <v xml:space="preserve"> </v>
      </c>
      <c r="N36" s="16" t="str">
        <f>IF(ISERR(FIND(N$4,NieStac!$R45))=FALSE,IF(ISERR(FIND(CONCATENATE(N$4,"+"),NieStac!$R45))=FALSE,IF(ISERR(FIND(CONCATENATE(N$4,"++"),NieStac!$R45))=FALSE,IF(ISERR(FIND(CONCATENATE(N$4,"+++"),NieStac!$R45))=FALSE,"+++","++"),"+")," ")," ")</f>
        <v xml:space="preserve"> </v>
      </c>
      <c r="O36" s="16" t="str">
        <f>IF(ISERR(FIND(O$4,NieStac!$R45))=FALSE,IF(ISERR(FIND(CONCATENATE(O$4,"+"),NieStac!$R45))=FALSE,IF(ISERR(FIND(CONCATENATE(O$4,"++"),NieStac!$R45))=FALSE,IF(ISERR(FIND(CONCATENATE(O$4,"+++"),NieStac!$R45))=FALSE,"+++","++"),"+")," ")," ")</f>
        <v xml:space="preserve"> </v>
      </c>
      <c r="P36" s="16" t="str">
        <f>IF(ISERR(FIND(P$4,NieStac!$R45))=FALSE,IF(ISERR(FIND(CONCATENATE(P$4,"+"),NieStac!$R45))=FALSE,IF(ISERR(FIND(CONCATENATE(P$4,"++"),NieStac!$R45))=FALSE,IF(ISERR(FIND(CONCATENATE(P$4,"+++"),NieStac!$R45))=FALSE,"+++","++"),"+")," ")," ")</f>
        <v xml:space="preserve"> </v>
      </c>
      <c r="Q36" s="16" t="str">
        <f>IF(ISERR(FIND(Q$4,NieStac!$R45))=FALSE,IF(ISERR(FIND(CONCATENATE(Q$4,"+"),NieStac!$R45))=FALSE,IF(ISERR(FIND(CONCATENATE(Q$4,"++"),NieStac!$R45))=FALSE,IF(ISERR(FIND(CONCATENATE(Q$4,"+++"),NieStac!$R45))=FALSE,"+++","++"),"+")," ")," ")</f>
        <v xml:space="preserve"> </v>
      </c>
      <c r="R36" s="16" t="str">
        <f>IF(ISERR(FIND(R$4,NieStac!$R45))=FALSE,IF(ISERR(FIND(CONCATENATE(R$4,"+"),NieStac!$R45))=FALSE,IF(ISERR(FIND(CONCATENATE(R$4,"++"),NieStac!$R45))=FALSE,IF(ISERR(FIND(CONCATENATE(R$4,"+++"),NieStac!$R45))=FALSE,"+++","++"),"+")," ")," ")</f>
        <v xml:space="preserve"> </v>
      </c>
      <c r="S36" s="16" t="str">
        <f>IF(ISERR(FIND(S$4,NieStac!$R45))=FALSE,IF(ISERR(FIND(CONCATENATE(S$4,"+"),NieStac!$R45))=FALSE,IF(ISERR(FIND(CONCATENATE(S$4,"++"),NieStac!$R45))=FALSE,IF(ISERR(FIND(CONCATENATE(S$4,"+++"),NieStac!$R45))=FALSE,"+++","++"),"+")," ")," ")</f>
        <v xml:space="preserve"> </v>
      </c>
      <c r="T36" s="95" t="str">
        <f>NieStac!$C45</f>
        <v>Przedmiot obieralny 5: Sterowanie neurorozmyte / Sztuczne sieci neuronowe</v>
      </c>
      <c r="U36" s="16" t="str">
        <f>IF(ISERR(FIND(U$4,NieStac!$S45))=FALSE,IF(ISERR(FIND(CONCATENATE(U$4,"+"),NieStac!$S45))=FALSE,IF(ISERR(FIND(CONCATENATE(U$4,"++"),NieStac!$S45))=FALSE,IF(ISERR(FIND(CONCATENATE(U$4,"+++"),NieStac!$S45))=FALSE,"+++","++"),"+")," ")," ")</f>
        <v xml:space="preserve"> </v>
      </c>
      <c r="V36" s="16" t="str">
        <f>IF(ISERR(FIND(V$4,NieStac!$S45))=FALSE,IF(ISERR(FIND(CONCATENATE(V$4,"+"),NieStac!$S45))=FALSE,IF(ISERR(FIND(CONCATENATE(V$4,"++"),NieStac!$S45))=FALSE,IF(ISERR(FIND(CONCATENATE(V$4,"+++"),NieStac!$S45))=FALSE,"+++","++"),"+")," ")," ")</f>
        <v xml:space="preserve"> </v>
      </c>
      <c r="W36" s="16" t="str">
        <f>IF(ISERR(FIND(W$4,NieStac!$S45))=FALSE,IF(ISERR(FIND(CONCATENATE(W$4,"+"),NieStac!$S45))=FALSE,IF(ISERR(FIND(CONCATENATE(W$4,"++"),NieStac!$S45))=FALSE,IF(ISERR(FIND(CONCATENATE(W$4,"+++"),NieStac!$S45))=FALSE,"+++","++"),"+")," ")," ")</f>
        <v xml:space="preserve"> </v>
      </c>
      <c r="X36" s="16" t="str">
        <f>IF(ISERR(FIND(X$4,NieStac!$S45))=FALSE,IF(ISERR(FIND(CONCATENATE(X$4,"+"),NieStac!$S45))=FALSE,IF(ISERR(FIND(CONCATENATE(X$4,"++"),NieStac!$S45))=FALSE,IF(ISERR(FIND(CONCATENATE(X$4,"+++"),NieStac!$S45))=FALSE,"+++","++"),"+")," ")," ")</f>
        <v xml:space="preserve"> </v>
      </c>
      <c r="Y36" s="16" t="str">
        <f>IF(ISERR(FIND(Y$4,NieStac!$S45))=FALSE,IF(ISERR(FIND(CONCATENATE(Y$4,"+"),NieStac!$S45))=FALSE,IF(ISERR(FIND(CONCATENATE(Y$4,"++"),NieStac!$S45))=FALSE,IF(ISERR(FIND(CONCATENATE(Y$4,"+++"),NieStac!$S45))=FALSE,"+++","++"),"+")," ")," ")</f>
        <v xml:space="preserve"> </v>
      </c>
      <c r="Z36" s="16" t="str">
        <f>IF(ISERR(FIND(Z$4,NieStac!$S45))=FALSE,IF(ISERR(FIND(CONCATENATE(Z$4,"+"),NieStac!$S45))=FALSE,IF(ISERR(FIND(CONCATENATE(Z$4,"++"),NieStac!$S45))=FALSE,IF(ISERR(FIND(CONCATENATE(Z$4,"+++"),NieStac!$S45))=FALSE,"+++","++"),"+")," ")," ")</f>
        <v xml:space="preserve"> </v>
      </c>
      <c r="AA36" s="16" t="str">
        <f>IF(ISERR(FIND(AA$4,NieStac!$S45))=FALSE,IF(ISERR(FIND(CONCATENATE(AA$4,"+"),NieStac!$S45))=FALSE,IF(ISERR(FIND(CONCATENATE(AA$4,"++"),NieStac!$S45))=FALSE,IF(ISERR(FIND(CONCATENATE(AA$4,"+++"),NieStac!$S45))=FALSE,"+++","++"),"+")," ")," ")</f>
        <v xml:space="preserve"> </v>
      </c>
      <c r="AB36" s="16" t="str">
        <f>IF(ISERR(FIND(AB$4,NieStac!$S45))=FALSE,IF(ISERR(FIND(CONCATENATE(AB$4,"+"),NieStac!$S45))=FALSE,IF(ISERR(FIND(CONCATENATE(AB$4,"++"),NieStac!$S45))=FALSE,IF(ISERR(FIND(CONCATENATE(AB$4,"+++"),NieStac!$S45))=FALSE,"+++","++"),"+")," ")," ")</f>
        <v xml:space="preserve"> </v>
      </c>
      <c r="AC36" s="16" t="str">
        <f>IF(ISERR(FIND(AC$4,NieStac!$S45))=FALSE,IF(ISERR(FIND(CONCATENATE(AC$4,"+"),NieStac!$S45))=FALSE,IF(ISERR(FIND(CONCATENATE(AC$4,"++"),NieStac!$S45))=FALSE,IF(ISERR(FIND(CONCATENATE(AC$4,"+++"),NieStac!$S45))=FALSE,"+++","++"),"+")," ")," ")</f>
        <v>+</v>
      </c>
      <c r="AD36" s="16" t="str">
        <f>IF(ISERR(FIND(AD$4,NieStac!$S45))=FALSE,IF(ISERR(FIND(CONCATENATE(AD$4,"+"),NieStac!$S45))=FALSE,IF(ISERR(FIND(CONCATENATE(AD$4,"++"),NieStac!$S45))=FALSE,IF(ISERR(FIND(CONCATENATE(AD$4,"+++"),NieStac!$S45))=FALSE,"+++","++"),"+")," ")," ")</f>
        <v xml:space="preserve"> </v>
      </c>
      <c r="AE36" s="16" t="str">
        <f>IF(ISERR(FIND(AE$4,NieStac!$S45))=FALSE,IF(ISERR(FIND(CONCATENATE(AE$4,"+"),NieStac!$S45))=FALSE,IF(ISERR(FIND(CONCATENATE(AE$4,"++"),NieStac!$S45))=FALSE,IF(ISERR(FIND(CONCATENATE(AE$4,"+++"),NieStac!$S45))=FALSE,"+++","++"),"+")," ")," ")</f>
        <v xml:space="preserve"> </v>
      </c>
      <c r="AF36" s="16" t="str">
        <f>IF(ISERR(FIND(AF$4,NieStac!$S45))=FALSE,IF(ISERR(FIND(CONCATENATE(AF$4,"+"),NieStac!$S45))=FALSE,IF(ISERR(FIND(CONCATENATE(AF$4,"++"),NieStac!$S45))=FALSE,IF(ISERR(FIND(CONCATENATE(AF$4,"+++"),NieStac!$S45))=FALSE,"+++","++"),"+")," ")," ")</f>
        <v xml:space="preserve"> </v>
      </c>
      <c r="AG36" s="16" t="str">
        <f>IF(ISERR(FIND(AG$4,NieStac!$S45))=FALSE,IF(ISERR(FIND(CONCATENATE(AG$4,"+"),NieStac!$S45))=FALSE,IF(ISERR(FIND(CONCATENATE(AG$4,"++"),NieStac!$S45))=FALSE,IF(ISERR(FIND(CONCATENATE(AG$4,"+++"),NieStac!$S45))=FALSE,"+++","++"),"+")," ")," ")</f>
        <v xml:space="preserve"> </v>
      </c>
      <c r="AH36" s="16" t="str">
        <f>IF(ISERR(FIND(AH$4,NieStac!$S45))=FALSE,IF(ISERR(FIND(CONCATENATE(AH$4,"+"),NieStac!$S45))=FALSE,IF(ISERR(FIND(CONCATENATE(AH$4,"++"),NieStac!$S45))=FALSE,IF(ISERR(FIND(CONCATENATE(AH$4,"+++"),NieStac!$S45))=FALSE,"+++","++"),"+")," ")," ")</f>
        <v xml:space="preserve"> </v>
      </c>
      <c r="AI36" s="16" t="str">
        <f>IF(ISERR(FIND(AI$4,NieStac!$S45))=FALSE,IF(ISERR(FIND(CONCATENATE(AI$4,"+"),NieStac!$S45))=FALSE,IF(ISERR(FIND(CONCATENATE(AI$4,"++"),NieStac!$S45))=FALSE,IF(ISERR(FIND(CONCATENATE(AI$4,"+++"),NieStac!$S45))=FALSE,"+++","++"),"+")," ")," ")</f>
        <v xml:space="preserve"> </v>
      </c>
      <c r="AJ36" s="16" t="str">
        <f>IF(ISERR(FIND(AJ$4,NieStac!$S45))=FALSE,IF(ISERR(FIND(CONCATENATE(AJ$4,"+"),NieStac!$S45))=FALSE,IF(ISERR(FIND(CONCATENATE(AJ$4,"++"),NieStac!$S45))=FALSE,IF(ISERR(FIND(CONCATENATE(AJ$4,"+++"),NieStac!$S45))=FALSE,"+++","++"),"+")," ")," ")</f>
        <v xml:space="preserve"> </v>
      </c>
      <c r="AK36" s="16" t="str">
        <f>IF(ISERR(FIND(AK$4,NieStac!$S45))=FALSE,IF(ISERR(FIND(CONCATENATE(AK$4,"+"),NieStac!$S45))=FALSE,IF(ISERR(FIND(CONCATENATE(AK$4,"++"),NieStac!$S45))=FALSE,IF(ISERR(FIND(CONCATENATE(AK$4,"+++"),NieStac!$S45))=FALSE,"+++","++"),"+")," ")," ")</f>
        <v xml:space="preserve"> </v>
      </c>
      <c r="AL36" s="16" t="str">
        <f>IF(ISERR(FIND(AL$4,NieStac!$S45))=FALSE,IF(ISERR(FIND(CONCATENATE(AL$4,"+"),NieStac!$S45))=FALSE,IF(ISERR(FIND(CONCATENATE(AL$4,"++"),NieStac!$S45))=FALSE,IF(ISERR(FIND(CONCATENATE(AL$4,"+++"),NieStac!$S45))=FALSE,"+++","++"),"+")," ")," ")</f>
        <v xml:space="preserve"> </v>
      </c>
      <c r="AM36" s="16" t="str">
        <f>IF(ISERR(FIND(AM$4,NieStac!$S45))=FALSE,IF(ISERR(FIND(CONCATENATE(AM$4,"+"),NieStac!$S45))=FALSE,IF(ISERR(FIND(CONCATENATE(AM$4,"++"),NieStac!$S45))=FALSE,IF(ISERR(FIND(CONCATENATE(AM$4,"+++"),NieStac!$S45))=FALSE,"+++","++"),"+")," ")," ")</f>
        <v xml:space="preserve"> </v>
      </c>
      <c r="AN36" s="16" t="str">
        <f>IF(ISERR(FIND(AN$4,NieStac!$S45))=FALSE,IF(ISERR(FIND(CONCATENATE(AN$4,"+"),NieStac!$S45))=FALSE,IF(ISERR(FIND(CONCATENATE(AN$4,"++"),NieStac!$S45))=FALSE,IF(ISERR(FIND(CONCATENATE(AN$4,"+++"),NieStac!$S45))=FALSE,"+++","++"),"+")," ")," ")</f>
        <v xml:space="preserve"> </v>
      </c>
      <c r="AO36" s="16" t="str">
        <f>IF(ISERR(FIND(AO$4,NieStac!$S45))=FALSE,IF(ISERR(FIND(CONCATENATE(AO$4,"+"),NieStac!$S45))=FALSE,IF(ISERR(FIND(CONCATENATE(AO$4,"++"),NieStac!$S45))=FALSE,IF(ISERR(FIND(CONCATENATE(AO$4,"+++"),NieStac!$S45))=FALSE,"+++","++"),"+")," ")," ")</f>
        <v xml:space="preserve"> </v>
      </c>
      <c r="AP36" s="16" t="str">
        <f>IF(ISERR(FIND(AP$4,NieStac!$S45))=FALSE,IF(ISERR(FIND(CONCATENATE(AP$4,"+"),NieStac!$S45))=FALSE,IF(ISERR(FIND(CONCATENATE(AP$4,"++"),NieStac!$S45))=FALSE,IF(ISERR(FIND(CONCATENATE(AP$4,"+++"),NieStac!$S45))=FALSE,"+++","++"),"+")," ")," ")</f>
        <v>+</v>
      </c>
      <c r="AQ36" s="16" t="str">
        <f>IF(ISERR(FIND(AQ$4,NieStac!$S45))=FALSE,IF(ISERR(FIND(CONCATENATE(AQ$4,"+"),NieStac!$S45))=FALSE,IF(ISERR(FIND(CONCATENATE(AQ$4,"++"),NieStac!$S45))=FALSE,IF(ISERR(FIND(CONCATENATE(AQ$4,"+++"),NieStac!$S45))=FALSE,"+++","++"),"+")," ")," ")</f>
        <v xml:space="preserve"> </v>
      </c>
      <c r="AR36" s="16" t="str">
        <f>IF(ISERR(FIND(AR$4,NieStac!$S45))=FALSE,IF(ISERR(FIND(CONCATENATE(AR$4,"+"),NieStac!$S45))=FALSE,IF(ISERR(FIND(CONCATENATE(AR$4,"++"),NieStac!$S45))=FALSE,IF(ISERR(FIND(CONCATENATE(AR$4,"+++"),NieStac!$S45))=FALSE,"+++","++"),"+")," ")," ")</f>
        <v xml:space="preserve"> </v>
      </c>
      <c r="AS36" s="16" t="str">
        <f>IF(ISERR(FIND(AS$4,NieStac!$S45))=FALSE,IF(ISERR(FIND(CONCATENATE(AS$4,"+"),NieStac!$S45))=FALSE,IF(ISERR(FIND(CONCATENATE(AS$4,"++"),NieStac!$S45))=FALSE,IF(ISERR(FIND(CONCATENATE(AS$4,"+++"),NieStac!$S45))=FALSE,"+++","++"),"+")," ")," ")</f>
        <v xml:space="preserve"> </v>
      </c>
      <c r="AT36" s="16" t="str">
        <f>IF(ISERR(FIND(AT$4,NieStac!$S45))=FALSE,IF(ISERR(FIND(CONCATENATE(AT$4,"+"),NieStac!$S45))=FALSE,IF(ISERR(FIND(CONCATENATE(AT$4,"++"),NieStac!$S45))=FALSE,IF(ISERR(FIND(CONCATENATE(AT$4,"+++"),NieStac!$S45))=FALSE,"+++","++"),"+")," ")," ")</f>
        <v xml:space="preserve"> </v>
      </c>
      <c r="AU36" s="16" t="str">
        <f>IF(ISERR(FIND(AU$4,NieStac!$S45))=FALSE,IF(ISERR(FIND(CONCATENATE(AU$4,"+"),NieStac!$S45))=FALSE,IF(ISERR(FIND(CONCATENATE(AU$4,"++"),NieStac!$S45))=FALSE,IF(ISERR(FIND(CONCATENATE(AU$4,"+++"),NieStac!$S45))=FALSE,"+++","++"),"+")," ")," ")</f>
        <v xml:space="preserve"> </v>
      </c>
      <c r="AV36" s="95" t="str">
        <f>NieStac!$C45</f>
        <v>Przedmiot obieralny 5: Sterowanie neurorozmyte / Sztuczne sieci neuronowe</v>
      </c>
      <c r="AW36" s="16" t="str">
        <f>IF(ISERR(FIND(AW$4,NieStac!$T45))=FALSE,IF(ISERR(FIND(CONCATENATE(AW$4,"+"),NieStac!$T45))=FALSE,IF(ISERR(FIND(CONCATENATE(AW$4,"++"),NieStac!$T45))=FALSE,IF(ISERR(FIND(CONCATENATE(AW$4,"+++"),NieStac!$T45))=FALSE,"+++","++"),"+")," ")," ")</f>
        <v xml:space="preserve"> </v>
      </c>
      <c r="AX36" s="16" t="str">
        <f>IF(ISERR(FIND(AX$4,NieStac!$T45))=FALSE,IF(ISERR(FIND(CONCATENATE(AX$4,"+"),NieStac!$T45))=FALSE,IF(ISERR(FIND(CONCATENATE(AX$4,"++"),NieStac!$T45))=FALSE,IF(ISERR(FIND(CONCATENATE(AX$4,"+++"),NieStac!$T45))=FALSE,"+++","++"),"+")," ")," ")</f>
        <v xml:space="preserve"> </v>
      </c>
      <c r="AY36" s="16" t="str">
        <f>IF(ISERR(FIND(AY$4,NieStac!$T45))=FALSE,IF(ISERR(FIND(CONCATENATE(AY$4,"+"),NieStac!$T45))=FALSE,IF(ISERR(FIND(CONCATENATE(AY$4,"++"),NieStac!$T45))=FALSE,IF(ISERR(FIND(CONCATENATE(AY$4,"+++"),NieStac!$T45))=FALSE,"+++","++"),"+")," ")," ")</f>
        <v xml:space="preserve"> </v>
      </c>
      <c r="AZ36" s="16" t="str">
        <f>IF(ISERR(FIND(AZ$4,NieStac!$T45))=FALSE,IF(ISERR(FIND(CONCATENATE(AZ$4,"+"),NieStac!$T45))=FALSE,IF(ISERR(FIND(CONCATENATE(AZ$4,"++"),NieStac!$T45))=FALSE,IF(ISERR(FIND(CONCATENATE(AZ$4,"+++"),NieStac!$T45))=FALSE,"+++","++"),"+")," ")," ")</f>
        <v>+</v>
      </c>
      <c r="BA36" s="16" t="str">
        <f>IF(ISERR(FIND(BA$4,NieStac!$T45))=FALSE,IF(ISERR(FIND(CONCATENATE(BA$4,"+"),NieStac!$T45))=FALSE,IF(ISERR(FIND(CONCATENATE(BA$4,"++"),NieStac!$T45))=FALSE,IF(ISERR(FIND(CONCATENATE(BA$4,"+++"),NieStac!$T45))=FALSE,"+++","++"),"+")," ")," ")</f>
        <v xml:space="preserve"> </v>
      </c>
      <c r="BB36" s="16" t="str">
        <f>IF(ISERR(FIND(BB$4,NieStac!$T45))=FALSE,IF(ISERR(FIND(CONCATENATE(BB$4,"+"),NieStac!$T45))=FALSE,IF(ISERR(FIND(CONCATENATE(BB$4,"++"),NieStac!$T45))=FALSE,IF(ISERR(FIND(CONCATENATE(BB$4,"+++"),NieStac!$T45))=FALSE,"+++","++"),"+")," ")," ")</f>
        <v xml:space="preserve"> </v>
      </c>
    </row>
    <row r="37" spans="1:54" ht="36.75" customHeight="1">
      <c r="A37" s="95" t="str">
        <f>NieStac!C46</f>
        <v>Przedmiot obieralny 6: Cyfrowe systemy komunikacji / Przemysłowe protokoły transmisyjne)</v>
      </c>
      <c r="B37" s="16" t="str">
        <f>IF(ISERR(FIND(B$4,NieStac!$R46))=FALSE,IF(ISERR(FIND(CONCATENATE(B$4,"+"),NieStac!$R46))=FALSE,IF(ISERR(FIND(CONCATENATE(B$4,"++"),NieStac!$R46))=FALSE,IF(ISERR(FIND(CONCATENATE(B$4,"+++"),NieStac!$R46))=FALSE,"+++","++"),"+")," ")," ")</f>
        <v xml:space="preserve"> </v>
      </c>
      <c r="C37" s="16" t="str">
        <f>IF(ISERR(FIND(C$4,NieStac!$R46))=FALSE,IF(ISERR(FIND(CONCATENATE(C$4,"+"),NieStac!$R46))=FALSE,IF(ISERR(FIND(CONCATENATE(C$4,"++"),NieStac!$R46))=FALSE,IF(ISERR(FIND(CONCATENATE(C$4,"+++"),NieStac!$R46))=FALSE,"+++","++"),"+")," ")," ")</f>
        <v xml:space="preserve"> </v>
      </c>
      <c r="D37" s="16" t="str">
        <f>IF(ISERR(FIND(D$4,NieStac!$R46))=FALSE,IF(ISERR(FIND(CONCATENATE(D$4,"+"),NieStac!$R46))=FALSE,IF(ISERR(FIND(CONCATENATE(D$4,"++"),NieStac!$R46))=FALSE,IF(ISERR(FIND(CONCATENATE(D$4,"+++"),NieStac!$R46))=FALSE,"+++","++"),"+")," ")," ")</f>
        <v>+</v>
      </c>
      <c r="E37" s="16" t="str">
        <f>IF(ISERR(FIND(E$4,NieStac!$R46))=FALSE,IF(ISERR(FIND(CONCATENATE(E$4,"+"),NieStac!$R46))=FALSE,IF(ISERR(FIND(CONCATENATE(E$4,"++"),NieStac!$R46))=FALSE,IF(ISERR(FIND(CONCATENATE(E$4,"+++"),NieStac!$R46))=FALSE,"+++","++"),"+")," ")," ")</f>
        <v xml:space="preserve"> </v>
      </c>
      <c r="F37" s="16" t="str">
        <f>IF(ISERR(FIND(F$4,NieStac!$R46))=FALSE,IF(ISERR(FIND(CONCATENATE(F$4,"+"),NieStac!$R46))=FALSE,IF(ISERR(FIND(CONCATENATE(F$4,"++"),NieStac!$R46))=FALSE,IF(ISERR(FIND(CONCATENATE(F$4,"+++"),NieStac!$R46))=FALSE,"+++","++"),"+")," ")," ")</f>
        <v xml:space="preserve"> </v>
      </c>
      <c r="G37" s="16" t="str">
        <f>IF(ISERR(FIND(G$4,NieStac!$R46))=FALSE,IF(ISERR(FIND(CONCATENATE(G$4,"+"),NieStac!$R46))=FALSE,IF(ISERR(FIND(CONCATENATE(G$4,"++"),NieStac!$R46))=FALSE,IF(ISERR(FIND(CONCATENATE(G$4,"+++"),NieStac!$R46))=FALSE,"+++","++"),"+")," ")," ")</f>
        <v xml:space="preserve"> </v>
      </c>
      <c r="H37" s="16" t="str">
        <f>IF(ISERR(FIND(H$4,NieStac!$R46))=FALSE,IF(ISERR(FIND(CONCATENATE(H$4,"+"),NieStac!$R46))=FALSE,IF(ISERR(FIND(CONCATENATE(H$4,"++"),NieStac!$R46))=FALSE,IF(ISERR(FIND(CONCATENATE(H$4,"+++"),NieStac!$R46))=FALSE,"+++","++"),"+")," ")," ")</f>
        <v xml:space="preserve"> </v>
      </c>
      <c r="I37" s="16" t="str">
        <f>IF(ISERR(FIND(I$4,NieStac!$R46))=FALSE,IF(ISERR(FIND(CONCATENATE(I$4,"+"),NieStac!$R46))=FALSE,IF(ISERR(FIND(CONCATENATE(I$4,"++"),NieStac!$R46))=FALSE,IF(ISERR(FIND(CONCATENATE(I$4,"+++"),NieStac!$R46))=FALSE,"+++","++"),"+")," ")," ")</f>
        <v xml:space="preserve"> </v>
      </c>
      <c r="J37" s="16" t="str">
        <f>IF(ISERR(FIND(J$4,NieStac!$R46))=FALSE,IF(ISERR(FIND(CONCATENATE(J$4,"+"),NieStac!$R46))=FALSE,IF(ISERR(FIND(CONCATENATE(J$4,"++"),NieStac!$R46))=FALSE,IF(ISERR(FIND(CONCATENATE(J$4,"+++"),NieStac!$R46))=FALSE,"+++","++"),"+")," ")," ")</f>
        <v xml:space="preserve"> </v>
      </c>
      <c r="K37" s="16" t="str">
        <f>IF(ISERR(FIND(K$4,NieStac!$R46))=FALSE,IF(ISERR(FIND(CONCATENATE(K$4,"+"),NieStac!$R46))=FALSE,IF(ISERR(FIND(CONCATENATE(K$4,"++"),NieStac!$R46))=FALSE,IF(ISERR(FIND(CONCATENATE(K$4,"+++"),NieStac!$R46))=FALSE,"+++","++"),"+")," ")," ")</f>
        <v xml:space="preserve"> </v>
      </c>
      <c r="L37" s="16" t="str">
        <f>IF(ISERR(FIND(L$4,NieStac!$R46))=FALSE,IF(ISERR(FIND(CONCATENATE(L$4,"+"),NieStac!$R46))=FALSE,IF(ISERR(FIND(CONCATENATE(L$4,"++"),NieStac!$R46))=FALSE,IF(ISERR(FIND(CONCATENATE(L$4,"+++"),NieStac!$R46))=FALSE,"+++","++"),"+")," ")," ")</f>
        <v xml:space="preserve"> </v>
      </c>
      <c r="M37" s="16" t="str">
        <f>IF(ISERR(FIND(M$4,NieStac!$R46))=FALSE,IF(ISERR(FIND(CONCATENATE(M$4,"+"),NieStac!$R46))=FALSE,IF(ISERR(FIND(CONCATENATE(M$4,"++"),NieStac!$R46))=FALSE,IF(ISERR(FIND(CONCATENATE(M$4,"+++"),NieStac!$R46))=FALSE,"+++","++"),"+")," ")," ")</f>
        <v xml:space="preserve"> </v>
      </c>
      <c r="N37" s="16" t="str">
        <f>IF(ISERR(FIND(N$4,NieStac!$R46))=FALSE,IF(ISERR(FIND(CONCATENATE(N$4,"+"),NieStac!$R46))=FALSE,IF(ISERR(FIND(CONCATENATE(N$4,"++"),NieStac!$R46))=FALSE,IF(ISERR(FIND(CONCATENATE(N$4,"+++"),NieStac!$R46))=FALSE,"+++","++"),"+")," ")," ")</f>
        <v xml:space="preserve"> </v>
      </c>
      <c r="O37" s="16" t="str">
        <f>IF(ISERR(FIND(O$4,NieStac!$R46))=FALSE,IF(ISERR(FIND(CONCATENATE(O$4,"+"),NieStac!$R46))=FALSE,IF(ISERR(FIND(CONCATENATE(O$4,"++"),NieStac!$R46))=FALSE,IF(ISERR(FIND(CONCATENATE(O$4,"+++"),NieStac!$R46))=FALSE,"+++","++"),"+")," ")," ")</f>
        <v xml:space="preserve"> </v>
      </c>
      <c r="P37" s="16" t="str">
        <f>IF(ISERR(FIND(P$4,NieStac!$R46))=FALSE,IF(ISERR(FIND(CONCATENATE(P$4,"+"),NieStac!$R46))=FALSE,IF(ISERR(FIND(CONCATENATE(P$4,"++"),NieStac!$R46))=FALSE,IF(ISERR(FIND(CONCATENATE(P$4,"+++"),NieStac!$R46))=FALSE,"+++","++"),"+")," ")," ")</f>
        <v xml:space="preserve"> </v>
      </c>
      <c r="Q37" s="16" t="str">
        <f>IF(ISERR(FIND(Q$4,NieStac!$R46))=FALSE,IF(ISERR(FIND(CONCATENATE(Q$4,"+"),NieStac!$R46))=FALSE,IF(ISERR(FIND(CONCATENATE(Q$4,"++"),NieStac!$R46))=FALSE,IF(ISERR(FIND(CONCATENATE(Q$4,"+++"),NieStac!$R46))=FALSE,"+++","++"),"+")," ")," ")</f>
        <v xml:space="preserve"> </v>
      </c>
      <c r="R37" s="16" t="str">
        <f>IF(ISERR(FIND(R$4,NieStac!$R46))=FALSE,IF(ISERR(FIND(CONCATENATE(R$4,"+"),NieStac!$R46))=FALSE,IF(ISERR(FIND(CONCATENATE(R$4,"++"),NieStac!$R46))=FALSE,IF(ISERR(FIND(CONCATENATE(R$4,"+++"),NieStac!$R46))=FALSE,"+++","++"),"+")," ")," ")</f>
        <v xml:space="preserve"> </v>
      </c>
      <c r="S37" s="16" t="str">
        <f>IF(ISERR(FIND(S$4,NieStac!$R46))=FALSE,IF(ISERR(FIND(CONCATENATE(S$4,"+"),NieStac!$R46))=FALSE,IF(ISERR(FIND(CONCATENATE(S$4,"++"),NieStac!$R46))=FALSE,IF(ISERR(FIND(CONCATENATE(S$4,"+++"),NieStac!$R46))=FALSE,"+++","++"),"+")," ")," ")</f>
        <v xml:space="preserve"> </v>
      </c>
      <c r="T37" s="95" t="str">
        <f>NieStac!$C46</f>
        <v>Przedmiot obieralny 6: Cyfrowe systemy komunikacji / Przemysłowe protokoły transmisyjne)</v>
      </c>
      <c r="U37" s="16" t="str">
        <f>IF(ISERR(FIND(U$4,NieStac!$S46))=FALSE,IF(ISERR(FIND(CONCATENATE(U$4,"+"),NieStac!$S46))=FALSE,IF(ISERR(FIND(CONCATENATE(U$4,"++"),NieStac!$S46))=FALSE,IF(ISERR(FIND(CONCATENATE(U$4,"+++"),NieStac!$S46))=FALSE,"+++","++"),"+")," ")," ")</f>
        <v xml:space="preserve"> </v>
      </c>
      <c r="V37" s="16" t="str">
        <f>IF(ISERR(FIND(V$4,NieStac!$S46))=FALSE,IF(ISERR(FIND(CONCATENATE(V$4,"+"),NieStac!$S46))=FALSE,IF(ISERR(FIND(CONCATENATE(V$4,"++"),NieStac!$S46))=FALSE,IF(ISERR(FIND(CONCATENATE(V$4,"+++"),NieStac!$S46))=FALSE,"+++","++"),"+")," ")," ")</f>
        <v xml:space="preserve"> </v>
      </c>
      <c r="W37" s="16" t="str">
        <f>IF(ISERR(FIND(W$4,NieStac!$S46))=FALSE,IF(ISERR(FIND(CONCATENATE(W$4,"+"),NieStac!$S46))=FALSE,IF(ISERR(FIND(CONCATENATE(W$4,"++"),NieStac!$S46))=FALSE,IF(ISERR(FIND(CONCATENATE(W$4,"+++"),NieStac!$S46))=FALSE,"+++","++"),"+")," ")," ")</f>
        <v xml:space="preserve"> </v>
      </c>
      <c r="X37" s="16" t="str">
        <f>IF(ISERR(FIND(X$4,NieStac!$S46))=FALSE,IF(ISERR(FIND(CONCATENATE(X$4,"+"),NieStac!$S46))=FALSE,IF(ISERR(FIND(CONCATENATE(X$4,"++"),NieStac!$S46))=FALSE,IF(ISERR(FIND(CONCATENATE(X$4,"+++"),NieStac!$S46))=FALSE,"+++","++"),"+")," ")," ")</f>
        <v xml:space="preserve"> </v>
      </c>
      <c r="Y37" s="16" t="str">
        <f>IF(ISERR(FIND(Y$4,NieStac!$S46))=FALSE,IF(ISERR(FIND(CONCATENATE(Y$4,"+"),NieStac!$S46))=FALSE,IF(ISERR(FIND(CONCATENATE(Y$4,"++"),NieStac!$S46))=FALSE,IF(ISERR(FIND(CONCATENATE(Y$4,"+++"),NieStac!$S46))=FALSE,"+++","++"),"+")," ")," ")</f>
        <v xml:space="preserve"> </v>
      </c>
      <c r="Z37" s="16" t="str">
        <f>IF(ISERR(FIND(Z$4,NieStac!$S46))=FALSE,IF(ISERR(FIND(CONCATENATE(Z$4,"+"),NieStac!$S46))=FALSE,IF(ISERR(FIND(CONCATENATE(Z$4,"++"),NieStac!$S46))=FALSE,IF(ISERR(FIND(CONCATENATE(Z$4,"+++"),NieStac!$S46))=FALSE,"+++","++"),"+")," ")," ")</f>
        <v xml:space="preserve"> </v>
      </c>
      <c r="AA37" s="16" t="str">
        <f>IF(ISERR(FIND(AA$4,NieStac!$S46))=FALSE,IF(ISERR(FIND(CONCATENATE(AA$4,"+"),NieStac!$S46))=FALSE,IF(ISERR(FIND(CONCATENATE(AA$4,"++"),NieStac!$S46))=FALSE,IF(ISERR(FIND(CONCATENATE(AA$4,"+++"),NieStac!$S46))=FALSE,"+++","++"),"+")," ")," ")</f>
        <v xml:space="preserve"> </v>
      </c>
      <c r="AB37" s="16" t="str">
        <f>IF(ISERR(FIND(AB$4,NieStac!$S46))=FALSE,IF(ISERR(FIND(CONCATENATE(AB$4,"+"),NieStac!$S46))=FALSE,IF(ISERR(FIND(CONCATENATE(AB$4,"++"),NieStac!$S46))=FALSE,IF(ISERR(FIND(CONCATENATE(AB$4,"+++"),NieStac!$S46))=FALSE,"+++","++"),"+")," ")," ")</f>
        <v>+++</v>
      </c>
      <c r="AC37" s="16" t="str">
        <f>IF(ISERR(FIND(AC$4,NieStac!$S46))=FALSE,IF(ISERR(FIND(CONCATENATE(AC$4,"+"),NieStac!$S46))=FALSE,IF(ISERR(FIND(CONCATENATE(AC$4,"++"),NieStac!$S46))=FALSE,IF(ISERR(FIND(CONCATENATE(AC$4,"+++"),NieStac!$S46))=FALSE,"+++","++"),"+")," ")," ")</f>
        <v xml:space="preserve"> </v>
      </c>
      <c r="AD37" s="16" t="str">
        <f>IF(ISERR(FIND(AD$4,NieStac!$S46))=FALSE,IF(ISERR(FIND(CONCATENATE(AD$4,"+"),NieStac!$S46))=FALSE,IF(ISERR(FIND(CONCATENATE(AD$4,"++"),NieStac!$S46))=FALSE,IF(ISERR(FIND(CONCATENATE(AD$4,"+++"),NieStac!$S46))=FALSE,"+++","++"),"+")," ")," ")</f>
        <v xml:space="preserve"> </v>
      </c>
      <c r="AE37" s="16" t="str">
        <f>IF(ISERR(FIND(AE$4,NieStac!$S46))=FALSE,IF(ISERR(FIND(CONCATENATE(AE$4,"+"),NieStac!$S46))=FALSE,IF(ISERR(FIND(CONCATENATE(AE$4,"++"),NieStac!$S46))=FALSE,IF(ISERR(FIND(CONCATENATE(AE$4,"+++"),NieStac!$S46))=FALSE,"+++","++"),"+")," ")," ")</f>
        <v xml:space="preserve"> </v>
      </c>
      <c r="AF37" s="16" t="str">
        <f>IF(ISERR(FIND(AF$4,NieStac!$S46))=FALSE,IF(ISERR(FIND(CONCATENATE(AF$4,"+"),NieStac!$S46))=FALSE,IF(ISERR(FIND(CONCATENATE(AF$4,"++"),NieStac!$S46))=FALSE,IF(ISERR(FIND(CONCATENATE(AF$4,"+++"),NieStac!$S46))=FALSE,"+++","++"),"+")," ")," ")</f>
        <v xml:space="preserve"> </v>
      </c>
      <c r="AG37" s="16" t="str">
        <f>IF(ISERR(FIND(AG$4,NieStac!$S46))=FALSE,IF(ISERR(FIND(CONCATENATE(AG$4,"+"),NieStac!$S46))=FALSE,IF(ISERR(FIND(CONCATENATE(AG$4,"++"),NieStac!$S46))=FALSE,IF(ISERR(FIND(CONCATENATE(AG$4,"+++"),NieStac!$S46))=FALSE,"+++","++"),"+")," ")," ")</f>
        <v xml:space="preserve"> </v>
      </c>
      <c r="AH37" s="16" t="str">
        <f>IF(ISERR(FIND(AH$4,NieStac!$S46))=FALSE,IF(ISERR(FIND(CONCATENATE(AH$4,"+"),NieStac!$S46))=FALSE,IF(ISERR(FIND(CONCATENATE(AH$4,"++"),NieStac!$S46))=FALSE,IF(ISERR(FIND(CONCATENATE(AH$4,"+++"),NieStac!$S46))=FALSE,"+++","++"),"+")," ")," ")</f>
        <v xml:space="preserve"> </v>
      </c>
      <c r="AI37" s="16" t="str">
        <f>IF(ISERR(FIND(AI$4,NieStac!$S46))=FALSE,IF(ISERR(FIND(CONCATENATE(AI$4,"+"),NieStac!$S46))=FALSE,IF(ISERR(FIND(CONCATENATE(AI$4,"++"),NieStac!$S46))=FALSE,IF(ISERR(FIND(CONCATENATE(AI$4,"+++"),NieStac!$S46))=FALSE,"+++","++"),"+")," ")," ")</f>
        <v xml:space="preserve"> </v>
      </c>
      <c r="AJ37" s="16" t="str">
        <f>IF(ISERR(FIND(AJ$4,NieStac!$S46))=FALSE,IF(ISERR(FIND(CONCATENATE(AJ$4,"+"),NieStac!$S46))=FALSE,IF(ISERR(FIND(CONCATENATE(AJ$4,"++"),NieStac!$S46))=FALSE,IF(ISERR(FIND(CONCATENATE(AJ$4,"+++"),NieStac!$S46))=FALSE,"+++","++"),"+")," ")," ")</f>
        <v xml:space="preserve"> </v>
      </c>
      <c r="AK37" s="16" t="str">
        <f>IF(ISERR(FIND(AK$4,NieStac!$S46))=FALSE,IF(ISERR(FIND(CONCATENATE(AK$4,"+"),NieStac!$S46))=FALSE,IF(ISERR(FIND(CONCATENATE(AK$4,"++"),NieStac!$S46))=FALSE,IF(ISERR(FIND(CONCATENATE(AK$4,"+++"),NieStac!$S46))=FALSE,"+++","++"),"+")," ")," ")</f>
        <v xml:space="preserve"> </v>
      </c>
      <c r="AL37" s="16" t="str">
        <f>IF(ISERR(FIND(AL$4,NieStac!$S46))=FALSE,IF(ISERR(FIND(CONCATENATE(AL$4,"+"),NieStac!$S46))=FALSE,IF(ISERR(FIND(CONCATENATE(AL$4,"++"),NieStac!$S46))=FALSE,IF(ISERR(FIND(CONCATENATE(AL$4,"+++"),NieStac!$S46))=FALSE,"+++","++"),"+")," ")," ")</f>
        <v xml:space="preserve"> </v>
      </c>
      <c r="AM37" s="16" t="str">
        <f>IF(ISERR(FIND(AM$4,NieStac!$S46))=FALSE,IF(ISERR(FIND(CONCATENATE(AM$4,"+"),NieStac!$S46))=FALSE,IF(ISERR(FIND(CONCATENATE(AM$4,"++"),NieStac!$S46))=FALSE,IF(ISERR(FIND(CONCATENATE(AM$4,"+++"),NieStac!$S46))=FALSE,"+++","++"),"+")," ")," ")</f>
        <v xml:space="preserve"> </v>
      </c>
      <c r="AN37" s="16" t="str">
        <f>IF(ISERR(FIND(AN$4,NieStac!$S46))=FALSE,IF(ISERR(FIND(CONCATENATE(AN$4,"+"),NieStac!$S46))=FALSE,IF(ISERR(FIND(CONCATENATE(AN$4,"++"),NieStac!$S46))=FALSE,IF(ISERR(FIND(CONCATENATE(AN$4,"+++"),NieStac!$S46))=FALSE,"+++","++"),"+")," ")," ")</f>
        <v xml:space="preserve"> </v>
      </c>
      <c r="AO37" s="16" t="str">
        <f>IF(ISERR(FIND(AO$4,NieStac!$S46))=FALSE,IF(ISERR(FIND(CONCATENATE(AO$4,"+"),NieStac!$S46))=FALSE,IF(ISERR(FIND(CONCATENATE(AO$4,"++"),NieStac!$S46))=FALSE,IF(ISERR(FIND(CONCATENATE(AO$4,"+++"),NieStac!$S46))=FALSE,"+++","++"),"+")," ")," ")</f>
        <v xml:space="preserve"> </v>
      </c>
      <c r="AP37" s="16" t="str">
        <f>IF(ISERR(FIND(AP$4,NieStac!$S46))=FALSE,IF(ISERR(FIND(CONCATENATE(AP$4,"+"),NieStac!$S46))=FALSE,IF(ISERR(FIND(CONCATENATE(AP$4,"++"),NieStac!$S46))=FALSE,IF(ISERR(FIND(CONCATENATE(AP$4,"+++"),NieStac!$S46))=FALSE,"+++","++"),"+")," ")," ")</f>
        <v xml:space="preserve"> </v>
      </c>
      <c r="AQ37" s="16" t="str">
        <f>IF(ISERR(FIND(AQ$4,NieStac!$S46))=FALSE,IF(ISERR(FIND(CONCATENATE(AQ$4,"+"),NieStac!$S46))=FALSE,IF(ISERR(FIND(CONCATENATE(AQ$4,"++"),NieStac!$S46))=FALSE,IF(ISERR(FIND(CONCATENATE(AQ$4,"+++"),NieStac!$S46))=FALSE,"+++","++"),"+")," ")," ")</f>
        <v xml:space="preserve"> </v>
      </c>
      <c r="AR37" s="16" t="str">
        <f>IF(ISERR(FIND(AR$4,NieStac!$S46))=FALSE,IF(ISERR(FIND(CONCATENATE(AR$4,"+"),NieStac!$S46))=FALSE,IF(ISERR(FIND(CONCATENATE(AR$4,"++"),NieStac!$S46))=FALSE,IF(ISERR(FIND(CONCATENATE(AR$4,"+++"),NieStac!$S46))=FALSE,"+++","++"),"+")," ")," ")</f>
        <v xml:space="preserve"> </v>
      </c>
      <c r="AS37" s="16" t="str">
        <f>IF(ISERR(FIND(AS$4,NieStac!$S46))=FALSE,IF(ISERR(FIND(CONCATENATE(AS$4,"+"),NieStac!$S46))=FALSE,IF(ISERR(FIND(CONCATENATE(AS$4,"++"),NieStac!$S46))=FALSE,IF(ISERR(FIND(CONCATENATE(AS$4,"+++"),NieStac!$S46))=FALSE,"+++","++"),"+")," ")," ")</f>
        <v xml:space="preserve"> </v>
      </c>
      <c r="AT37" s="16" t="str">
        <f>IF(ISERR(FIND(AT$4,NieStac!$S46))=FALSE,IF(ISERR(FIND(CONCATENATE(AT$4,"+"),NieStac!$S46))=FALSE,IF(ISERR(FIND(CONCATENATE(AT$4,"++"),NieStac!$S46))=FALSE,IF(ISERR(FIND(CONCATENATE(AT$4,"+++"),NieStac!$S46))=FALSE,"+++","++"),"+")," ")," ")</f>
        <v xml:space="preserve"> </v>
      </c>
      <c r="AU37" s="16" t="str">
        <f>IF(ISERR(FIND(AU$4,NieStac!$S46))=FALSE,IF(ISERR(FIND(CONCATENATE(AU$4,"+"),NieStac!$S46))=FALSE,IF(ISERR(FIND(CONCATENATE(AU$4,"++"),NieStac!$S46))=FALSE,IF(ISERR(FIND(CONCATENATE(AU$4,"+++"),NieStac!$S46))=FALSE,"+++","++"),"+")," ")," ")</f>
        <v xml:space="preserve"> </v>
      </c>
      <c r="AV37" s="95" t="str">
        <f>NieStac!$C46</f>
        <v>Przedmiot obieralny 6: Cyfrowe systemy komunikacji / Przemysłowe protokoły transmisyjne)</v>
      </c>
      <c r="AW37" s="16" t="str">
        <f>IF(ISERR(FIND(AW$4,NieStac!$T46))=FALSE,IF(ISERR(FIND(CONCATENATE(AW$4,"+"),NieStac!$T46))=FALSE,IF(ISERR(FIND(CONCATENATE(AW$4,"++"),NieStac!$T46))=FALSE,IF(ISERR(FIND(CONCATENATE(AW$4,"+++"),NieStac!$T46))=FALSE,"+++","++"),"+")," ")," ")</f>
        <v xml:space="preserve"> </v>
      </c>
      <c r="AX37" s="16" t="str">
        <f>IF(ISERR(FIND(AX$4,NieStac!$T46))=FALSE,IF(ISERR(FIND(CONCATENATE(AX$4,"+"),NieStac!$T46))=FALSE,IF(ISERR(FIND(CONCATENATE(AX$4,"++"),NieStac!$T46))=FALSE,IF(ISERR(FIND(CONCATENATE(AX$4,"+++"),NieStac!$T46))=FALSE,"+++","++"),"+")," ")," ")</f>
        <v xml:space="preserve"> </v>
      </c>
      <c r="AY37" s="16" t="str">
        <f>IF(ISERR(FIND(AY$4,NieStac!$T46))=FALSE,IF(ISERR(FIND(CONCATENATE(AY$4,"+"),NieStac!$T46))=FALSE,IF(ISERR(FIND(CONCATENATE(AY$4,"++"),NieStac!$T46))=FALSE,IF(ISERR(FIND(CONCATENATE(AY$4,"+++"),NieStac!$T46))=FALSE,"+++","++"),"+")," ")," ")</f>
        <v xml:space="preserve"> </v>
      </c>
      <c r="AZ37" s="16" t="str">
        <f>IF(ISERR(FIND(AZ$4,NieStac!$T46))=FALSE,IF(ISERR(FIND(CONCATENATE(AZ$4,"+"),NieStac!$T46))=FALSE,IF(ISERR(FIND(CONCATENATE(AZ$4,"++"),NieStac!$T46))=FALSE,IF(ISERR(FIND(CONCATENATE(AZ$4,"+++"),NieStac!$T46))=FALSE,"+++","++"),"+")," ")," ")</f>
        <v xml:space="preserve"> </v>
      </c>
      <c r="BA37" s="16" t="str">
        <f>IF(ISERR(FIND(BA$4,NieStac!$T46))=FALSE,IF(ISERR(FIND(CONCATENATE(BA$4,"+"),NieStac!$T46))=FALSE,IF(ISERR(FIND(CONCATENATE(BA$4,"++"),NieStac!$T46))=FALSE,IF(ISERR(FIND(CONCATENATE(BA$4,"+++"),NieStac!$T46))=FALSE,"+++","++"),"+")," ")," ")</f>
        <v xml:space="preserve"> </v>
      </c>
      <c r="BB37" s="16" t="str">
        <f>IF(ISERR(FIND(BB$4,NieStac!$T46))=FALSE,IF(ISERR(FIND(CONCATENATE(BB$4,"+"),NieStac!$T46))=FALSE,IF(ISERR(FIND(CONCATENATE(BB$4,"++"),NieStac!$T46))=FALSE,IF(ISERR(FIND(CONCATENATE(BB$4,"+++"),NieStac!$T46))=FALSE,"+++","++"),"+")," ")," ")</f>
        <v>+</v>
      </c>
    </row>
    <row r="38" spans="1:54" ht="24.75" customHeight="1">
      <c r="A38" s="95" t="str">
        <f>NieStac!C47</f>
        <v>Programowanie procesorów sygnałowych</v>
      </c>
      <c r="B38" s="16" t="str">
        <f>IF(ISERR(FIND(B$4,NieStac!$R47))=FALSE,IF(ISERR(FIND(CONCATENATE(B$4,"+"),NieStac!$R47))=FALSE,IF(ISERR(FIND(CONCATENATE(B$4,"++"),NieStac!$R47))=FALSE,IF(ISERR(FIND(CONCATENATE(B$4,"+++"),NieStac!$R47))=FALSE,"+++","++"),"+")," ")," ")</f>
        <v xml:space="preserve"> </v>
      </c>
      <c r="C38" s="16" t="str">
        <f>IF(ISERR(FIND(C$4,NieStac!$R47))=FALSE,IF(ISERR(FIND(CONCATENATE(C$4,"+"),NieStac!$R47))=FALSE,IF(ISERR(FIND(CONCATENATE(C$4,"++"),NieStac!$R47))=FALSE,IF(ISERR(FIND(CONCATENATE(C$4,"+++"),NieStac!$R47))=FALSE,"+++","++"),"+")," ")," ")</f>
        <v xml:space="preserve"> </v>
      </c>
      <c r="D38" s="16" t="str">
        <f>IF(ISERR(FIND(D$4,NieStac!$R47))=FALSE,IF(ISERR(FIND(CONCATENATE(D$4,"+"),NieStac!$R47))=FALSE,IF(ISERR(FIND(CONCATENATE(D$4,"++"),NieStac!$R47))=FALSE,IF(ISERR(FIND(CONCATENATE(D$4,"+++"),NieStac!$R47))=FALSE,"+++","++"),"+")," ")," ")</f>
        <v>+</v>
      </c>
      <c r="E38" s="16" t="str">
        <f>IF(ISERR(FIND(E$4,NieStac!$R47))=FALSE,IF(ISERR(FIND(CONCATENATE(E$4,"+"),NieStac!$R47))=FALSE,IF(ISERR(FIND(CONCATENATE(E$4,"++"),NieStac!$R47))=FALSE,IF(ISERR(FIND(CONCATENATE(E$4,"+++"),NieStac!$R47))=FALSE,"+++","++"),"+")," ")," ")</f>
        <v>++</v>
      </c>
      <c r="F38" s="16" t="str">
        <f>IF(ISERR(FIND(F$4,NieStac!$R47))=FALSE,IF(ISERR(FIND(CONCATENATE(F$4,"+"),NieStac!$R47))=FALSE,IF(ISERR(FIND(CONCATENATE(F$4,"++"),NieStac!$R47))=FALSE,IF(ISERR(FIND(CONCATENATE(F$4,"+++"),NieStac!$R47))=FALSE,"+++","++"),"+")," ")," ")</f>
        <v xml:space="preserve"> </v>
      </c>
      <c r="G38" s="16" t="str">
        <f>IF(ISERR(FIND(G$4,NieStac!$R47))=FALSE,IF(ISERR(FIND(CONCATENATE(G$4,"+"),NieStac!$R47))=FALSE,IF(ISERR(FIND(CONCATENATE(G$4,"++"),NieStac!$R47))=FALSE,IF(ISERR(FIND(CONCATENATE(G$4,"+++"),NieStac!$R47))=FALSE,"+++","++"),"+")," ")," ")</f>
        <v xml:space="preserve"> </v>
      </c>
      <c r="H38" s="16" t="str">
        <f>IF(ISERR(FIND(H$4,NieStac!$R47))=FALSE,IF(ISERR(FIND(CONCATENATE(H$4,"+"),NieStac!$R47))=FALSE,IF(ISERR(FIND(CONCATENATE(H$4,"++"),NieStac!$R47))=FALSE,IF(ISERR(FIND(CONCATENATE(H$4,"+++"),NieStac!$R47))=FALSE,"+++","++"),"+")," ")," ")</f>
        <v xml:space="preserve"> </v>
      </c>
      <c r="I38" s="16" t="str">
        <f>IF(ISERR(FIND(I$4,NieStac!$R47))=FALSE,IF(ISERR(FIND(CONCATENATE(I$4,"+"),NieStac!$R47))=FALSE,IF(ISERR(FIND(CONCATENATE(I$4,"++"),NieStac!$R47))=FALSE,IF(ISERR(FIND(CONCATENATE(I$4,"+++"),NieStac!$R47))=FALSE,"+++","++"),"+")," ")," ")</f>
        <v xml:space="preserve"> </v>
      </c>
      <c r="J38" s="16" t="str">
        <f>IF(ISERR(FIND(J$4,NieStac!$R47))=FALSE,IF(ISERR(FIND(CONCATENATE(J$4,"+"),NieStac!$R47))=FALSE,IF(ISERR(FIND(CONCATENATE(J$4,"++"),NieStac!$R47))=FALSE,IF(ISERR(FIND(CONCATENATE(J$4,"+++"),NieStac!$R47))=FALSE,"+++","++"),"+")," ")," ")</f>
        <v>+</v>
      </c>
      <c r="K38" s="16" t="str">
        <f>IF(ISERR(FIND(K$4,NieStac!$R47))=FALSE,IF(ISERR(FIND(CONCATENATE(K$4,"+"),NieStac!$R47))=FALSE,IF(ISERR(FIND(CONCATENATE(K$4,"++"),NieStac!$R47))=FALSE,IF(ISERR(FIND(CONCATENATE(K$4,"+++"),NieStac!$R47))=FALSE,"+++","++"),"+")," ")," ")</f>
        <v xml:space="preserve"> </v>
      </c>
      <c r="L38" s="16" t="str">
        <f>IF(ISERR(FIND(L$4,NieStac!$R47))=FALSE,IF(ISERR(FIND(CONCATENATE(L$4,"+"),NieStac!$R47))=FALSE,IF(ISERR(FIND(CONCATENATE(L$4,"++"),NieStac!$R47))=FALSE,IF(ISERR(FIND(CONCATENATE(L$4,"+++"),NieStac!$R47))=FALSE,"+++","++"),"+")," ")," ")</f>
        <v xml:space="preserve"> </v>
      </c>
      <c r="M38" s="16" t="str">
        <f>IF(ISERR(FIND(M$4,NieStac!$R47))=FALSE,IF(ISERR(FIND(CONCATENATE(M$4,"+"),NieStac!$R47))=FALSE,IF(ISERR(FIND(CONCATENATE(M$4,"++"),NieStac!$R47))=FALSE,IF(ISERR(FIND(CONCATENATE(M$4,"+++"),NieStac!$R47))=FALSE,"+++","++"),"+")," ")," ")</f>
        <v xml:space="preserve"> </v>
      </c>
      <c r="N38" s="16" t="str">
        <f>IF(ISERR(FIND(N$4,NieStac!$R47))=FALSE,IF(ISERR(FIND(CONCATENATE(N$4,"+"),NieStac!$R47))=FALSE,IF(ISERR(FIND(CONCATENATE(N$4,"++"),NieStac!$R47))=FALSE,IF(ISERR(FIND(CONCATENATE(N$4,"+++"),NieStac!$R47))=FALSE,"+++","++"),"+")," ")," ")</f>
        <v xml:space="preserve"> </v>
      </c>
      <c r="O38" s="16" t="str">
        <f>IF(ISERR(FIND(O$4,NieStac!$R47))=FALSE,IF(ISERR(FIND(CONCATENATE(O$4,"+"),NieStac!$R47))=FALSE,IF(ISERR(FIND(CONCATENATE(O$4,"++"),NieStac!$R47))=FALSE,IF(ISERR(FIND(CONCATENATE(O$4,"+++"),NieStac!$R47))=FALSE,"+++","++"),"+")," ")," ")</f>
        <v xml:space="preserve"> </v>
      </c>
      <c r="P38" s="16" t="str">
        <f>IF(ISERR(FIND(P$4,NieStac!$R47))=FALSE,IF(ISERR(FIND(CONCATENATE(P$4,"+"),NieStac!$R47))=FALSE,IF(ISERR(FIND(CONCATENATE(P$4,"++"),NieStac!$R47))=FALSE,IF(ISERR(FIND(CONCATENATE(P$4,"+++"),NieStac!$R47))=FALSE,"+++","++"),"+")," ")," ")</f>
        <v xml:space="preserve"> </v>
      </c>
      <c r="Q38" s="16" t="str">
        <f>IF(ISERR(FIND(Q$4,NieStac!$R47))=FALSE,IF(ISERR(FIND(CONCATENATE(Q$4,"+"),NieStac!$R47))=FALSE,IF(ISERR(FIND(CONCATENATE(Q$4,"++"),NieStac!$R47))=FALSE,IF(ISERR(FIND(CONCATENATE(Q$4,"+++"),NieStac!$R47))=FALSE,"+++","++"),"+")," ")," ")</f>
        <v xml:space="preserve"> </v>
      </c>
      <c r="R38" s="16" t="str">
        <f>IF(ISERR(FIND(R$4,NieStac!$R47))=FALSE,IF(ISERR(FIND(CONCATENATE(R$4,"+"),NieStac!$R47))=FALSE,IF(ISERR(FIND(CONCATENATE(R$4,"++"),NieStac!$R47))=FALSE,IF(ISERR(FIND(CONCATENATE(R$4,"+++"),NieStac!$R47))=FALSE,"+++","++"),"+")," ")," ")</f>
        <v xml:space="preserve"> </v>
      </c>
      <c r="S38" s="16" t="str">
        <f>IF(ISERR(FIND(S$4,NieStac!$R47))=FALSE,IF(ISERR(FIND(CONCATENATE(S$4,"+"),NieStac!$R47))=FALSE,IF(ISERR(FIND(CONCATENATE(S$4,"++"),NieStac!$R47))=FALSE,IF(ISERR(FIND(CONCATENATE(S$4,"+++"),NieStac!$R47))=FALSE,"+++","++"),"+")," ")," ")</f>
        <v xml:space="preserve"> </v>
      </c>
      <c r="T38" s="95" t="str">
        <f>NieStac!$C47</f>
        <v>Programowanie procesorów sygnałowych</v>
      </c>
      <c r="U38" s="16" t="str">
        <f>IF(ISERR(FIND(U$4,NieStac!$S47))=FALSE,IF(ISERR(FIND(CONCATENATE(U$4,"+"),NieStac!$S47))=FALSE,IF(ISERR(FIND(CONCATENATE(U$4,"++"),NieStac!$S47))=FALSE,IF(ISERR(FIND(CONCATENATE(U$4,"+++"),NieStac!$S47))=FALSE,"+++","++"),"+")," ")," ")</f>
        <v xml:space="preserve"> </v>
      </c>
      <c r="V38" s="16" t="str">
        <f>IF(ISERR(FIND(V$4,NieStac!$S47))=FALSE,IF(ISERR(FIND(CONCATENATE(V$4,"+"),NieStac!$S47))=FALSE,IF(ISERR(FIND(CONCATENATE(V$4,"++"),NieStac!$S47))=FALSE,IF(ISERR(FIND(CONCATENATE(V$4,"+++"),NieStac!$S47))=FALSE,"+++","++"),"+")," ")," ")</f>
        <v>+</v>
      </c>
      <c r="W38" s="16" t="str">
        <f>IF(ISERR(FIND(W$4,NieStac!$S47))=FALSE,IF(ISERR(FIND(CONCATENATE(W$4,"+"),NieStac!$S47))=FALSE,IF(ISERR(FIND(CONCATENATE(W$4,"++"),NieStac!$S47))=FALSE,IF(ISERR(FIND(CONCATENATE(W$4,"+++"),NieStac!$S47))=FALSE,"+++","++"),"+")," ")," ")</f>
        <v xml:space="preserve"> </v>
      </c>
      <c r="X38" s="16" t="str">
        <f>IF(ISERR(FIND(X$4,NieStac!$S47))=FALSE,IF(ISERR(FIND(CONCATENATE(X$4,"+"),NieStac!$S47))=FALSE,IF(ISERR(FIND(CONCATENATE(X$4,"++"),NieStac!$S47))=FALSE,IF(ISERR(FIND(CONCATENATE(X$4,"+++"),NieStac!$S47))=FALSE,"+++","++"),"+")," ")," ")</f>
        <v xml:space="preserve"> </v>
      </c>
      <c r="Y38" s="16" t="str">
        <f>IF(ISERR(FIND(Y$4,NieStac!$S47))=FALSE,IF(ISERR(FIND(CONCATENATE(Y$4,"+"),NieStac!$S47))=FALSE,IF(ISERR(FIND(CONCATENATE(Y$4,"++"),NieStac!$S47))=FALSE,IF(ISERR(FIND(CONCATENATE(Y$4,"+++"),NieStac!$S47))=FALSE,"+++","++"),"+")," ")," ")</f>
        <v xml:space="preserve"> </v>
      </c>
      <c r="Z38" s="16" t="str">
        <f>IF(ISERR(FIND(Z$4,NieStac!$S47))=FALSE,IF(ISERR(FIND(CONCATENATE(Z$4,"+"),NieStac!$S47))=FALSE,IF(ISERR(FIND(CONCATENATE(Z$4,"++"),NieStac!$S47))=FALSE,IF(ISERR(FIND(CONCATENATE(Z$4,"+++"),NieStac!$S47))=FALSE,"+++","++"),"+")," ")," ")</f>
        <v xml:space="preserve"> </v>
      </c>
      <c r="AA38" s="16" t="str">
        <f>IF(ISERR(FIND(AA$4,NieStac!$S47))=FALSE,IF(ISERR(FIND(CONCATENATE(AA$4,"+"),NieStac!$S47))=FALSE,IF(ISERR(FIND(CONCATENATE(AA$4,"++"),NieStac!$S47))=FALSE,IF(ISERR(FIND(CONCATENATE(AA$4,"+++"),NieStac!$S47))=FALSE,"+++","++"),"+")," ")," ")</f>
        <v xml:space="preserve"> </v>
      </c>
      <c r="AB38" s="16" t="str">
        <f>IF(ISERR(FIND(AB$4,NieStac!$S47))=FALSE,IF(ISERR(FIND(CONCATENATE(AB$4,"+"),NieStac!$S47))=FALSE,IF(ISERR(FIND(CONCATENATE(AB$4,"++"),NieStac!$S47))=FALSE,IF(ISERR(FIND(CONCATENATE(AB$4,"+++"),NieStac!$S47))=FALSE,"+++","++"),"+")," ")," ")</f>
        <v xml:space="preserve"> </v>
      </c>
      <c r="AC38" s="16" t="str">
        <f>IF(ISERR(FIND(AC$4,NieStac!$S47))=FALSE,IF(ISERR(FIND(CONCATENATE(AC$4,"+"),NieStac!$S47))=FALSE,IF(ISERR(FIND(CONCATENATE(AC$4,"++"),NieStac!$S47))=FALSE,IF(ISERR(FIND(CONCATENATE(AC$4,"+++"),NieStac!$S47))=FALSE,"+++","++"),"+")," ")," ")</f>
        <v xml:space="preserve"> </v>
      </c>
      <c r="AD38" s="16" t="str">
        <f>IF(ISERR(FIND(AD$4,NieStac!$S47))=FALSE,IF(ISERR(FIND(CONCATENATE(AD$4,"+"),NieStac!$S47))=FALSE,IF(ISERR(FIND(CONCATENATE(AD$4,"++"),NieStac!$S47))=FALSE,IF(ISERR(FIND(CONCATENATE(AD$4,"+++"),NieStac!$S47))=FALSE,"+++","++"),"+")," ")," ")</f>
        <v xml:space="preserve"> </v>
      </c>
      <c r="AE38" s="16" t="str">
        <f>IF(ISERR(FIND(AE$4,NieStac!$S47))=FALSE,IF(ISERR(FIND(CONCATENATE(AE$4,"+"),NieStac!$S47))=FALSE,IF(ISERR(FIND(CONCATENATE(AE$4,"++"),NieStac!$S47))=FALSE,IF(ISERR(FIND(CONCATENATE(AE$4,"+++"),NieStac!$S47))=FALSE,"+++","++"),"+")," ")," ")</f>
        <v xml:space="preserve"> </v>
      </c>
      <c r="AF38" s="16" t="str">
        <f>IF(ISERR(FIND(AF$4,NieStac!$S47))=FALSE,IF(ISERR(FIND(CONCATENATE(AF$4,"+"),NieStac!$S47))=FALSE,IF(ISERR(FIND(CONCATENATE(AF$4,"++"),NieStac!$S47))=FALSE,IF(ISERR(FIND(CONCATENATE(AF$4,"+++"),NieStac!$S47))=FALSE,"+++","++"),"+")," ")," ")</f>
        <v xml:space="preserve"> </v>
      </c>
      <c r="AG38" s="16" t="str">
        <f>IF(ISERR(FIND(AG$4,NieStac!$S47))=FALSE,IF(ISERR(FIND(CONCATENATE(AG$4,"+"),NieStac!$S47))=FALSE,IF(ISERR(FIND(CONCATENATE(AG$4,"++"),NieStac!$S47))=FALSE,IF(ISERR(FIND(CONCATENATE(AG$4,"+++"),NieStac!$S47))=FALSE,"+++","++"),"+")," ")," ")</f>
        <v>+</v>
      </c>
      <c r="AH38" s="16" t="str">
        <f>IF(ISERR(FIND(AH$4,NieStac!$S47))=FALSE,IF(ISERR(FIND(CONCATENATE(AH$4,"+"),NieStac!$S47))=FALSE,IF(ISERR(FIND(CONCATENATE(AH$4,"++"),NieStac!$S47))=FALSE,IF(ISERR(FIND(CONCATENATE(AH$4,"+++"),NieStac!$S47))=FALSE,"+++","++"),"+")," ")," ")</f>
        <v xml:space="preserve"> </v>
      </c>
      <c r="AI38" s="16" t="str">
        <f>IF(ISERR(FIND(AI$4,NieStac!$S47))=FALSE,IF(ISERR(FIND(CONCATENATE(AI$4,"+"),NieStac!$S47))=FALSE,IF(ISERR(FIND(CONCATENATE(AI$4,"++"),NieStac!$S47))=FALSE,IF(ISERR(FIND(CONCATENATE(AI$4,"+++"),NieStac!$S47))=FALSE,"+++","++"),"+")," ")," ")</f>
        <v xml:space="preserve"> </v>
      </c>
      <c r="AJ38" s="16" t="str">
        <f>IF(ISERR(FIND(AJ$4,NieStac!$S47))=FALSE,IF(ISERR(FIND(CONCATENATE(AJ$4,"+"),NieStac!$S47))=FALSE,IF(ISERR(FIND(CONCATENATE(AJ$4,"++"),NieStac!$S47))=FALSE,IF(ISERR(FIND(CONCATENATE(AJ$4,"+++"),NieStac!$S47))=FALSE,"+++","++"),"+")," ")," ")</f>
        <v xml:space="preserve"> </v>
      </c>
      <c r="AK38" s="16" t="str">
        <f>IF(ISERR(FIND(AK$4,NieStac!$S47))=FALSE,IF(ISERR(FIND(CONCATENATE(AK$4,"+"),NieStac!$S47))=FALSE,IF(ISERR(FIND(CONCATENATE(AK$4,"++"),NieStac!$S47))=FALSE,IF(ISERR(FIND(CONCATENATE(AK$4,"+++"),NieStac!$S47))=FALSE,"+++","++"),"+")," ")," ")</f>
        <v xml:space="preserve"> </v>
      </c>
      <c r="AL38" s="16" t="str">
        <f>IF(ISERR(FIND(AL$4,NieStac!$S47))=FALSE,IF(ISERR(FIND(CONCATENATE(AL$4,"+"),NieStac!$S47))=FALSE,IF(ISERR(FIND(CONCATENATE(AL$4,"++"),NieStac!$S47))=FALSE,IF(ISERR(FIND(CONCATENATE(AL$4,"+++"),NieStac!$S47))=FALSE,"+++","++"),"+")," ")," ")</f>
        <v xml:space="preserve"> </v>
      </c>
      <c r="AM38" s="16" t="str">
        <f>IF(ISERR(FIND(AM$4,NieStac!$S47))=FALSE,IF(ISERR(FIND(CONCATENATE(AM$4,"+"),NieStac!$S47))=FALSE,IF(ISERR(FIND(CONCATENATE(AM$4,"++"),NieStac!$S47))=FALSE,IF(ISERR(FIND(CONCATENATE(AM$4,"+++"),NieStac!$S47))=FALSE,"+++","++"),"+")," ")," ")</f>
        <v xml:space="preserve"> </v>
      </c>
      <c r="AN38" s="16" t="str">
        <f>IF(ISERR(FIND(AN$4,NieStac!$S47))=FALSE,IF(ISERR(FIND(CONCATENATE(AN$4,"+"),NieStac!$S47))=FALSE,IF(ISERR(FIND(CONCATENATE(AN$4,"++"),NieStac!$S47))=FALSE,IF(ISERR(FIND(CONCATENATE(AN$4,"+++"),NieStac!$S47))=FALSE,"+++","++"),"+")," ")," ")</f>
        <v xml:space="preserve"> </v>
      </c>
      <c r="AO38" s="16" t="str">
        <f>IF(ISERR(FIND(AO$4,NieStac!$S47))=FALSE,IF(ISERR(FIND(CONCATENATE(AO$4,"+"),NieStac!$S47))=FALSE,IF(ISERR(FIND(CONCATENATE(AO$4,"++"),NieStac!$S47))=FALSE,IF(ISERR(FIND(CONCATENATE(AO$4,"+++"),NieStac!$S47))=FALSE,"+++","++"),"+")," ")," ")</f>
        <v xml:space="preserve"> </v>
      </c>
      <c r="AP38" s="16" t="str">
        <f>IF(ISERR(FIND(AP$4,NieStac!$S47))=FALSE,IF(ISERR(FIND(CONCATENATE(AP$4,"+"),NieStac!$S47))=FALSE,IF(ISERR(FIND(CONCATENATE(AP$4,"++"),NieStac!$S47))=FALSE,IF(ISERR(FIND(CONCATENATE(AP$4,"+++"),NieStac!$S47))=FALSE,"+++","++"),"+")," ")," ")</f>
        <v xml:space="preserve"> </v>
      </c>
      <c r="AQ38" s="16" t="str">
        <f>IF(ISERR(FIND(AQ$4,NieStac!$S47))=FALSE,IF(ISERR(FIND(CONCATENATE(AQ$4,"+"),NieStac!$S47))=FALSE,IF(ISERR(FIND(CONCATENATE(AQ$4,"++"),NieStac!$S47))=FALSE,IF(ISERR(FIND(CONCATENATE(AQ$4,"+++"),NieStac!$S47))=FALSE,"+++","++"),"+")," ")," ")</f>
        <v xml:space="preserve"> </v>
      </c>
      <c r="AR38" s="16" t="str">
        <f>IF(ISERR(FIND(AR$4,NieStac!$S47))=FALSE,IF(ISERR(FIND(CONCATENATE(AR$4,"+"),NieStac!$S47))=FALSE,IF(ISERR(FIND(CONCATENATE(AR$4,"++"),NieStac!$S47))=FALSE,IF(ISERR(FIND(CONCATENATE(AR$4,"+++"),NieStac!$S47))=FALSE,"+++","++"),"+")," ")," ")</f>
        <v xml:space="preserve"> </v>
      </c>
      <c r="AS38" s="16" t="str">
        <f>IF(ISERR(FIND(AS$4,NieStac!$S47))=FALSE,IF(ISERR(FIND(CONCATENATE(AS$4,"+"),NieStac!$S47))=FALSE,IF(ISERR(FIND(CONCATENATE(AS$4,"++"),NieStac!$S47))=FALSE,IF(ISERR(FIND(CONCATENATE(AS$4,"+++"),NieStac!$S47))=FALSE,"+++","++"),"+")," ")," ")</f>
        <v xml:space="preserve"> </v>
      </c>
      <c r="AT38" s="16" t="str">
        <f>IF(ISERR(FIND(AT$4,NieStac!$S47))=FALSE,IF(ISERR(FIND(CONCATENATE(AT$4,"+"),NieStac!$S47))=FALSE,IF(ISERR(FIND(CONCATENATE(AT$4,"++"),NieStac!$S47))=FALSE,IF(ISERR(FIND(CONCATENATE(AT$4,"+++"),NieStac!$S47))=FALSE,"+++","++"),"+")," ")," ")</f>
        <v xml:space="preserve"> </v>
      </c>
      <c r="AU38" s="16" t="str">
        <f>IF(ISERR(FIND(AU$4,NieStac!$S47))=FALSE,IF(ISERR(FIND(CONCATENATE(AU$4,"+"),NieStac!$S47))=FALSE,IF(ISERR(FIND(CONCATENATE(AU$4,"++"),NieStac!$S47))=FALSE,IF(ISERR(FIND(CONCATENATE(AU$4,"+++"),NieStac!$S47))=FALSE,"+++","++"),"+")," ")," ")</f>
        <v xml:space="preserve"> </v>
      </c>
      <c r="AV38" s="95" t="str">
        <f>NieStac!$C47</f>
        <v>Programowanie procesorów sygnałowych</v>
      </c>
      <c r="AW38" s="16" t="str">
        <f>IF(ISERR(FIND(AW$4,NieStac!$T47))=FALSE,IF(ISERR(FIND(CONCATENATE(AW$4,"+"),NieStac!$T47))=FALSE,IF(ISERR(FIND(CONCATENATE(AW$4,"++"),NieStac!$T47))=FALSE,IF(ISERR(FIND(CONCATENATE(AW$4,"+++"),NieStac!$T47))=FALSE,"+++","++"),"+")," ")," ")</f>
        <v xml:space="preserve"> </v>
      </c>
      <c r="AX38" s="16" t="str">
        <f>IF(ISERR(FIND(AX$4,NieStac!$T47))=FALSE,IF(ISERR(FIND(CONCATENATE(AX$4,"+"),NieStac!$T47))=FALSE,IF(ISERR(FIND(CONCATENATE(AX$4,"++"),NieStac!$T47))=FALSE,IF(ISERR(FIND(CONCATENATE(AX$4,"+++"),NieStac!$T47))=FALSE,"+++","++"),"+")," ")," ")</f>
        <v xml:space="preserve"> </v>
      </c>
      <c r="AY38" s="16" t="str">
        <f>IF(ISERR(FIND(AY$4,NieStac!$T47))=FALSE,IF(ISERR(FIND(CONCATENATE(AY$4,"+"),NieStac!$T47))=FALSE,IF(ISERR(FIND(CONCATENATE(AY$4,"++"),NieStac!$T47))=FALSE,IF(ISERR(FIND(CONCATENATE(AY$4,"+++"),NieStac!$T47))=FALSE,"+++","++"),"+")," ")," ")</f>
        <v>+++</v>
      </c>
      <c r="AZ38" s="16" t="str">
        <f>IF(ISERR(FIND(AZ$4,NieStac!$T47))=FALSE,IF(ISERR(FIND(CONCATENATE(AZ$4,"+"),NieStac!$T47))=FALSE,IF(ISERR(FIND(CONCATENATE(AZ$4,"++"),NieStac!$T47))=FALSE,IF(ISERR(FIND(CONCATENATE(AZ$4,"+++"),NieStac!$T47))=FALSE,"+++","++"),"+")," ")," ")</f>
        <v xml:space="preserve"> </v>
      </c>
      <c r="BA38" s="16" t="str">
        <f>IF(ISERR(FIND(BA$4,NieStac!$T47))=FALSE,IF(ISERR(FIND(CONCATENATE(BA$4,"+"),NieStac!$T47))=FALSE,IF(ISERR(FIND(CONCATENATE(BA$4,"++"),NieStac!$T47))=FALSE,IF(ISERR(FIND(CONCATENATE(BA$4,"+++"),NieStac!$T47))=FALSE,"+++","++"),"+")," ")," ")</f>
        <v xml:space="preserve"> </v>
      </c>
      <c r="BB38" s="16" t="str">
        <f>IF(ISERR(FIND(BB$4,NieStac!$T47))=FALSE,IF(ISERR(FIND(CONCATENATE(BB$4,"+"),NieStac!$T47))=FALSE,IF(ISERR(FIND(CONCATENATE(BB$4,"++"),NieStac!$T47))=FALSE,IF(ISERR(FIND(CONCATENATE(BB$4,"+++"),NieStac!$T47))=FALSE,"+++","++"),"+")," ")," ")</f>
        <v xml:space="preserve"> </v>
      </c>
    </row>
    <row r="39" spans="1:54">
      <c r="A39" s="95" t="str">
        <f>NieStac!C48</f>
        <v>Język obcy</v>
      </c>
      <c r="B39" s="16" t="str">
        <f>IF(ISERR(FIND(B$4,NieStac!$R48))=FALSE,IF(ISERR(FIND(CONCATENATE(B$4,"+"),NieStac!$R48))=FALSE,IF(ISERR(FIND(CONCATENATE(B$4,"++"),NieStac!$R48))=FALSE,IF(ISERR(FIND(CONCATENATE(B$4,"+++"),NieStac!$R48))=FALSE,"+++","++"),"+")," ")," ")</f>
        <v xml:space="preserve"> </v>
      </c>
      <c r="C39" s="16" t="str">
        <f>IF(ISERR(FIND(C$4,NieStac!$R48))=FALSE,IF(ISERR(FIND(CONCATENATE(C$4,"+"),NieStac!$R48))=FALSE,IF(ISERR(FIND(CONCATENATE(C$4,"++"),NieStac!$R48))=FALSE,IF(ISERR(FIND(CONCATENATE(C$4,"+++"),NieStac!$R48))=FALSE,"+++","++"),"+")," ")," ")</f>
        <v xml:space="preserve"> </v>
      </c>
      <c r="D39" s="16" t="str">
        <f>IF(ISERR(FIND(D$4,NieStac!$R48))=FALSE,IF(ISERR(FIND(CONCATENATE(D$4,"+"),NieStac!$R48))=FALSE,IF(ISERR(FIND(CONCATENATE(D$4,"++"),NieStac!$R48))=FALSE,IF(ISERR(FIND(CONCATENATE(D$4,"+++"),NieStac!$R48))=FALSE,"+++","++"),"+")," ")," ")</f>
        <v xml:space="preserve"> </v>
      </c>
      <c r="E39" s="16" t="str">
        <f>IF(ISERR(FIND(E$4,NieStac!$R48))=FALSE,IF(ISERR(FIND(CONCATENATE(E$4,"+"),NieStac!$R48))=FALSE,IF(ISERR(FIND(CONCATENATE(E$4,"++"),NieStac!$R48))=FALSE,IF(ISERR(FIND(CONCATENATE(E$4,"+++"),NieStac!$R48))=FALSE,"+++","++"),"+")," ")," ")</f>
        <v xml:space="preserve"> </v>
      </c>
      <c r="F39" s="16" t="str">
        <f>IF(ISERR(FIND(F$4,NieStac!$R48))=FALSE,IF(ISERR(FIND(CONCATENATE(F$4,"+"),NieStac!$R48))=FALSE,IF(ISERR(FIND(CONCATENATE(F$4,"++"),NieStac!$R48))=FALSE,IF(ISERR(FIND(CONCATENATE(F$4,"+++"),NieStac!$R48))=FALSE,"+++","++"),"+")," ")," ")</f>
        <v xml:space="preserve"> </v>
      </c>
      <c r="G39" s="16" t="str">
        <f>IF(ISERR(FIND(G$4,NieStac!$R48))=FALSE,IF(ISERR(FIND(CONCATENATE(G$4,"+"),NieStac!$R48))=FALSE,IF(ISERR(FIND(CONCATENATE(G$4,"++"),NieStac!$R48))=FALSE,IF(ISERR(FIND(CONCATENATE(G$4,"+++"),NieStac!$R48))=FALSE,"+++","++"),"+")," ")," ")</f>
        <v xml:space="preserve"> </v>
      </c>
      <c r="H39" s="16" t="str">
        <f>IF(ISERR(FIND(H$4,NieStac!$R48))=FALSE,IF(ISERR(FIND(CONCATENATE(H$4,"+"),NieStac!$R48))=FALSE,IF(ISERR(FIND(CONCATENATE(H$4,"++"),NieStac!$R48))=FALSE,IF(ISERR(FIND(CONCATENATE(H$4,"+++"),NieStac!$R48))=FALSE,"+++","++"),"+")," ")," ")</f>
        <v xml:space="preserve"> </v>
      </c>
      <c r="I39" s="16" t="str">
        <f>IF(ISERR(FIND(I$4,NieStac!$R48))=FALSE,IF(ISERR(FIND(CONCATENATE(I$4,"+"),NieStac!$R48))=FALSE,IF(ISERR(FIND(CONCATENATE(I$4,"++"),NieStac!$R48))=FALSE,IF(ISERR(FIND(CONCATENATE(I$4,"+++"),NieStac!$R48))=FALSE,"+++","++"),"+")," ")," ")</f>
        <v xml:space="preserve"> </v>
      </c>
      <c r="J39" s="16" t="str">
        <f>IF(ISERR(FIND(J$4,NieStac!$R48))=FALSE,IF(ISERR(FIND(CONCATENATE(J$4,"+"),NieStac!$R48))=FALSE,IF(ISERR(FIND(CONCATENATE(J$4,"++"),NieStac!$R48))=FALSE,IF(ISERR(FIND(CONCATENATE(J$4,"+++"),NieStac!$R48))=FALSE,"+++","++"),"+")," ")," ")</f>
        <v xml:space="preserve"> </v>
      </c>
      <c r="K39" s="16" t="str">
        <f>IF(ISERR(FIND(K$4,NieStac!$R48))=FALSE,IF(ISERR(FIND(CONCATENATE(K$4,"+"),NieStac!$R48))=FALSE,IF(ISERR(FIND(CONCATENATE(K$4,"++"),NieStac!$R48))=FALSE,IF(ISERR(FIND(CONCATENATE(K$4,"+++"),NieStac!$R48))=FALSE,"+++","++"),"+")," ")," ")</f>
        <v xml:space="preserve"> </v>
      </c>
      <c r="L39" s="16" t="str">
        <f>IF(ISERR(FIND(L$4,NieStac!$R48))=FALSE,IF(ISERR(FIND(CONCATENATE(L$4,"+"),NieStac!$R48))=FALSE,IF(ISERR(FIND(CONCATENATE(L$4,"++"),NieStac!$R48))=FALSE,IF(ISERR(FIND(CONCATENATE(L$4,"+++"),NieStac!$R48))=FALSE,"+++","++"),"+")," ")," ")</f>
        <v xml:space="preserve"> </v>
      </c>
      <c r="M39" s="16" t="str">
        <f>IF(ISERR(FIND(M$4,NieStac!$R48))=FALSE,IF(ISERR(FIND(CONCATENATE(M$4,"+"),NieStac!$R48))=FALSE,IF(ISERR(FIND(CONCATENATE(M$4,"++"),NieStac!$R48))=FALSE,IF(ISERR(FIND(CONCATENATE(M$4,"+++"),NieStac!$R48))=FALSE,"+++","++"),"+")," ")," ")</f>
        <v xml:space="preserve"> </v>
      </c>
      <c r="N39" s="16" t="str">
        <f>IF(ISERR(FIND(N$4,NieStac!$R48))=FALSE,IF(ISERR(FIND(CONCATENATE(N$4,"+"),NieStac!$R48))=FALSE,IF(ISERR(FIND(CONCATENATE(N$4,"++"),NieStac!$R48))=FALSE,IF(ISERR(FIND(CONCATENATE(N$4,"+++"),NieStac!$R48))=FALSE,"+++","++"),"+")," ")," ")</f>
        <v xml:space="preserve"> </v>
      </c>
      <c r="O39" s="16" t="str">
        <f>IF(ISERR(FIND(O$4,NieStac!$R48))=FALSE,IF(ISERR(FIND(CONCATENATE(O$4,"+"),NieStac!$R48))=FALSE,IF(ISERR(FIND(CONCATENATE(O$4,"++"),NieStac!$R48))=FALSE,IF(ISERR(FIND(CONCATENATE(O$4,"+++"),NieStac!$R48))=FALSE,"+++","++"),"+")," ")," ")</f>
        <v xml:space="preserve"> </v>
      </c>
      <c r="P39" s="16" t="str">
        <f>IF(ISERR(FIND(P$4,NieStac!$R48))=FALSE,IF(ISERR(FIND(CONCATENATE(P$4,"+"),NieStac!$R48))=FALSE,IF(ISERR(FIND(CONCATENATE(P$4,"++"),NieStac!$R48))=FALSE,IF(ISERR(FIND(CONCATENATE(P$4,"+++"),NieStac!$R48))=FALSE,"+++","++"),"+")," ")," ")</f>
        <v xml:space="preserve"> </v>
      </c>
      <c r="Q39" s="16" t="str">
        <f>IF(ISERR(FIND(Q$4,NieStac!$R48))=FALSE,IF(ISERR(FIND(CONCATENATE(Q$4,"+"),NieStac!$R48))=FALSE,IF(ISERR(FIND(CONCATENATE(Q$4,"++"),NieStac!$R48))=FALSE,IF(ISERR(FIND(CONCATENATE(Q$4,"+++"),NieStac!$R48))=FALSE,"+++","++"),"+")," ")," ")</f>
        <v xml:space="preserve"> </v>
      </c>
      <c r="R39" s="16" t="str">
        <f>IF(ISERR(FIND(R$4,NieStac!$R48))=FALSE,IF(ISERR(FIND(CONCATENATE(R$4,"+"),NieStac!$R48))=FALSE,IF(ISERR(FIND(CONCATENATE(R$4,"++"),NieStac!$R48))=FALSE,IF(ISERR(FIND(CONCATENATE(R$4,"+++"),NieStac!$R48))=FALSE,"+++","++"),"+")," ")," ")</f>
        <v xml:space="preserve"> </v>
      </c>
      <c r="S39" s="16" t="str">
        <f>IF(ISERR(FIND(S$4,NieStac!$R48))=FALSE,IF(ISERR(FIND(CONCATENATE(S$4,"+"),NieStac!$R48))=FALSE,IF(ISERR(FIND(CONCATENATE(S$4,"++"),NieStac!$R48))=FALSE,IF(ISERR(FIND(CONCATENATE(S$4,"+++"),NieStac!$R48))=FALSE,"+++","++"),"+")," ")," ")</f>
        <v xml:space="preserve"> </v>
      </c>
      <c r="T39" s="95" t="str">
        <f>NieStac!$C48</f>
        <v>Język obcy</v>
      </c>
      <c r="U39" s="16" t="str">
        <f>IF(ISERR(FIND(U$4,NieStac!$S48))=FALSE,IF(ISERR(FIND(CONCATENATE(U$4,"+"),NieStac!$S48))=FALSE,IF(ISERR(FIND(CONCATENATE(U$4,"++"),NieStac!$S48))=FALSE,IF(ISERR(FIND(CONCATENATE(U$4,"+++"),NieStac!$S48))=FALSE,"+++","++"),"+")," ")," ")</f>
        <v>++</v>
      </c>
      <c r="V39" s="16" t="str">
        <f>IF(ISERR(FIND(V$4,NieStac!$S48))=FALSE,IF(ISERR(FIND(CONCATENATE(V$4,"+"),NieStac!$S48))=FALSE,IF(ISERR(FIND(CONCATENATE(V$4,"++"),NieStac!$S48))=FALSE,IF(ISERR(FIND(CONCATENATE(V$4,"+++"),NieStac!$S48))=FALSE,"+++","++"),"+")," ")," ")</f>
        <v xml:space="preserve"> </v>
      </c>
      <c r="W39" s="16" t="str">
        <f>IF(ISERR(FIND(W$4,NieStac!$S48))=FALSE,IF(ISERR(FIND(CONCATENATE(W$4,"+"),NieStac!$S48))=FALSE,IF(ISERR(FIND(CONCATENATE(W$4,"++"),NieStac!$S48))=FALSE,IF(ISERR(FIND(CONCATENATE(W$4,"+++"),NieStac!$S48))=FALSE,"+++","++"),"+")," ")," ")</f>
        <v>+++</v>
      </c>
      <c r="X39" s="16" t="str">
        <f>IF(ISERR(FIND(X$4,NieStac!$S48))=FALSE,IF(ISERR(FIND(CONCATENATE(X$4,"+"),NieStac!$S48))=FALSE,IF(ISERR(FIND(CONCATENATE(X$4,"++"),NieStac!$S48))=FALSE,IF(ISERR(FIND(CONCATENATE(X$4,"+++"),NieStac!$S48))=FALSE,"+++","++"),"+")," ")," ")</f>
        <v>+</v>
      </c>
      <c r="Y39" s="16" t="str">
        <f>IF(ISERR(FIND(Y$4,NieStac!$S48))=FALSE,IF(ISERR(FIND(CONCATENATE(Y$4,"+"),NieStac!$S48))=FALSE,IF(ISERR(FIND(CONCATENATE(Y$4,"++"),NieStac!$S48))=FALSE,IF(ISERR(FIND(CONCATENATE(Y$4,"+++"),NieStac!$S48))=FALSE,"+++","++"),"+")," ")," ")</f>
        <v xml:space="preserve"> </v>
      </c>
      <c r="Z39" s="16" t="str">
        <f>IF(ISERR(FIND(Z$4,NieStac!$S48))=FALSE,IF(ISERR(FIND(CONCATENATE(Z$4,"+"),NieStac!$S48))=FALSE,IF(ISERR(FIND(CONCATENATE(Z$4,"++"),NieStac!$S48))=FALSE,IF(ISERR(FIND(CONCATENATE(Z$4,"+++"),NieStac!$S48))=FALSE,"+++","++"),"+")," ")," ")</f>
        <v xml:space="preserve"> </v>
      </c>
      <c r="AA39" s="16" t="str">
        <f>IF(ISERR(FIND(AA$4,NieStac!$S48))=FALSE,IF(ISERR(FIND(CONCATENATE(AA$4,"+"),NieStac!$S48))=FALSE,IF(ISERR(FIND(CONCATENATE(AA$4,"++"),NieStac!$S48))=FALSE,IF(ISERR(FIND(CONCATENATE(AA$4,"+++"),NieStac!$S48))=FALSE,"+++","++"),"+")," ")," ")</f>
        <v>++</v>
      </c>
      <c r="AB39" s="16" t="str">
        <f>IF(ISERR(FIND(AB$4,NieStac!$S48))=FALSE,IF(ISERR(FIND(CONCATENATE(AB$4,"+"),NieStac!$S48))=FALSE,IF(ISERR(FIND(CONCATENATE(AB$4,"++"),NieStac!$S48))=FALSE,IF(ISERR(FIND(CONCATENATE(AB$4,"+++"),NieStac!$S48))=FALSE,"+++","++"),"+")," ")," ")</f>
        <v xml:space="preserve"> </v>
      </c>
      <c r="AC39" s="16" t="str">
        <f>IF(ISERR(FIND(AC$4,NieStac!$S48))=FALSE,IF(ISERR(FIND(CONCATENATE(AC$4,"+"),NieStac!$S48))=FALSE,IF(ISERR(FIND(CONCATENATE(AC$4,"++"),NieStac!$S48))=FALSE,IF(ISERR(FIND(CONCATENATE(AC$4,"+++"),NieStac!$S48))=FALSE,"+++","++"),"+")," ")," ")</f>
        <v xml:space="preserve"> </v>
      </c>
      <c r="AD39" s="16" t="str">
        <f>IF(ISERR(FIND(AD$4,NieStac!$S48))=FALSE,IF(ISERR(FIND(CONCATENATE(AD$4,"+"),NieStac!$S48))=FALSE,IF(ISERR(FIND(CONCATENATE(AD$4,"++"),NieStac!$S48))=FALSE,IF(ISERR(FIND(CONCATENATE(AD$4,"+++"),NieStac!$S48))=FALSE,"+++","++"),"+")," ")," ")</f>
        <v xml:space="preserve"> </v>
      </c>
      <c r="AE39" s="16" t="str">
        <f>IF(ISERR(FIND(AE$4,NieStac!$S48))=FALSE,IF(ISERR(FIND(CONCATENATE(AE$4,"+"),NieStac!$S48))=FALSE,IF(ISERR(FIND(CONCATENATE(AE$4,"++"),NieStac!$S48))=FALSE,IF(ISERR(FIND(CONCATENATE(AE$4,"+++"),NieStac!$S48))=FALSE,"+++","++"),"+")," ")," ")</f>
        <v xml:space="preserve"> </v>
      </c>
      <c r="AF39" s="16" t="str">
        <f>IF(ISERR(FIND(AF$4,NieStac!$S48))=FALSE,IF(ISERR(FIND(CONCATENATE(AF$4,"+"),NieStac!$S48))=FALSE,IF(ISERR(FIND(CONCATENATE(AF$4,"++"),NieStac!$S48))=FALSE,IF(ISERR(FIND(CONCATENATE(AF$4,"+++"),NieStac!$S48))=FALSE,"+++","++"),"+")," ")," ")</f>
        <v xml:space="preserve"> </v>
      </c>
      <c r="AG39" s="16" t="str">
        <f>IF(ISERR(FIND(AG$4,NieStac!$S48))=FALSE,IF(ISERR(FIND(CONCATENATE(AG$4,"+"),NieStac!$S48))=FALSE,IF(ISERR(FIND(CONCATENATE(AG$4,"++"),NieStac!$S48))=FALSE,IF(ISERR(FIND(CONCATENATE(AG$4,"+++"),NieStac!$S48))=FALSE,"+++","++"),"+")," ")," ")</f>
        <v xml:space="preserve"> </v>
      </c>
      <c r="AH39" s="16" t="str">
        <f>IF(ISERR(FIND(AH$4,NieStac!$S48))=FALSE,IF(ISERR(FIND(CONCATENATE(AH$4,"+"),NieStac!$S48))=FALSE,IF(ISERR(FIND(CONCATENATE(AH$4,"++"),NieStac!$S48))=FALSE,IF(ISERR(FIND(CONCATENATE(AH$4,"+++"),NieStac!$S48))=FALSE,"+++","++"),"+")," ")," ")</f>
        <v xml:space="preserve"> </v>
      </c>
      <c r="AI39" s="16" t="str">
        <f>IF(ISERR(FIND(AI$4,NieStac!$S48))=FALSE,IF(ISERR(FIND(CONCATENATE(AI$4,"+"),NieStac!$S48))=FALSE,IF(ISERR(FIND(CONCATENATE(AI$4,"++"),NieStac!$S48))=FALSE,IF(ISERR(FIND(CONCATENATE(AI$4,"+++"),NieStac!$S48))=FALSE,"+++","++"),"+")," ")," ")</f>
        <v xml:space="preserve"> </v>
      </c>
      <c r="AJ39" s="16" t="str">
        <f>IF(ISERR(FIND(AJ$4,NieStac!$S48))=FALSE,IF(ISERR(FIND(CONCATENATE(AJ$4,"+"),NieStac!$S48))=FALSE,IF(ISERR(FIND(CONCATENATE(AJ$4,"++"),NieStac!$S48))=FALSE,IF(ISERR(FIND(CONCATENATE(AJ$4,"+++"),NieStac!$S48))=FALSE,"+++","++"),"+")," ")," ")</f>
        <v xml:space="preserve"> </v>
      </c>
      <c r="AK39" s="16" t="str">
        <f>IF(ISERR(FIND(AK$4,NieStac!$S48))=FALSE,IF(ISERR(FIND(CONCATENATE(AK$4,"+"),NieStac!$S48))=FALSE,IF(ISERR(FIND(CONCATENATE(AK$4,"++"),NieStac!$S48))=FALSE,IF(ISERR(FIND(CONCATENATE(AK$4,"+++"),NieStac!$S48))=FALSE,"+++","++"),"+")," ")," ")</f>
        <v xml:space="preserve"> </v>
      </c>
      <c r="AL39" s="16" t="str">
        <f>IF(ISERR(FIND(AL$4,NieStac!$S48))=FALSE,IF(ISERR(FIND(CONCATENATE(AL$4,"+"),NieStac!$S48))=FALSE,IF(ISERR(FIND(CONCATENATE(AL$4,"++"),NieStac!$S48))=FALSE,IF(ISERR(FIND(CONCATENATE(AL$4,"+++"),NieStac!$S48))=FALSE,"+++","++"),"+")," ")," ")</f>
        <v xml:space="preserve"> </v>
      </c>
      <c r="AM39" s="16" t="str">
        <f>IF(ISERR(FIND(AM$4,NieStac!$S48))=FALSE,IF(ISERR(FIND(CONCATENATE(AM$4,"+"),NieStac!$S48))=FALSE,IF(ISERR(FIND(CONCATENATE(AM$4,"++"),NieStac!$S48))=FALSE,IF(ISERR(FIND(CONCATENATE(AM$4,"+++"),NieStac!$S48))=FALSE,"+++","++"),"+")," ")," ")</f>
        <v xml:space="preserve"> </v>
      </c>
      <c r="AN39" s="16" t="str">
        <f>IF(ISERR(FIND(AN$4,NieStac!$S48))=FALSE,IF(ISERR(FIND(CONCATENATE(AN$4,"+"),NieStac!$S48))=FALSE,IF(ISERR(FIND(CONCATENATE(AN$4,"++"),NieStac!$S48))=FALSE,IF(ISERR(FIND(CONCATENATE(AN$4,"+++"),NieStac!$S48))=FALSE,"+++","++"),"+")," ")," ")</f>
        <v xml:space="preserve"> </v>
      </c>
      <c r="AO39" s="16" t="str">
        <f>IF(ISERR(FIND(AO$4,NieStac!$S48))=FALSE,IF(ISERR(FIND(CONCATENATE(AO$4,"+"),NieStac!$S48))=FALSE,IF(ISERR(FIND(CONCATENATE(AO$4,"++"),NieStac!$S48))=FALSE,IF(ISERR(FIND(CONCATENATE(AO$4,"+++"),NieStac!$S48))=FALSE,"+++","++"),"+")," ")," ")</f>
        <v xml:space="preserve"> </v>
      </c>
      <c r="AP39" s="16" t="str">
        <f>IF(ISERR(FIND(AP$4,NieStac!$S48))=FALSE,IF(ISERR(FIND(CONCATENATE(AP$4,"+"),NieStac!$S48))=FALSE,IF(ISERR(FIND(CONCATENATE(AP$4,"++"),NieStac!$S48))=FALSE,IF(ISERR(FIND(CONCATENATE(AP$4,"+++"),NieStac!$S48))=FALSE,"+++","++"),"+")," ")," ")</f>
        <v xml:space="preserve"> </v>
      </c>
      <c r="AQ39" s="16" t="str">
        <f>IF(ISERR(FIND(AQ$4,NieStac!$S48))=FALSE,IF(ISERR(FIND(CONCATENATE(AQ$4,"+"),NieStac!$S48))=FALSE,IF(ISERR(FIND(CONCATENATE(AQ$4,"++"),NieStac!$S48))=FALSE,IF(ISERR(FIND(CONCATENATE(AQ$4,"+++"),NieStac!$S48))=FALSE,"+++","++"),"+")," ")," ")</f>
        <v xml:space="preserve"> </v>
      </c>
      <c r="AR39" s="16" t="str">
        <f>IF(ISERR(FIND(AR$4,NieStac!$S48))=FALSE,IF(ISERR(FIND(CONCATENATE(AR$4,"+"),NieStac!$S48))=FALSE,IF(ISERR(FIND(CONCATENATE(AR$4,"++"),NieStac!$S48))=FALSE,IF(ISERR(FIND(CONCATENATE(AR$4,"+++"),NieStac!$S48))=FALSE,"+++","++"),"+")," ")," ")</f>
        <v xml:space="preserve"> </v>
      </c>
      <c r="AS39" s="16" t="str">
        <f>IF(ISERR(FIND(AS$4,NieStac!$S48))=FALSE,IF(ISERR(FIND(CONCATENATE(AS$4,"+"),NieStac!$S48))=FALSE,IF(ISERR(FIND(CONCATENATE(AS$4,"++"),NieStac!$S48))=FALSE,IF(ISERR(FIND(CONCATENATE(AS$4,"+++"),NieStac!$S48))=FALSE,"+++","++"),"+")," ")," ")</f>
        <v xml:space="preserve"> </v>
      </c>
      <c r="AT39" s="16" t="str">
        <f>IF(ISERR(FIND(AT$4,NieStac!$S48))=FALSE,IF(ISERR(FIND(CONCATENATE(AT$4,"+"),NieStac!$S48))=FALSE,IF(ISERR(FIND(CONCATENATE(AT$4,"++"),NieStac!$S48))=FALSE,IF(ISERR(FIND(CONCATENATE(AT$4,"+++"),NieStac!$S48))=FALSE,"+++","++"),"+")," ")," ")</f>
        <v xml:space="preserve"> </v>
      </c>
      <c r="AU39" s="16" t="str">
        <f>IF(ISERR(FIND(AU$4,NieStac!$S48))=FALSE,IF(ISERR(FIND(CONCATENATE(AU$4,"+"),NieStac!$S48))=FALSE,IF(ISERR(FIND(CONCATENATE(AU$4,"++"),NieStac!$S48))=FALSE,IF(ISERR(FIND(CONCATENATE(AU$4,"+++"),NieStac!$S48))=FALSE,"+++","++"),"+")," ")," ")</f>
        <v xml:space="preserve"> </v>
      </c>
      <c r="AV39" s="95" t="str">
        <f>NieStac!$C48</f>
        <v>Język obcy</v>
      </c>
      <c r="AW39" s="16" t="str">
        <f>IF(ISERR(FIND(AW$4,NieStac!$T48))=FALSE,IF(ISERR(FIND(CONCATENATE(AW$4,"+"),NieStac!$T48))=FALSE,IF(ISERR(FIND(CONCATENATE(AW$4,"++"),NieStac!$T48))=FALSE,IF(ISERR(FIND(CONCATENATE(AW$4,"+++"),NieStac!$T48))=FALSE,"+++","++"),"+")," ")," ")</f>
        <v xml:space="preserve"> </v>
      </c>
      <c r="AX39" s="16" t="str">
        <f>IF(ISERR(FIND(AX$4,NieStac!$T48))=FALSE,IF(ISERR(FIND(CONCATENATE(AX$4,"+"),NieStac!$T48))=FALSE,IF(ISERR(FIND(CONCATENATE(AX$4,"++"),NieStac!$T48))=FALSE,IF(ISERR(FIND(CONCATENATE(AX$4,"+++"),NieStac!$T48))=FALSE,"+++","++"),"+")," ")," ")</f>
        <v xml:space="preserve"> </v>
      </c>
      <c r="AY39" s="16" t="str">
        <f>IF(ISERR(FIND(AY$4,NieStac!$T48))=FALSE,IF(ISERR(FIND(CONCATENATE(AY$4,"+"),NieStac!$T48))=FALSE,IF(ISERR(FIND(CONCATENATE(AY$4,"++"),NieStac!$T48))=FALSE,IF(ISERR(FIND(CONCATENATE(AY$4,"+++"),NieStac!$T48))=FALSE,"+++","++"),"+")," ")," ")</f>
        <v>++</v>
      </c>
      <c r="AZ39" s="16" t="str">
        <f>IF(ISERR(FIND(AZ$4,NieStac!$T48))=FALSE,IF(ISERR(FIND(CONCATENATE(AZ$4,"+"),NieStac!$T48))=FALSE,IF(ISERR(FIND(CONCATENATE(AZ$4,"++"),NieStac!$T48))=FALSE,IF(ISERR(FIND(CONCATENATE(AZ$4,"+++"),NieStac!$T48))=FALSE,"+++","++"),"+")," ")," ")</f>
        <v xml:space="preserve"> </v>
      </c>
      <c r="BA39" s="16" t="str">
        <f>IF(ISERR(FIND(BA$4,NieStac!$T48))=FALSE,IF(ISERR(FIND(CONCATENATE(BA$4,"+"),NieStac!$T48))=FALSE,IF(ISERR(FIND(CONCATENATE(BA$4,"++"),NieStac!$T48))=FALSE,IF(ISERR(FIND(CONCATENATE(BA$4,"+++"),NieStac!$T48))=FALSE,"+++","++"),"+")," ")," ")</f>
        <v>+</v>
      </c>
      <c r="BB39" s="16" t="str">
        <f>IF(ISERR(FIND(BB$4,NieStac!$T48))=FALSE,IF(ISERR(FIND(CONCATENATE(BB$4,"+"),NieStac!$T48))=FALSE,IF(ISERR(FIND(CONCATENATE(BB$4,"++"),NieStac!$T48))=FALSE,IF(ISERR(FIND(CONCATENATE(BB$4,"+++"),NieStac!$T48))=FALSE,"+++","++"),"+")," ")," ")</f>
        <v xml:space="preserve"> </v>
      </c>
    </row>
    <row r="40" spans="1:54" ht="14.25" hidden="1" customHeight="1">
      <c r="A40" s="95">
        <f>NieStac!C49</f>
        <v>0</v>
      </c>
      <c r="B40" s="16" t="str">
        <f>IF(ISERR(FIND(B$4,NieStac!$R49))=FALSE,IF(ISERR(FIND(CONCATENATE(B$4,"+"),NieStac!$R49))=FALSE,IF(ISERR(FIND(CONCATENATE(B$4,"++"),NieStac!$R49))=FALSE,IF(ISERR(FIND(CONCATENATE(B$4,"+++"),NieStac!$R49))=FALSE,"+++","++"),"+")," ")," ")</f>
        <v xml:space="preserve"> </v>
      </c>
      <c r="C40" s="16" t="str">
        <f>IF(ISERR(FIND(C$4,NieStac!$R49))=FALSE,IF(ISERR(FIND(CONCATENATE(C$4,"+"),NieStac!$R49))=FALSE,IF(ISERR(FIND(CONCATENATE(C$4,"++"),NieStac!$R49))=FALSE,IF(ISERR(FIND(CONCATENATE(C$4,"+++"),NieStac!$R49))=FALSE,"+++","++"),"+")," ")," ")</f>
        <v xml:space="preserve"> </v>
      </c>
      <c r="D40" s="16" t="str">
        <f>IF(ISERR(FIND(D$4,NieStac!$R49))=FALSE,IF(ISERR(FIND(CONCATENATE(D$4,"+"),NieStac!$R49))=FALSE,IF(ISERR(FIND(CONCATENATE(D$4,"++"),NieStac!$R49))=FALSE,IF(ISERR(FIND(CONCATENATE(D$4,"+++"),NieStac!$R49))=FALSE,"+++","++"),"+")," ")," ")</f>
        <v xml:space="preserve"> </v>
      </c>
      <c r="E40" s="16" t="str">
        <f>IF(ISERR(FIND(E$4,NieStac!$R49))=FALSE,IF(ISERR(FIND(CONCATENATE(E$4,"+"),NieStac!$R49))=FALSE,IF(ISERR(FIND(CONCATENATE(E$4,"++"),NieStac!$R49))=FALSE,IF(ISERR(FIND(CONCATENATE(E$4,"+++"),NieStac!$R49))=FALSE,"+++","++"),"+")," ")," ")</f>
        <v xml:space="preserve"> </v>
      </c>
      <c r="F40" s="16" t="str">
        <f>IF(ISERR(FIND(F$4,NieStac!$R49))=FALSE,IF(ISERR(FIND(CONCATENATE(F$4,"+"),NieStac!$R49))=FALSE,IF(ISERR(FIND(CONCATENATE(F$4,"++"),NieStac!$R49))=FALSE,IF(ISERR(FIND(CONCATENATE(F$4,"+++"),NieStac!$R49))=FALSE,"+++","++"),"+")," ")," ")</f>
        <v xml:space="preserve"> </v>
      </c>
      <c r="G40" s="16" t="str">
        <f>IF(ISERR(FIND(G$4,NieStac!$R49))=FALSE,IF(ISERR(FIND(CONCATENATE(G$4,"+"),NieStac!$R49))=FALSE,IF(ISERR(FIND(CONCATENATE(G$4,"++"),NieStac!$R49))=FALSE,IF(ISERR(FIND(CONCATENATE(G$4,"+++"),NieStac!$R49))=FALSE,"+++","++"),"+")," ")," ")</f>
        <v xml:space="preserve"> </v>
      </c>
      <c r="H40" s="16" t="str">
        <f>IF(ISERR(FIND(H$4,NieStac!$R49))=FALSE,IF(ISERR(FIND(CONCATENATE(H$4,"+"),NieStac!$R49))=FALSE,IF(ISERR(FIND(CONCATENATE(H$4,"++"),NieStac!$R49))=FALSE,IF(ISERR(FIND(CONCATENATE(H$4,"+++"),NieStac!$R49))=FALSE,"+++","++"),"+")," ")," ")</f>
        <v xml:space="preserve"> </v>
      </c>
      <c r="I40" s="16" t="str">
        <f>IF(ISERR(FIND(I$4,NieStac!$R49))=FALSE,IF(ISERR(FIND(CONCATENATE(I$4,"+"),NieStac!$R49))=FALSE,IF(ISERR(FIND(CONCATENATE(I$4,"++"),NieStac!$R49))=FALSE,IF(ISERR(FIND(CONCATENATE(I$4,"+++"),NieStac!$R49))=FALSE,"+++","++"),"+")," ")," ")</f>
        <v xml:space="preserve"> </v>
      </c>
      <c r="J40" s="16" t="str">
        <f>IF(ISERR(FIND(J$4,NieStac!$R49))=FALSE,IF(ISERR(FIND(CONCATENATE(J$4,"+"),NieStac!$R49))=FALSE,IF(ISERR(FIND(CONCATENATE(J$4,"++"),NieStac!$R49))=FALSE,IF(ISERR(FIND(CONCATENATE(J$4,"+++"),NieStac!$R49))=FALSE,"+++","++"),"+")," ")," ")</f>
        <v xml:space="preserve"> </v>
      </c>
      <c r="K40" s="16" t="str">
        <f>IF(ISERR(FIND(K$4,NieStac!$R49))=FALSE,IF(ISERR(FIND(CONCATENATE(K$4,"+"),NieStac!$R49))=FALSE,IF(ISERR(FIND(CONCATENATE(K$4,"++"),NieStac!$R49))=FALSE,IF(ISERR(FIND(CONCATENATE(K$4,"+++"),NieStac!$R49))=FALSE,"+++","++"),"+")," ")," ")</f>
        <v xml:space="preserve"> </v>
      </c>
      <c r="L40" s="16" t="str">
        <f>IF(ISERR(FIND(L$4,NieStac!$R49))=FALSE,IF(ISERR(FIND(CONCATENATE(L$4,"+"),NieStac!$R49))=FALSE,IF(ISERR(FIND(CONCATENATE(L$4,"++"),NieStac!$R49))=FALSE,IF(ISERR(FIND(CONCATENATE(L$4,"+++"),NieStac!$R49))=FALSE,"+++","++"),"+")," ")," ")</f>
        <v xml:space="preserve"> </v>
      </c>
      <c r="M40" s="16" t="str">
        <f>IF(ISERR(FIND(M$4,NieStac!$R49))=FALSE,IF(ISERR(FIND(CONCATENATE(M$4,"+"),NieStac!$R49))=FALSE,IF(ISERR(FIND(CONCATENATE(M$4,"++"),NieStac!$R49))=FALSE,IF(ISERR(FIND(CONCATENATE(M$4,"+++"),NieStac!$R49))=FALSE,"+++","++"),"+")," ")," ")</f>
        <v xml:space="preserve"> </v>
      </c>
      <c r="N40" s="16" t="str">
        <f>IF(ISERR(FIND(N$4,NieStac!$R49))=FALSE,IF(ISERR(FIND(CONCATENATE(N$4,"+"),NieStac!$R49))=FALSE,IF(ISERR(FIND(CONCATENATE(N$4,"++"),NieStac!$R49))=FALSE,IF(ISERR(FIND(CONCATENATE(N$4,"+++"),NieStac!$R49))=FALSE,"+++","++"),"+")," ")," ")</f>
        <v xml:space="preserve"> </v>
      </c>
      <c r="O40" s="16" t="str">
        <f>IF(ISERR(FIND(O$4,NieStac!$R49))=FALSE,IF(ISERR(FIND(CONCATENATE(O$4,"+"),NieStac!$R49))=FALSE,IF(ISERR(FIND(CONCATENATE(O$4,"++"),NieStac!$R49))=FALSE,IF(ISERR(FIND(CONCATENATE(O$4,"+++"),NieStac!$R49))=FALSE,"+++","++"),"+")," ")," ")</f>
        <v xml:space="preserve"> </v>
      </c>
      <c r="P40" s="16" t="str">
        <f>IF(ISERR(FIND(P$4,NieStac!$R49))=FALSE,IF(ISERR(FIND(CONCATENATE(P$4,"+"),NieStac!$R49))=FALSE,IF(ISERR(FIND(CONCATENATE(P$4,"++"),NieStac!$R49))=FALSE,IF(ISERR(FIND(CONCATENATE(P$4,"+++"),NieStac!$R49))=FALSE,"+++","++"),"+")," ")," ")</f>
        <v xml:space="preserve"> </v>
      </c>
      <c r="Q40" s="16" t="str">
        <f>IF(ISERR(FIND(Q$4,NieStac!$R49))=FALSE,IF(ISERR(FIND(CONCATENATE(Q$4,"+"),NieStac!$R49))=FALSE,IF(ISERR(FIND(CONCATENATE(Q$4,"++"),NieStac!$R49))=FALSE,IF(ISERR(FIND(CONCATENATE(Q$4,"+++"),NieStac!$R49))=FALSE,"+++","++"),"+")," ")," ")</f>
        <v xml:space="preserve"> </v>
      </c>
      <c r="R40" s="16" t="str">
        <f>IF(ISERR(FIND(R$4,NieStac!$R49))=FALSE,IF(ISERR(FIND(CONCATENATE(R$4,"+"),NieStac!$R49))=FALSE,IF(ISERR(FIND(CONCATENATE(R$4,"++"),NieStac!$R49))=FALSE,IF(ISERR(FIND(CONCATENATE(R$4,"+++"),NieStac!$R49))=FALSE,"+++","++"),"+")," ")," ")</f>
        <v xml:space="preserve"> </v>
      </c>
      <c r="S40" s="16" t="str">
        <f>IF(ISERR(FIND(S$4,NieStac!$R49))=FALSE,IF(ISERR(FIND(CONCATENATE(S$4,"+"),NieStac!$R49))=FALSE,IF(ISERR(FIND(CONCATENATE(S$4,"++"),NieStac!$R49))=FALSE,IF(ISERR(FIND(CONCATENATE(S$4,"+++"),NieStac!$R49))=FALSE,"+++","++"),"+")," ")," ")</f>
        <v xml:space="preserve"> </v>
      </c>
      <c r="T40" s="95">
        <f>NieStac!$C49</f>
        <v>0</v>
      </c>
      <c r="U40" s="16" t="str">
        <f>IF(ISERR(FIND(U$4,NieStac!$S49))=FALSE,IF(ISERR(FIND(CONCATENATE(U$4,"+"),NieStac!$S49))=FALSE,IF(ISERR(FIND(CONCATENATE(U$4,"++"),NieStac!$S49))=FALSE,IF(ISERR(FIND(CONCATENATE(U$4,"+++"),NieStac!$S49))=FALSE,"+++","++"),"+")," ")," ")</f>
        <v xml:space="preserve"> </v>
      </c>
      <c r="V40" s="16" t="str">
        <f>IF(ISERR(FIND(V$4,NieStac!$S49))=FALSE,IF(ISERR(FIND(CONCATENATE(V$4,"+"),NieStac!$S49))=FALSE,IF(ISERR(FIND(CONCATENATE(V$4,"++"),NieStac!$S49))=FALSE,IF(ISERR(FIND(CONCATENATE(V$4,"+++"),NieStac!$S49))=FALSE,"+++","++"),"+")," ")," ")</f>
        <v xml:space="preserve"> </v>
      </c>
      <c r="W40" s="16" t="str">
        <f>IF(ISERR(FIND(W$4,NieStac!$S49))=FALSE,IF(ISERR(FIND(CONCATENATE(W$4,"+"),NieStac!$S49))=FALSE,IF(ISERR(FIND(CONCATENATE(W$4,"++"),NieStac!$S49))=FALSE,IF(ISERR(FIND(CONCATENATE(W$4,"+++"),NieStac!$S49))=FALSE,"+++","++"),"+")," ")," ")</f>
        <v xml:space="preserve"> </v>
      </c>
      <c r="X40" s="16" t="str">
        <f>IF(ISERR(FIND(X$4,NieStac!$S49))=FALSE,IF(ISERR(FIND(CONCATENATE(X$4,"+"),NieStac!$S49))=FALSE,IF(ISERR(FIND(CONCATENATE(X$4,"++"),NieStac!$S49))=FALSE,IF(ISERR(FIND(CONCATENATE(X$4,"+++"),NieStac!$S49))=FALSE,"+++","++"),"+")," ")," ")</f>
        <v xml:space="preserve"> </v>
      </c>
      <c r="Y40" s="16" t="str">
        <f>IF(ISERR(FIND(Y$4,NieStac!$S49))=FALSE,IF(ISERR(FIND(CONCATENATE(Y$4,"+"),NieStac!$S49))=FALSE,IF(ISERR(FIND(CONCATENATE(Y$4,"++"),NieStac!$S49))=FALSE,IF(ISERR(FIND(CONCATENATE(Y$4,"+++"),NieStac!$S49))=FALSE,"+++","++"),"+")," ")," ")</f>
        <v xml:space="preserve"> </v>
      </c>
      <c r="Z40" s="16" t="str">
        <f>IF(ISERR(FIND(Z$4,NieStac!$S49))=FALSE,IF(ISERR(FIND(CONCATENATE(Z$4,"+"),NieStac!$S49))=FALSE,IF(ISERR(FIND(CONCATENATE(Z$4,"++"),NieStac!$S49))=FALSE,IF(ISERR(FIND(CONCATENATE(Z$4,"+++"),NieStac!$S49))=FALSE,"+++","++"),"+")," ")," ")</f>
        <v xml:space="preserve"> </v>
      </c>
      <c r="AA40" s="16" t="str">
        <f>IF(ISERR(FIND(AA$4,NieStac!$S49))=FALSE,IF(ISERR(FIND(CONCATENATE(AA$4,"+"),NieStac!$S49))=FALSE,IF(ISERR(FIND(CONCATENATE(AA$4,"++"),NieStac!$S49))=FALSE,IF(ISERR(FIND(CONCATENATE(AA$4,"+++"),NieStac!$S49))=FALSE,"+++","++"),"+")," ")," ")</f>
        <v xml:space="preserve"> </v>
      </c>
      <c r="AB40" s="16" t="str">
        <f>IF(ISERR(FIND(AB$4,NieStac!$S49))=FALSE,IF(ISERR(FIND(CONCATENATE(AB$4,"+"),NieStac!$S49))=FALSE,IF(ISERR(FIND(CONCATENATE(AB$4,"++"),NieStac!$S49))=FALSE,IF(ISERR(FIND(CONCATENATE(AB$4,"+++"),NieStac!$S49))=FALSE,"+++","++"),"+")," ")," ")</f>
        <v xml:space="preserve"> </v>
      </c>
      <c r="AC40" s="16" t="str">
        <f>IF(ISERR(FIND(AC$4,NieStac!$S49))=FALSE,IF(ISERR(FIND(CONCATENATE(AC$4,"+"),NieStac!$S49))=FALSE,IF(ISERR(FIND(CONCATENATE(AC$4,"++"),NieStac!$S49))=FALSE,IF(ISERR(FIND(CONCATENATE(AC$4,"+++"),NieStac!$S49))=FALSE,"+++","++"),"+")," ")," ")</f>
        <v xml:space="preserve"> </v>
      </c>
      <c r="AD40" s="16" t="str">
        <f>IF(ISERR(FIND(AD$4,NieStac!$S49))=FALSE,IF(ISERR(FIND(CONCATENATE(AD$4,"+"),NieStac!$S49))=FALSE,IF(ISERR(FIND(CONCATENATE(AD$4,"++"),NieStac!$S49))=FALSE,IF(ISERR(FIND(CONCATENATE(AD$4,"+++"),NieStac!$S49))=FALSE,"+++","++"),"+")," ")," ")</f>
        <v xml:space="preserve"> </v>
      </c>
      <c r="AE40" s="16" t="str">
        <f>IF(ISERR(FIND(AE$4,NieStac!$S49))=FALSE,IF(ISERR(FIND(CONCATENATE(AE$4,"+"),NieStac!$S49))=FALSE,IF(ISERR(FIND(CONCATENATE(AE$4,"++"),NieStac!$S49))=FALSE,IF(ISERR(FIND(CONCATENATE(AE$4,"+++"),NieStac!$S49))=FALSE,"+++","++"),"+")," ")," ")</f>
        <v xml:space="preserve"> </v>
      </c>
      <c r="AF40" s="16" t="str">
        <f>IF(ISERR(FIND(AF$4,NieStac!$S49))=FALSE,IF(ISERR(FIND(CONCATENATE(AF$4,"+"),NieStac!$S49))=FALSE,IF(ISERR(FIND(CONCATENATE(AF$4,"++"),NieStac!$S49))=FALSE,IF(ISERR(FIND(CONCATENATE(AF$4,"+++"),NieStac!$S49))=FALSE,"+++","++"),"+")," ")," ")</f>
        <v xml:space="preserve"> </v>
      </c>
      <c r="AG40" s="16" t="str">
        <f>IF(ISERR(FIND(AG$4,NieStac!$S49))=FALSE,IF(ISERR(FIND(CONCATENATE(AG$4,"+"),NieStac!$S49))=FALSE,IF(ISERR(FIND(CONCATENATE(AG$4,"++"),NieStac!$S49))=FALSE,IF(ISERR(FIND(CONCATENATE(AG$4,"+++"),NieStac!$S49))=FALSE,"+++","++"),"+")," ")," ")</f>
        <v xml:space="preserve"> </v>
      </c>
      <c r="AH40" s="16" t="str">
        <f>IF(ISERR(FIND(AH$4,NieStac!$S49))=FALSE,IF(ISERR(FIND(CONCATENATE(AH$4,"+"),NieStac!$S49))=FALSE,IF(ISERR(FIND(CONCATENATE(AH$4,"++"),NieStac!$S49))=FALSE,IF(ISERR(FIND(CONCATENATE(AH$4,"+++"),NieStac!$S49))=FALSE,"+++","++"),"+")," ")," ")</f>
        <v xml:space="preserve"> </v>
      </c>
      <c r="AI40" s="16" t="str">
        <f>IF(ISERR(FIND(AI$4,NieStac!$S49))=FALSE,IF(ISERR(FIND(CONCATENATE(AI$4,"+"),NieStac!$S49))=FALSE,IF(ISERR(FIND(CONCATENATE(AI$4,"++"),NieStac!$S49))=FALSE,IF(ISERR(FIND(CONCATENATE(AI$4,"+++"),NieStac!$S49))=FALSE,"+++","++"),"+")," ")," ")</f>
        <v xml:space="preserve"> </v>
      </c>
      <c r="AJ40" s="16" t="str">
        <f>IF(ISERR(FIND(AJ$4,NieStac!$S49))=FALSE,IF(ISERR(FIND(CONCATENATE(AJ$4,"+"),NieStac!$S49))=FALSE,IF(ISERR(FIND(CONCATENATE(AJ$4,"++"),NieStac!$S49))=FALSE,IF(ISERR(FIND(CONCATENATE(AJ$4,"+++"),NieStac!$S49))=FALSE,"+++","++"),"+")," ")," ")</f>
        <v xml:space="preserve"> </v>
      </c>
      <c r="AK40" s="16" t="str">
        <f>IF(ISERR(FIND(AK$4,NieStac!$S49))=FALSE,IF(ISERR(FIND(CONCATENATE(AK$4,"+"),NieStac!$S49))=FALSE,IF(ISERR(FIND(CONCATENATE(AK$4,"++"),NieStac!$S49))=FALSE,IF(ISERR(FIND(CONCATENATE(AK$4,"+++"),NieStac!$S49))=FALSE,"+++","++"),"+")," ")," ")</f>
        <v xml:space="preserve"> </v>
      </c>
      <c r="AL40" s="16" t="str">
        <f>IF(ISERR(FIND(AL$4,NieStac!$S49))=FALSE,IF(ISERR(FIND(CONCATENATE(AL$4,"+"),NieStac!$S49))=FALSE,IF(ISERR(FIND(CONCATENATE(AL$4,"++"),NieStac!$S49))=FALSE,IF(ISERR(FIND(CONCATENATE(AL$4,"+++"),NieStac!$S49))=FALSE,"+++","++"),"+")," ")," ")</f>
        <v xml:space="preserve"> </v>
      </c>
      <c r="AM40" s="16" t="str">
        <f>IF(ISERR(FIND(AM$4,NieStac!$S49))=FALSE,IF(ISERR(FIND(CONCATENATE(AM$4,"+"),NieStac!$S49))=FALSE,IF(ISERR(FIND(CONCATENATE(AM$4,"++"),NieStac!$S49))=FALSE,IF(ISERR(FIND(CONCATENATE(AM$4,"+++"),NieStac!$S49))=FALSE,"+++","++"),"+")," ")," ")</f>
        <v xml:space="preserve"> </v>
      </c>
      <c r="AN40" s="16" t="str">
        <f>IF(ISERR(FIND(AN$4,NieStac!$S49))=FALSE,IF(ISERR(FIND(CONCATENATE(AN$4,"+"),NieStac!$S49))=FALSE,IF(ISERR(FIND(CONCATENATE(AN$4,"++"),NieStac!$S49))=FALSE,IF(ISERR(FIND(CONCATENATE(AN$4,"+++"),NieStac!$S49))=FALSE,"+++","++"),"+")," ")," ")</f>
        <v xml:space="preserve"> </v>
      </c>
      <c r="AO40" s="16" t="str">
        <f>IF(ISERR(FIND(AO$4,NieStac!$S49))=FALSE,IF(ISERR(FIND(CONCATENATE(AO$4,"+"),NieStac!$S49))=FALSE,IF(ISERR(FIND(CONCATENATE(AO$4,"++"),NieStac!$S49))=FALSE,IF(ISERR(FIND(CONCATENATE(AO$4,"+++"),NieStac!$S49))=FALSE,"+++","++"),"+")," ")," ")</f>
        <v xml:space="preserve"> </v>
      </c>
      <c r="AP40" s="16" t="str">
        <f>IF(ISERR(FIND(AP$4,NieStac!$S49))=FALSE,IF(ISERR(FIND(CONCATENATE(AP$4,"+"),NieStac!$S49))=FALSE,IF(ISERR(FIND(CONCATENATE(AP$4,"++"),NieStac!$S49))=FALSE,IF(ISERR(FIND(CONCATENATE(AP$4,"+++"),NieStac!$S49))=FALSE,"+++","++"),"+")," ")," ")</f>
        <v xml:space="preserve"> </v>
      </c>
      <c r="AQ40" s="16" t="str">
        <f>IF(ISERR(FIND(AQ$4,NieStac!$S49))=FALSE,IF(ISERR(FIND(CONCATENATE(AQ$4,"+"),NieStac!$S49))=FALSE,IF(ISERR(FIND(CONCATENATE(AQ$4,"++"),NieStac!$S49))=FALSE,IF(ISERR(FIND(CONCATENATE(AQ$4,"+++"),NieStac!$S49))=FALSE,"+++","++"),"+")," ")," ")</f>
        <v xml:space="preserve"> </v>
      </c>
      <c r="AR40" s="16" t="str">
        <f>IF(ISERR(FIND(AR$4,NieStac!$S49))=FALSE,IF(ISERR(FIND(CONCATENATE(AR$4,"+"),NieStac!$S49))=FALSE,IF(ISERR(FIND(CONCATENATE(AR$4,"++"),NieStac!$S49))=FALSE,IF(ISERR(FIND(CONCATENATE(AR$4,"+++"),NieStac!$S49))=FALSE,"+++","++"),"+")," ")," ")</f>
        <v xml:space="preserve"> </v>
      </c>
      <c r="AS40" s="16" t="str">
        <f>IF(ISERR(FIND(AS$4,NieStac!$S49))=FALSE,IF(ISERR(FIND(CONCATENATE(AS$4,"+"),NieStac!$S49))=FALSE,IF(ISERR(FIND(CONCATENATE(AS$4,"++"),NieStac!$S49))=FALSE,IF(ISERR(FIND(CONCATENATE(AS$4,"+++"),NieStac!$S49))=FALSE,"+++","++"),"+")," ")," ")</f>
        <v xml:space="preserve"> </v>
      </c>
      <c r="AT40" s="16" t="str">
        <f>IF(ISERR(FIND(AT$4,NieStac!$S49))=FALSE,IF(ISERR(FIND(CONCATENATE(AT$4,"+"),NieStac!$S49))=FALSE,IF(ISERR(FIND(CONCATENATE(AT$4,"++"),NieStac!$S49))=FALSE,IF(ISERR(FIND(CONCATENATE(AT$4,"+++"),NieStac!$S49))=FALSE,"+++","++"),"+")," ")," ")</f>
        <v xml:space="preserve"> </v>
      </c>
      <c r="AU40" s="16" t="str">
        <f>IF(ISERR(FIND(AU$4,NieStac!$S49))=FALSE,IF(ISERR(FIND(CONCATENATE(AU$4,"+"),NieStac!$S49))=FALSE,IF(ISERR(FIND(CONCATENATE(AU$4,"++"),NieStac!$S49))=FALSE,IF(ISERR(FIND(CONCATENATE(AU$4,"+++"),NieStac!$S49))=FALSE,"+++","++"),"+")," ")," ")</f>
        <v xml:space="preserve"> </v>
      </c>
      <c r="AV40" s="95">
        <f>NieStac!$C49</f>
        <v>0</v>
      </c>
      <c r="AW40" s="16" t="str">
        <f>IF(ISERR(FIND(AW$4,NieStac!$T49))=FALSE,IF(ISERR(FIND(CONCATENATE(AW$4,"+"),NieStac!$T49))=FALSE,IF(ISERR(FIND(CONCATENATE(AW$4,"++"),NieStac!$T49))=FALSE,IF(ISERR(FIND(CONCATENATE(AW$4,"+++"),NieStac!$T49))=FALSE,"+++","++"),"+")," ")," ")</f>
        <v xml:space="preserve"> </v>
      </c>
      <c r="AX40" s="16" t="str">
        <f>IF(ISERR(FIND(AX$4,NieStac!$T49))=FALSE,IF(ISERR(FIND(CONCATENATE(AX$4,"+"),NieStac!$T49))=FALSE,IF(ISERR(FIND(CONCATENATE(AX$4,"++"),NieStac!$T49))=FALSE,IF(ISERR(FIND(CONCATENATE(AX$4,"+++"),NieStac!$T49))=FALSE,"+++","++"),"+")," ")," ")</f>
        <v xml:space="preserve"> </v>
      </c>
      <c r="AY40" s="16" t="str">
        <f>IF(ISERR(FIND(AY$4,NieStac!$T49))=FALSE,IF(ISERR(FIND(CONCATENATE(AY$4,"+"),NieStac!$T49))=FALSE,IF(ISERR(FIND(CONCATENATE(AY$4,"++"),NieStac!$T49))=FALSE,IF(ISERR(FIND(CONCATENATE(AY$4,"+++"),NieStac!$T49))=FALSE,"+++","++"),"+")," ")," ")</f>
        <v xml:space="preserve"> </v>
      </c>
      <c r="AZ40" s="16" t="str">
        <f>IF(ISERR(FIND(AZ$4,NieStac!$T49))=FALSE,IF(ISERR(FIND(CONCATENATE(AZ$4,"+"),NieStac!$T49))=FALSE,IF(ISERR(FIND(CONCATENATE(AZ$4,"++"),NieStac!$T49))=FALSE,IF(ISERR(FIND(CONCATENATE(AZ$4,"+++"),NieStac!$T49))=FALSE,"+++","++"),"+")," ")," ")</f>
        <v xml:space="preserve"> </v>
      </c>
      <c r="BA40" s="16" t="str">
        <f>IF(ISERR(FIND(BA$4,NieStac!$T49))=FALSE,IF(ISERR(FIND(CONCATENATE(BA$4,"+"),NieStac!$T49))=FALSE,IF(ISERR(FIND(CONCATENATE(BA$4,"++"),NieStac!$T49))=FALSE,IF(ISERR(FIND(CONCATENATE(BA$4,"+++"),NieStac!$T49))=FALSE,"+++","++"),"+")," ")," ")</f>
        <v xml:space="preserve"> </v>
      </c>
      <c r="BB40" s="16" t="str">
        <f>IF(ISERR(FIND(BB$4,NieStac!$T49))=FALSE,IF(ISERR(FIND(CONCATENATE(BB$4,"+"),NieStac!$T49))=FALSE,IF(ISERR(FIND(CONCATENATE(BB$4,"++"),NieStac!$T49))=FALSE,IF(ISERR(FIND(CONCATENATE(BB$4,"+++"),NieStac!$T49))=FALSE,"+++","++"),"+")," ")," ")</f>
        <v xml:space="preserve"> </v>
      </c>
    </row>
    <row r="41" spans="1:54" hidden="1">
      <c r="A41" s="95">
        <f>NieStac!C50</f>
        <v>0</v>
      </c>
      <c r="B41" s="16" t="str">
        <f>IF(ISERR(FIND(B$4,NieStac!$R50))=FALSE,IF(ISERR(FIND(CONCATENATE(B$4,"+"),NieStac!$R50))=FALSE,IF(ISERR(FIND(CONCATENATE(B$4,"++"),NieStac!$R50))=FALSE,IF(ISERR(FIND(CONCATENATE(B$4,"+++"),NieStac!$R50))=FALSE,"+++","++"),"+")," ")," ")</f>
        <v xml:space="preserve"> </v>
      </c>
      <c r="C41" s="16" t="str">
        <f>IF(ISERR(FIND(C$4,NieStac!$R50))=FALSE,IF(ISERR(FIND(CONCATENATE(C$4,"+"),NieStac!$R50))=FALSE,IF(ISERR(FIND(CONCATENATE(C$4,"++"),NieStac!$R50))=FALSE,IF(ISERR(FIND(CONCATENATE(C$4,"+++"),NieStac!$R50))=FALSE,"+++","++"),"+")," ")," ")</f>
        <v xml:space="preserve"> </v>
      </c>
      <c r="D41" s="16" t="str">
        <f>IF(ISERR(FIND(D$4,NieStac!$R50))=FALSE,IF(ISERR(FIND(CONCATENATE(D$4,"+"),NieStac!$R50))=FALSE,IF(ISERR(FIND(CONCATENATE(D$4,"++"),NieStac!$R50))=FALSE,IF(ISERR(FIND(CONCATENATE(D$4,"+++"),NieStac!$R50))=FALSE,"+++","++"),"+")," ")," ")</f>
        <v xml:space="preserve"> </v>
      </c>
      <c r="E41" s="16" t="str">
        <f>IF(ISERR(FIND(E$4,NieStac!$R50))=FALSE,IF(ISERR(FIND(CONCATENATE(E$4,"+"),NieStac!$R50))=FALSE,IF(ISERR(FIND(CONCATENATE(E$4,"++"),NieStac!$R50))=FALSE,IF(ISERR(FIND(CONCATENATE(E$4,"+++"),NieStac!$R50))=FALSE,"+++","++"),"+")," ")," ")</f>
        <v xml:space="preserve"> </v>
      </c>
      <c r="F41" s="16" t="str">
        <f>IF(ISERR(FIND(F$4,NieStac!$R50))=FALSE,IF(ISERR(FIND(CONCATENATE(F$4,"+"),NieStac!$R50))=FALSE,IF(ISERR(FIND(CONCATENATE(F$4,"++"),NieStac!$R50))=FALSE,IF(ISERR(FIND(CONCATENATE(F$4,"+++"),NieStac!$R50))=FALSE,"+++","++"),"+")," ")," ")</f>
        <v xml:space="preserve"> </v>
      </c>
      <c r="G41" s="16" t="str">
        <f>IF(ISERR(FIND(G$4,NieStac!$R50))=FALSE,IF(ISERR(FIND(CONCATENATE(G$4,"+"),NieStac!$R50))=FALSE,IF(ISERR(FIND(CONCATENATE(G$4,"++"),NieStac!$R50))=FALSE,IF(ISERR(FIND(CONCATENATE(G$4,"+++"),NieStac!$R50))=FALSE,"+++","++"),"+")," ")," ")</f>
        <v xml:space="preserve"> </v>
      </c>
      <c r="H41" s="16" t="str">
        <f>IF(ISERR(FIND(H$4,NieStac!$R50))=FALSE,IF(ISERR(FIND(CONCATENATE(H$4,"+"),NieStac!$R50))=FALSE,IF(ISERR(FIND(CONCATENATE(H$4,"++"),NieStac!$R50))=FALSE,IF(ISERR(FIND(CONCATENATE(H$4,"+++"),NieStac!$R50))=FALSE,"+++","++"),"+")," ")," ")</f>
        <v xml:space="preserve"> </v>
      </c>
      <c r="I41" s="16" t="str">
        <f>IF(ISERR(FIND(I$4,NieStac!$R50))=FALSE,IF(ISERR(FIND(CONCATENATE(I$4,"+"),NieStac!$R50))=FALSE,IF(ISERR(FIND(CONCATENATE(I$4,"++"),NieStac!$R50))=FALSE,IF(ISERR(FIND(CONCATENATE(I$4,"+++"),NieStac!$R50))=FALSE,"+++","++"),"+")," ")," ")</f>
        <v xml:space="preserve"> </v>
      </c>
      <c r="J41" s="16" t="str">
        <f>IF(ISERR(FIND(J$4,NieStac!$R50))=FALSE,IF(ISERR(FIND(CONCATENATE(J$4,"+"),NieStac!$R50))=FALSE,IF(ISERR(FIND(CONCATENATE(J$4,"++"),NieStac!$R50))=FALSE,IF(ISERR(FIND(CONCATENATE(J$4,"+++"),NieStac!$R50))=FALSE,"+++","++"),"+")," ")," ")</f>
        <v xml:space="preserve"> </v>
      </c>
      <c r="K41" s="16" t="str">
        <f>IF(ISERR(FIND(K$4,NieStac!$R50))=FALSE,IF(ISERR(FIND(CONCATENATE(K$4,"+"),NieStac!$R50))=FALSE,IF(ISERR(FIND(CONCATENATE(K$4,"++"),NieStac!$R50))=FALSE,IF(ISERR(FIND(CONCATENATE(K$4,"+++"),NieStac!$R50))=FALSE,"+++","++"),"+")," ")," ")</f>
        <v xml:space="preserve"> </v>
      </c>
      <c r="L41" s="16" t="str">
        <f>IF(ISERR(FIND(L$4,NieStac!$R50))=FALSE,IF(ISERR(FIND(CONCATENATE(L$4,"+"),NieStac!$R50))=FALSE,IF(ISERR(FIND(CONCATENATE(L$4,"++"),NieStac!$R50))=FALSE,IF(ISERR(FIND(CONCATENATE(L$4,"+++"),NieStac!$R50))=FALSE,"+++","++"),"+")," ")," ")</f>
        <v xml:space="preserve"> </v>
      </c>
      <c r="M41" s="16" t="str">
        <f>IF(ISERR(FIND(M$4,NieStac!$R50))=FALSE,IF(ISERR(FIND(CONCATENATE(M$4,"+"),NieStac!$R50))=FALSE,IF(ISERR(FIND(CONCATENATE(M$4,"++"),NieStac!$R50))=FALSE,IF(ISERR(FIND(CONCATENATE(M$4,"+++"),NieStac!$R50))=FALSE,"+++","++"),"+")," ")," ")</f>
        <v xml:space="preserve"> </v>
      </c>
      <c r="N41" s="16" t="str">
        <f>IF(ISERR(FIND(N$4,NieStac!$R50))=FALSE,IF(ISERR(FIND(CONCATENATE(N$4,"+"),NieStac!$R50))=FALSE,IF(ISERR(FIND(CONCATENATE(N$4,"++"),NieStac!$R50))=FALSE,IF(ISERR(FIND(CONCATENATE(N$4,"+++"),NieStac!$R50))=FALSE,"+++","++"),"+")," ")," ")</f>
        <v xml:space="preserve"> </v>
      </c>
      <c r="O41" s="16" t="str">
        <f>IF(ISERR(FIND(O$4,NieStac!$R50))=FALSE,IF(ISERR(FIND(CONCATENATE(O$4,"+"),NieStac!$R50))=FALSE,IF(ISERR(FIND(CONCATENATE(O$4,"++"),NieStac!$R50))=FALSE,IF(ISERR(FIND(CONCATENATE(O$4,"+++"),NieStac!$R50))=FALSE,"+++","++"),"+")," ")," ")</f>
        <v xml:space="preserve"> </v>
      </c>
      <c r="P41" s="16" t="str">
        <f>IF(ISERR(FIND(P$4,NieStac!$R50))=FALSE,IF(ISERR(FIND(CONCATENATE(P$4,"+"),NieStac!$R50))=FALSE,IF(ISERR(FIND(CONCATENATE(P$4,"++"),NieStac!$R50))=FALSE,IF(ISERR(FIND(CONCATENATE(P$4,"+++"),NieStac!$R50))=FALSE,"+++","++"),"+")," ")," ")</f>
        <v xml:space="preserve"> </v>
      </c>
      <c r="Q41" s="16" t="str">
        <f>IF(ISERR(FIND(Q$4,NieStac!$R50))=FALSE,IF(ISERR(FIND(CONCATENATE(Q$4,"+"),NieStac!$R50))=FALSE,IF(ISERR(FIND(CONCATENATE(Q$4,"++"),NieStac!$R50))=FALSE,IF(ISERR(FIND(CONCATENATE(Q$4,"+++"),NieStac!$R50))=FALSE,"+++","++"),"+")," ")," ")</f>
        <v xml:space="preserve"> </v>
      </c>
      <c r="R41" s="16" t="str">
        <f>IF(ISERR(FIND(R$4,NieStac!$R50))=FALSE,IF(ISERR(FIND(CONCATENATE(R$4,"+"),NieStac!$R50))=FALSE,IF(ISERR(FIND(CONCATENATE(R$4,"++"),NieStac!$R50))=FALSE,IF(ISERR(FIND(CONCATENATE(R$4,"+++"),NieStac!$R50))=FALSE,"+++","++"),"+")," ")," ")</f>
        <v xml:space="preserve"> </v>
      </c>
      <c r="S41" s="16" t="str">
        <f>IF(ISERR(FIND(S$4,NieStac!$R50))=FALSE,IF(ISERR(FIND(CONCATENATE(S$4,"+"),NieStac!$R50))=FALSE,IF(ISERR(FIND(CONCATENATE(S$4,"++"),NieStac!$R50))=FALSE,IF(ISERR(FIND(CONCATENATE(S$4,"+++"),NieStac!$R50))=FALSE,"+++","++"),"+")," ")," ")</f>
        <v xml:space="preserve"> </v>
      </c>
      <c r="T41" s="95">
        <f>NieStac!$C50</f>
        <v>0</v>
      </c>
      <c r="U41" s="16" t="str">
        <f>IF(ISERR(FIND(U$4,NieStac!$S50))=FALSE,IF(ISERR(FIND(CONCATENATE(U$4,"+"),NieStac!$S50))=FALSE,IF(ISERR(FIND(CONCATENATE(U$4,"++"),NieStac!$S50))=FALSE,IF(ISERR(FIND(CONCATENATE(U$4,"+++"),NieStac!$S50))=FALSE,"+++","++"),"+")," ")," ")</f>
        <v xml:space="preserve"> </v>
      </c>
      <c r="V41" s="16" t="str">
        <f>IF(ISERR(FIND(V$4,NieStac!$S50))=FALSE,IF(ISERR(FIND(CONCATENATE(V$4,"+"),NieStac!$S50))=FALSE,IF(ISERR(FIND(CONCATENATE(V$4,"++"),NieStac!$S50))=FALSE,IF(ISERR(FIND(CONCATENATE(V$4,"+++"),NieStac!$S50))=FALSE,"+++","++"),"+")," ")," ")</f>
        <v xml:space="preserve"> </v>
      </c>
      <c r="W41" s="16" t="str">
        <f>IF(ISERR(FIND(W$4,NieStac!$S50))=FALSE,IF(ISERR(FIND(CONCATENATE(W$4,"+"),NieStac!$S50))=FALSE,IF(ISERR(FIND(CONCATENATE(W$4,"++"),NieStac!$S50))=FALSE,IF(ISERR(FIND(CONCATENATE(W$4,"+++"),NieStac!$S50))=FALSE,"+++","++"),"+")," ")," ")</f>
        <v xml:space="preserve"> </v>
      </c>
      <c r="X41" s="16" t="str">
        <f>IF(ISERR(FIND(X$4,NieStac!$S50))=FALSE,IF(ISERR(FIND(CONCATENATE(X$4,"+"),NieStac!$S50))=FALSE,IF(ISERR(FIND(CONCATENATE(X$4,"++"),NieStac!$S50))=FALSE,IF(ISERR(FIND(CONCATENATE(X$4,"+++"),NieStac!$S50))=FALSE,"+++","++"),"+")," ")," ")</f>
        <v xml:space="preserve"> </v>
      </c>
      <c r="Y41" s="16" t="str">
        <f>IF(ISERR(FIND(Y$4,NieStac!$S50))=FALSE,IF(ISERR(FIND(CONCATENATE(Y$4,"+"),NieStac!$S50))=FALSE,IF(ISERR(FIND(CONCATENATE(Y$4,"++"),NieStac!$S50))=FALSE,IF(ISERR(FIND(CONCATENATE(Y$4,"+++"),NieStac!$S50))=FALSE,"+++","++"),"+")," ")," ")</f>
        <v xml:space="preserve"> </v>
      </c>
      <c r="Z41" s="16" t="str">
        <f>IF(ISERR(FIND(Z$4,NieStac!$S50))=FALSE,IF(ISERR(FIND(CONCATENATE(Z$4,"+"),NieStac!$S50))=FALSE,IF(ISERR(FIND(CONCATENATE(Z$4,"++"),NieStac!$S50))=FALSE,IF(ISERR(FIND(CONCATENATE(Z$4,"+++"),NieStac!$S50))=FALSE,"+++","++"),"+")," ")," ")</f>
        <v xml:space="preserve"> </v>
      </c>
      <c r="AA41" s="16" t="str">
        <f>IF(ISERR(FIND(AA$4,NieStac!$S50))=FALSE,IF(ISERR(FIND(CONCATENATE(AA$4,"+"),NieStac!$S50))=FALSE,IF(ISERR(FIND(CONCATENATE(AA$4,"++"),NieStac!$S50))=FALSE,IF(ISERR(FIND(CONCATENATE(AA$4,"+++"),NieStac!$S50))=FALSE,"+++","++"),"+")," ")," ")</f>
        <v xml:space="preserve"> </v>
      </c>
      <c r="AB41" s="16" t="str">
        <f>IF(ISERR(FIND(AB$4,NieStac!$S50))=FALSE,IF(ISERR(FIND(CONCATENATE(AB$4,"+"),NieStac!$S50))=FALSE,IF(ISERR(FIND(CONCATENATE(AB$4,"++"),NieStac!$S50))=FALSE,IF(ISERR(FIND(CONCATENATE(AB$4,"+++"),NieStac!$S50))=FALSE,"+++","++"),"+")," ")," ")</f>
        <v xml:space="preserve"> </v>
      </c>
      <c r="AC41" s="16" t="str">
        <f>IF(ISERR(FIND(AC$4,NieStac!$S50))=FALSE,IF(ISERR(FIND(CONCATENATE(AC$4,"+"),NieStac!$S50))=FALSE,IF(ISERR(FIND(CONCATENATE(AC$4,"++"),NieStac!$S50))=FALSE,IF(ISERR(FIND(CONCATENATE(AC$4,"+++"),NieStac!$S50))=FALSE,"+++","++"),"+")," ")," ")</f>
        <v xml:space="preserve"> </v>
      </c>
      <c r="AD41" s="16" t="str">
        <f>IF(ISERR(FIND(AD$4,NieStac!$S50))=FALSE,IF(ISERR(FIND(CONCATENATE(AD$4,"+"),NieStac!$S50))=FALSE,IF(ISERR(FIND(CONCATENATE(AD$4,"++"),NieStac!$S50))=FALSE,IF(ISERR(FIND(CONCATENATE(AD$4,"+++"),NieStac!$S50))=FALSE,"+++","++"),"+")," ")," ")</f>
        <v xml:space="preserve"> </v>
      </c>
      <c r="AE41" s="16" t="str">
        <f>IF(ISERR(FIND(AE$4,NieStac!$S50))=FALSE,IF(ISERR(FIND(CONCATENATE(AE$4,"+"),NieStac!$S50))=FALSE,IF(ISERR(FIND(CONCATENATE(AE$4,"++"),NieStac!$S50))=FALSE,IF(ISERR(FIND(CONCATENATE(AE$4,"+++"),NieStac!$S50))=FALSE,"+++","++"),"+")," ")," ")</f>
        <v xml:space="preserve"> </v>
      </c>
      <c r="AF41" s="16" t="str">
        <f>IF(ISERR(FIND(AF$4,NieStac!$S50))=FALSE,IF(ISERR(FIND(CONCATENATE(AF$4,"+"),NieStac!$S50))=FALSE,IF(ISERR(FIND(CONCATENATE(AF$4,"++"),NieStac!$S50))=FALSE,IF(ISERR(FIND(CONCATENATE(AF$4,"+++"),NieStac!$S50))=FALSE,"+++","++"),"+")," ")," ")</f>
        <v xml:space="preserve"> </v>
      </c>
      <c r="AG41" s="16" t="str">
        <f>IF(ISERR(FIND(AG$4,NieStac!$S50))=FALSE,IF(ISERR(FIND(CONCATENATE(AG$4,"+"),NieStac!$S50))=FALSE,IF(ISERR(FIND(CONCATENATE(AG$4,"++"),NieStac!$S50))=FALSE,IF(ISERR(FIND(CONCATENATE(AG$4,"+++"),NieStac!$S50))=FALSE,"+++","++"),"+")," ")," ")</f>
        <v xml:space="preserve"> </v>
      </c>
      <c r="AH41" s="16" t="str">
        <f>IF(ISERR(FIND(AH$4,NieStac!$S50))=FALSE,IF(ISERR(FIND(CONCATENATE(AH$4,"+"),NieStac!$S50))=FALSE,IF(ISERR(FIND(CONCATENATE(AH$4,"++"),NieStac!$S50))=FALSE,IF(ISERR(FIND(CONCATENATE(AH$4,"+++"),NieStac!$S50))=FALSE,"+++","++"),"+")," ")," ")</f>
        <v xml:space="preserve"> </v>
      </c>
      <c r="AI41" s="16" t="str">
        <f>IF(ISERR(FIND(AI$4,NieStac!$S50))=FALSE,IF(ISERR(FIND(CONCATENATE(AI$4,"+"),NieStac!$S50))=FALSE,IF(ISERR(FIND(CONCATENATE(AI$4,"++"),NieStac!$S50))=FALSE,IF(ISERR(FIND(CONCATENATE(AI$4,"+++"),NieStac!$S50))=FALSE,"+++","++"),"+")," ")," ")</f>
        <v xml:space="preserve"> </v>
      </c>
      <c r="AJ41" s="16" t="str">
        <f>IF(ISERR(FIND(AJ$4,NieStac!$S50))=FALSE,IF(ISERR(FIND(CONCATENATE(AJ$4,"+"),NieStac!$S50))=FALSE,IF(ISERR(FIND(CONCATENATE(AJ$4,"++"),NieStac!$S50))=FALSE,IF(ISERR(FIND(CONCATENATE(AJ$4,"+++"),NieStac!$S50))=FALSE,"+++","++"),"+")," ")," ")</f>
        <v xml:space="preserve"> </v>
      </c>
      <c r="AK41" s="16" t="str">
        <f>IF(ISERR(FIND(AK$4,NieStac!$S50))=FALSE,IF(ISERR(FIND(CONCATENATE(AK$4,"+"),NieStac!$S50))=FALSE,IF(ISERR(FIND(CONCATENATE(AK$4,"++"),NieStac!$S50))=FALSE,IF(ISERR(FIND(CONCATENATE(AK$4,"+++"),NieStac!$S50))=FALSE,"+++","++"),"+")," ")," ")</f>
        <v xml:space="preserve"> </v>
      </c>
      <c r="AL41" s="16" t="str">
        <f>IF(ISERR(FIND(AL$4,NieStac!$S50))=FALSE,IF(ISERR(FIND(CONCATENATE(AL$4,"+"),NieStac!$S50))=FALSE,IF(ISERR(FIND(CONCATENATE(AL$4,"++"),NieStac!$S50))=FALSE,IF(ISERR(FIND(CONCATENATE(AL$4,"+++"),NieStac!$S50))=FALSE,"+++","++"),"+")," ")," ")</f>
        <v xml:space="preserve"> </v>
      </c>
      <c r="AM41" s="16" t="str">
        <f>IF(ISERR(FIND(AM$4,NieStac!$S50))=FALSE,IF(ISERR(FIND(CONCATENATE(AM$4,"+"),NieStac!$S50))=FALSE,IF(ISERR(FIND(CONCATENATE(AM$4,"++"),NieStac!$S50))=FALSE,IF(ISERR(FIND(CONCATENATE(AM$4,"+++"),NieStac!$S50))=FALSE,"+++","++"),"+")," ")," ")</f>
        <v xml:space="preserve"> </v>
      </c>
      <c r="AN41" s="16" t="str">
        <f>IF(ISERR(FIND(AN$4,NieStac!$S50))=FALSE,IF(ISERR(FIND(CONCATENATE(AN$4,"+"),NieStac!$S50))=FALSE,IF(ISERR(FIND(CONCATENATE(AN$4,"++"),NieStac!$S50))=FALSE,IF(ISERR(FIND(CONCATENATE(AN$4,"+++"),NieStac!$S50))=FALSE,"+++","++"),"+")," ")," ")</f>
        <v xml:space="preserve"> </v>
      </c>
      <c r="AO41" s="16" t="str">
        <f>IF(ISERR(FIND(AO$4,NieStac!$S50))=FALSE,IF(ISERR(FIND(CONCATENATE(AO$4,"+"),NieStac!$S50))=FALSE,IF(ISERR(FIND(CONCATENATE(AO$4,"++"),NieStac!$S50))=FALSE,IF(ISERR(FIND(CONCATENATE(AO$4,"+++"),NieStac!$S50))=FALSE,"+++","++"),"+")," ")," ")</f>
        <v xml:space="preserve"> </v>
      </c>
      <c r="AP41" s="16" t="str">
        <f>IF(ISERR(FIND(AP$4,NieStac!$S50))=FALSE,IF(ISERR(FIND(CONCATENATE(AP$4,"+"),NieStac!$S50))=FALSE,IF(ISERR(FIND(CONCATENATE(AP$4,"++"),NieStac!$S50))=FALSE,IF(ISERR(FIND(CONCATENATE(AP$4,"+++"),NieStac!$S50))=FALSE,"+++","++"),"+")," ")," ")</f>
        <v xml:space="preserve"> </v>
      </c>
      <c r="AQ41" s="16" t="str">
        <f>IF(ISERR(FIND(AQ$4,NieStac!$S50))=FALSE,IF(ISERR(FIND(CONCATENATE(AQ$4,"+"),NieStac!$S50))=FALSE,IF(ISERR(FIND(CONCATENATE(AQ$4,"++"),NieStac!$S50))=FALSE,IF(ISERR(FIND(CONCATENATE(AQ$4,"+++"),NieStac!$S50))=FALSE,"+++","++"),"+")," ")," ")</f>
        <v xml:space="preserve"> </v>
      </c>
      <c r="AR41" s="16" t="str">
        <f>IF(ISERR(FIND(AR$4,NieStac!$S50))=FALSE,IF(ISERR(FIND(CONCATENATE(AR$4,"+"),NieStac!$S50))=FALSE,IF(ISERR(FIND(CONCATENATE(AR$4,"++"),NieStac!$S50))=FALSE,IF(ISERR(FIND(CONCATENATE(AR$4,"+++"),NieStac!$S50))=FALSE,"+++","++"),"+")," ")," ")</f>
        <v xml:space="preserve"> </v>
      </c>
      <c r="AS41" s="16" t="str">
        <f>IF(ISERR(FIND(AS$4,NieStac!$S50))=FALSE,IF(ISERR(FIND(CONCATENATE(AS$4,"+"),NieStac!$S50))=FALSE,IF(ISERR(FIND(CONCATENATE(AS$4,"++"),NieStac!$S50))=FALSE,IF(ISERR(FIND(CONCATENATE(AS$4,"+++"),NieStac!$S50))=FALSE,"+++","++"),"+")," ")," ")</f>
        <v xml:space="preserve"> </v>
      </c>
      <c r="AT41" s="16" t="str">
        <f>IF(ISERR(FIND(AT$4,NieStac!$S50))=FALSE,IF(ISERR(FIND(CONCATENATE(AT$4,"+"),NieStac!$S50))=FALSE,IF(ISERR(FIND(CONCATENATE(AT$4,"++"),NieStac!$S50))=FALSE,IF(ISERR(FIND(CONCATENATE(AT$4,"+++"),NieStac!$S50))=FALSE,"+++","++"),"+")," ")," ")</f>
        <v xml:space="preserve"> </v>
      </c>
      <c r="AU41" s="16" t="str">
        <f>IF(ISERR(FIND(AU$4,NieStac!$S50))=FALSE,IF(ISERR(FIND(CONCATENATE(AU$4,"+"),NieStac!$S50))=FALSE,IF(ISERR(FIND(CONCATENATE(AU$4,"++"),NieStac!$S50))=FALSE,IF(ISERR(FIND(CONCATENATE(AU$4,"+++"),NieStac!$S50))=FALSE,"+++","++"),"+")," ")," ")</f>
        <v xml:space="preserve"> </v>
      </c>
      <c r="AV41" s="95">
        <f>NieStac!$C50</f>
        <v>0</v>
      </c>
      <c r="AW41" s="16" t="str">
        <f>IF(ISERR(FIND(AW$4,NieStac!$T50))=FALSE,IF(ISERR(FIND(CONCATENATE(AW$4,"+"),NieStac!$T50))=FALSE,IF(ISERR(FIND(CONCATENATE(AW$4,"++"),NieStac!$T50))=FALSE,IF(ISERR(FIND(CONCATENATE(AW$4,"+++"),NieStac!$T50))=FALSE,"+++","++"),"+")," ")," ")</f>
        <v xml:space="preserve"> </v>
      </c>
      <c r="AX41" s="16" t="str">
        <f>IF(ISERR(FIND(AX$4,NieStac!$T50))=FALSE,IF(ISERR(FIND(CONCATENATE(AX$4,"+"),NieStac!$T50))=FALSE,IF(ISERR(FIND(CONCATENATE(AX$4,"++"),NieStac!$T50))=FALSE,IF(ISERR(FIND(CONCATENATE(AX$4,"+++"),NieStac!$T50))=FALSE,"+++","++"),"+")," ")," ")</f>
        <v xml:space="preserve"> </v>
      </c>
      <c r="AY41" s="16" t="str">
        <f>IF(ISERR(FIND(AY$4,NieStac!$T50))=FALSE,IF(ISERR(FIND(CONCATENATE(AY$4,"+"),NieStac!$T50))=FALSE,IF(ISERR(FIND(CONCATENATE(AY$4,"++"),NieStac!$T50))=FALSE,IF(ISERR(FIND(CONCATENATE(AY$4,"+++"),NieStac!$T50))=FALSE,"+++","++"),"+")," ")," ")</f>
        <v xml:space="preserve"> </v>
      </c>
      <c r="AZ41" s="16" t="str">
        <f>IF(ISERR(FIND(AZ$4,NieStac!$T50))=FALSE,IF(ISERR(FIND(CONCATENATE(AZ$4,"+"),NieStac!$T50))=FALSE,IF(ISERR(FIND(CONCATENATE(AZ$4,"++"),NieStac!$T50))=FALSE,IF(ISERR(FIND(CONCATENATE(AZ$4,"+++"),NieStac!$T50))=FALSE,"+++","++"),"+")," ")," ")</f>
        <v xml:space="preserve"> </v>
      </c>
      <c r="BA41" s="16" t="str">
        <f>IF(ISERR(FIND(BA$4,NieStac!$T50))=FALSE,IF(ISERR(FIND(CONCATENATE(BA$4,"+"),NieStac!$T50))=FALSE,IF(ISERR(FIND(CONCATENATE(BA$4,"++"),NieStac!$T50))=FALSE,IF(ISERR(FIND(CONCATENATE(BA$4,"+++"),NieStac!$T50))=FALSE,"+++","++"),"+")," ")," ")</f>
        <v xml:space="preserve"> </v>
      </c>
      <c r="BB41" s="16" t="str">
        <f>IF(ISERR(FIND(BB$4,NieStac!$T50))=FALSE,IF(ISERR(FIND(CONCATENATE(BB$4,"+"),NieStac!$T50))=FALSE,IF(ISERR(FIND(CONCATENATE(BB$4,"++"),NieStac!$T50))=FALSE,IF(ISERR(FIND(CONCATENATE(BB$4,"+++"),NieStac!$T50))=FALSE,"+++","++"),"+")," ")," ")</f>
        <v xml:space="preserve"> </v>
      </c>
    </row>
    <row r="42" spans="1:54" hidden="1">
      <c r="A42" s="95" t="e">
        <f>NieStac!#REF!</f>
        <v>#REF!</v>
      </c>
      <c r="B42" s="16" t="str">
        <f>IF(ISERR(FIND(B$4,NieStac!$R51))=FALSE,IF(ISERR(FIND(CONCATENATE(B$4,"+"),NieStac!$R51))=FALSE,IF(ISERR(FIND(CONCATENATE(B$4,"++"),NieStac!$R51))=FALSE,IF(ISERR(FIND(CONCATENATE(B$4,"+++"),NieStac!$R51))=FALSE,"+++","++"),"+")," ")," ")</f>
        <v xml:space="preserve"> </v>
      </c>
      <c r="C42" s="16" t="str">
        <f>IF(ISERR(FIND(C$4,NieStac!$R51))=FALSE,IF(ISERR(FIND(CONCATENATE(C$4,"+"),NieStac!$R51))=FALSE,IF(ISERR(FIND(CONCATENATE(C$4,"++"),NieStac!$R51))=FALSE,IF(ISERR(FIND(CONCATENATE(C$4,"+++"),NieStac!$R51))=FALSE,"+++","++"),"+")," ")," ")</f>
        <v xml:space="preserve"> </v>
      </c>
      <c r="D42" s="16" t="str">
        <f>IF(ISERR(FIND(D$4,NieStac!$R51))=FALSE,IF(ISERR(FIND(CONCATENATE(D$4,"+"),NieStac!$R51))=FALSE,IF(ISERR(FIND(CONCATENATE(D$4,"++"),NieStac!$R51))=FALSE,IF(ISERR(FIND(CONCATENATE(D$4,"+++"),NieStac!$R51))=FALSE,"+++","++"),"+")," ")," ")</f>
        <v xml:space="preserve"> </v>
      </c>
      <c r="E42" s="16" t="str">
        <f>IF(ISERR(FIND(E$4,NieStac!$R51))=FALSE,IF(ISERR(FIND(CONCATENATE(E$4,"+"),NieStac!$R51))=FALSE,IF(ISERR(FIND(CONCATENATE(E$4,"++"),NieStac!$R51))=FALSE,IF(ISERR(FIND(CONCATENATE(E$4,"+++"),NieStac!$R51))=FALSE,"+++","++"),"+")," ")," ")</f>
        <v xml:space="preserve"> </v>
      </c>
      <c r="F42" s="16" t="str">
        <f>IF(ISERR(FIND(F$4,NieStac!$R51))=FALSE,IF(ISERR(FIND(CONCATENATE(F$4,"+"),NieStac!$R51))=FALSE,IF(ISERR(FIND(CONCATENATE(F$4,"++"),NieStac!$R51))=FALSE,IF(ISERR(FIND(CONCATENATE(F$4,"+++"),NieStac!$R51))=FALSE,"+++","++"),"+")," ")," ")</f>
        <v xml:space="preserve"> </v>
      </c>
      <c r="G42" s="16" t="str">
        <f>IF(ISERR(FIND(G$4,NieStac!$R51))=FALSE,IF(ISERR(FIND(CONCATENATE(G$4,"+"),NieStac!$R51))=FALSE,IF(ISERR(FIND(CONCATENATE(G$4,"++"),NieStac!$R51))=FALSE,IF(ISERR(FIND(CONCATENATE(G$4,"+++"),NieStac!$R51))=FALSE,"+++","++"),"+")," ")," ")</f>
        <v xml:space="preserve"> </v>
      </c>
      <c r="H42" s="16" t="str">
        <f>IF(ISERR(FIND(H$4,NieStac!$R51))=FALSE,IF(ISERR(FIND(CONCATENATE(H$4,"+"),NieStac!$R51))=FALSE,IF(ISERR(FIND(CONCATENATE(H$4,"++"),NieStac!$R51))=FALSE,IF(ISERR(FIND(CONCATENATE(H$4,"+++"),NieStac!$R51))=FALSE,"+++","++"),"+")," ")," ")</f>
        <v xml:space="preserve"> </v>
      </c>
      <c r="I42" s="16" t="str">
        <f>IF(ISERR(FIND(I$4,NieStac!$R51))=FALSE,IF(ISERR(FIND(CONCATENATE(I$4,"+"),NieStac!$R51))=FALSE,IF(ISERR(FIND(CONCATENATE(I$4,"++"),NieStac!$R51))=FALSE,IF(ISERR(FIND(CONCATENATE(I$4,"+++"),NieStac!$R51))=FALSE,"+++","++"),"+")," ")," ")</f>
        <v xml:space="preserve"> </v>
      </c>
      <c r="J42" s="16" t="str">
        <f>IF(ISERR(FIND(J$4,NieStac!$R51))=FALSE,IF(ISERR(FIND(CONCATENATE(J$4,"+"),NieStac!$R51))=FALSE,IF(ISERR(FIND(CONCATENATE(J$4,"++"),NieStac!$R51))=FALSE,IF(ISERR(FIND(CONCATENATE(J$4,"+++"),NieStac!$R51))=FALSE,"+++","++"),"+")," ")," ")</f>
        <v xml:space="preserve"> </v>
      </c>
      <c r="K42" s="16" t="str">
        <f>IF(ISERR(FIND(K$4,NieStac!$R51))=FALSE,IF(ISERR(FIND(CONCATENATE(K$4,"+"),NieStac!$R51))=FALSE,IF(ISERR(FIND(CONCATENATE(K$4,"++"),NieStac!$R51))=FALSE,IF(ISERR(FIND(CONCATENATE(K$4,"+++"),NieStac!$R51))=FALSE,"+++","++"),"+")," ")," ")</f>
        <v xml:space="preserve"> </v>
      </c>
      <c r="L42" s="16" t="str">
        <f>IF(ISERR(FIND(L$4,NieStac!$R51))=FALSE,IF(ISERR(FIND(CONCATENATE(L$4,"+"),NieStac!$R51))=FALSE,IF(ISERR(FIND(CONCATENATE(L$4,"++"),NieStac!$R51))=FALSE,IF(ISERR(FIND(CONCATENATE(L$4,"+++"),NieStac!$R51))=FALSE,"+++","++"),"+")," ")," ")</f>
        <v xml:space="preserve"> </v>
      </c>
      <c r="M42" s="16" t="str">
        <f>IF(ISERR(FIND(M$4,NieStac!$R51))=FALSE,IF(ISERR(FIND(CONCATENATE(M$4,"+"),NieStac!$R51))=FALSE,IF(ISERR(FIND(CONCATENATE(M$4,"++"),NieStac!$R51))=FALSE,IF(ISERR(FIND(CONCATENATE(M$4,"+++"),NieStac!$R51))=FALSE,"+++","++"),"+")," ")," ")</f>
        <v xml:space="preserve"> </v>
      </c>
      <c r="N42" s="16" t="str">
        <f>IF(ISERR(FIND(N$4,NieStac!$R51))=FALSE,IF(ISERR(FIND(CONCATENATE(N$4,"+"),NieStac!$R51))=FALSE,IF(ISERR(FIND(CONCATENATE(N$4,"++"),NieStac!$R51))=FALSE,IF(ISERR(FIND(CONCATENATE(N$4,"+++"),NieStac!$R51))=FALSE,"+++","++"),"+")," ")," ")</f>
        <v xml:space="preserve"> </v>
      </c>
      <c r="O42" s="16" t="str">
        <f>IF(ISERR(FIND(O$4,NieStac!$R51))=FALSE,IF(ISERR(FIND(CONCATENATE(O$4,"+"),NieStac!$R51))=FALSE,IF(ISERR(FIND(CONCATENATE(O$4,"++"),NieStac!$R51))=FALSE,IF(ISERR(FIND(CONCATENATE(O$4,"+++"),NieStac!$R51))=FALSE,"+++","++"),"+")," ")," ")</f>
        <v xml:space="preserve"> </v>
      </c>
      <c r="P42" s="16" t="str">
        <f>IF(ISERR(FIND(P$4,NieStac!$R51))=FALSE,IF(ISERR(FIND(CONCATENATE(P$4,"+"),NieStac!$R51))=FALSE,IF(ISERR(FIND(CONCATENATE(P$4,"++"),NieStac!$R51))=FALSE,IF(ISERR(FIND(CONCATENATE(P$4,"+++"),NieStac!$R51))=FALSE,"+++","++"),"+")," ")," ")</f>
        <v xml:space="preserve"> </v>
      </c>
      <c r="Q42" s="16" t="str">
        <f>IF(ISERR(FIND(Q$4,NieStac!$R51))=FALSE,IF(ISERR(FIND(CONCATENATE(Q$4,"+"),NieStac!$R51))=FALSE,IF(ISERR(FIND(CONCATENATE(Q$4,"++"),NieStac!$R51))=FALSE,IF(ISERR(FIND(CONCATENATE(Q$4,"+++"),NieStac!$R51))=FALSE,"+++","++"),"+")," ")," ")</f>
        <v xml:space="preserve"> </v>
      </c>
      <c r="R42" s="16" t="str">
        <f>IF(ISERR(FIND(R$4,NieStac!$R51))=FALSE,IF(ISERR(FIND(CONCATENATE(R$4,"+"),NieStac!$R51))=FALSE,IF(ISERR(FIND(CONCATENATE(R$4,"++"),NieStac!$R51))=FALSE,IF(ISERR(FIND(CONCATENATE(R$4,"+++"),NieStac!$R51))=FALSE,"+++","++"),"+")," ")," ")</f>
        <v xml:space="preserve"> </v>
      </c>
      <c r="S42" s="16" t="str">
        <f>IF(ISERR(FIND(S$4,NieStac!$R51))=FALSE,IF(ISERR(FIND(CONCATENATE(S$4,"+"),NieStac!$R51))=FALSE,IF(ISERR(FIND(CONCATENATE(S$4,"++"),NieStac!$R51))=FALSE,IF(ISERR(FIND(CONCATENATE(S$4,"+++"),NieStac!$R51))=FALSE,"+++","++"),"+")," ")," ")</f>
        <v xml:space="preserve"> </v>
      </c>
      <c r="T42" s="95" t="e">
        <f>NieStac!#REF!</f>
        <v>#REF!</v>
      </c>
      <c r="U42" s="16" t="str">
        <f>IF(ISERR(FIND(U$4,NieStac!$S51))=FALSE,IF(ISERR(FIND(CONCATENATE(U$4,"+"),NieStac!$S51))=FALSE,IF(ISERR(FIND(CONCATENATE(U$4,"++"),NieStac!$S51))=FALSE,IF(ISERR(FIND(CONCATENATE(U$4,"+++"),NieStac!$S51))=FALSE,"+++","++"),"+")," ")," ")</f>
        <v xml:space="preserve"> </v>
      </c>
      <c r="V42" s="16" t="str">
        <f>IF(ISERR(FIND(V$4,NieStac!$S51))=FALSE,IF(ISERR(FIND(CONCATENATE(V$4,"+"),NieStac!$S51))=FALSE,IF(ISERR(FIND(CONCATENATE(V$4,"++"),NieStac!$S51))=FALSE,IF(ISERR(FIND(CONCATENATE(V$4,"+++"),NieStac!$S51))=FALSE,"+++","++"),"+")," ")," ")</f>
        <v xml:space="preserve"> </v>
      </c>
      <c r="W42" s="16" t="str">
        <f>IF(ISERR(FIND(W$4,NieStac!$S51))=FALSE,IF(ISERR(FIND(CONCATENATE(W$4,"+"),NieStac!$S51))=FALSE,IF(ISERR(FIND(CONCATENATE(W$4,"++"),NieStac!$S51))=FALSE,IF(ISERR(FIND(CONCATENATE(W$4,"+++"),NieStac!$S51))=FALSE,"+++","++"),"+")," ")," ")</f>
        <v xml:space="preserve"> </v>
      </c>
      <c r="X42" s="16" t="str">
        <f>IF(ISERR(FIND(X$4,NieStac!$S51))=FALSE,IF(ISERR(FIND(CONCATENATE(X$4,"+"),NieStac!$S51))=FALSE,IF(ISERR(FIND(CONCATENATE(X$4,"++"),NieStac!$S51))=FALSE,IF(ISERR(FIND(CONCATENATE(X$4,"+++"),NieStac!$S51))=FALSE,"+++","++"),"+")," ")," ")</f>
        <v xml:space="preserve"> </v>
      </c>
      <c r="Y42" s="16" t="str">
        <f>IF(ISERR(FIND(Y$4,NieStac!$S51))=FALSE,IF(ISERR(FIND(CONCATENATE(Y$4,"+"),NieStac!$S51))=FALSE,IF(ISERR(FIND(CONCATENATE(Y$4,"++"),NieStac!$S51))=FALSE,IF(ISERR(FIND(CONCATENATE(Y$4,"+++"),NieStac!$S51))=FALSE,"+++","++"),"+")," ")," ")</f>
        <v xml:space="preserve"> </v>
      </c>
      <c r="Z42" s="16" t="str">
        <f>IF(ISERR(FIND(Z$4,NieStac!$S51))=FALSE,IF(ISERR(FIND(CONCATENATE(Z$4,"+"),NieStac!$S51))=FALSE,IF(ISERR(FIND(CONCATENATE(Z$4,"++"),NieStac!$S51))=FALSE,IF(ISERR(FIND(CONCATENATE(Z$4,"+++"),NieStac!$S51))=FALSE,"+++","++"),"+")," ")," ")</f>
        <v xml:space="preserve"> </v>
      </c>
      <c r="AA42" s="16" t="str">
        <f>IF(ISERR(FIND(AA$4,NieStac!$S51))=FALSE,IF(ISERR(FIND(CONCATENATE(AA$4,"+"),NieStac!$S51))=FALSE,IF(ISERR(FIND(CONCATENATE(AA$4,"++"),NieStac!$S51))=FALSE,IF(ISERR(FIND(CONCATENATE(AA$4,"+++"),NieStac!$S51))=FALSE,"+++","++"),"+")," ")," ")</f>
        <v xml:space="preserve"> </v>
      </c>
      <c r="AB42" s="16" t="str">
        <f>IF(ISERR(FIND(AB$4,NieStac!$S51))=FALSE,IF(ISERR(FIND(CONCATENATE(AB$4,"+"),NieStac!$S51))=FALSE,IF(ISERR(FIND(CONCATENATE(AB$4,"++"),NieStac!$S51))=FALSE,IF(ISERR(FIND(CONCATENATE(AB$4,"+++"),NieStac!$S51))=FALSE,"+++","++"),"+")," ")," ")</f>
        <v xml:space="preserve"> </v>
      </c>
      <c r="AC42" s="16" t="str">
        <f>IF(ISERR(FIND(AC$4,NieStac!$S51))=FALSE,IF(ISERR(FIND(CONCATENATE(AC$4,"+"),NieStac!$S51))=FALSE,IF(ISERR(FIND(CONCATENATE(AC$4,"++"),NieStac!$S51))=FALSE,IF(ISERR(FIND(CONCATENATE(AC$4,"+++"),NieStac!$S51))=FALSE,"+++","++"),"+")," ")," ")</f>
        <v xml:space="preserve"> </v>
      </c>
      <c r="AD42" s="16" t="str">
        <f>IF(ISERR(FIND(AD$4,NieStac!$S51))=FALSE,IF(ISERR(FIND(CONCATENATE(AD$4,"+"),NieStac!$S51))=FALSE,IF(ISERR(FIND(CONCATENATE(AD$4,"++"),NieStac!$S51))=FALSE,IF(ISERR(FIND(CONCATENATE(AD$4,"+++"),NieStac!$S51))=FALSE,"+++","++"),"+")," ")," ")</f>
        <v xml:space="preserve"> </v>
      </c>
      <c r="AE42" s="16" t="str">
        <f>IF(ISERR(FIND(AE$4,NieStac!$S51))=FALSE,IF(ISERR(FIND(CONCATENATE(AE$4,"+"),NieStac!$S51))=FALSE,IF(ISERR(FIND(CONCATENATE(AE$4,"++"),NieStac!$S51))=FALSE,IF(ISERR(FIND(CONCATENATE(AE$4,"+++"),NieStac!$S51))=FALSE,"+++","++"),"+")," ")," ")</f>
        <v xml:space="preserve"> </v>
      </c>
      <c r="AF42" s="16" t="str">
        <f>IF(ISERR(FIND(AF$4,NieStac!$S51))=FALSE,IF(ISERR(FIND(CONCATENATE(AF$4,"+"),NieStac!$S51))=FALSE,IF(ISERR(FIND(CONCATENATE(AF$4,"++"),NieStac!$S51))=FALSE,IF(ISERR(FIND(CONCATENATE(AF$4,"+++"),NieStac!$S51))=FALSE,"+++","++"),"+")," ")," ")</f>
        <v xml:space="preserve"> </v>
      </c>
      <c r="AG42" s="16" t="str">
        <f>IF(ISERR(FIND(AG$4,NieStac!$S51))=FALSE,IF(ISERR(FIND(CONCATENATE(AG$4,"+"),NieStac!$S51))=FALSE,IF(ISERR(FIND(CONCATENATE(AG$4,"++"),NieStac!$S51))=FALSE,IF(ISERR(FIND(CONCATENATE(AG$4,"+++"),NieStac!$S51))=FALSE,"+++","++"),"+")," ")," ")</f>
        <v xml:space="preserve"> </v>
      </c>
      <c r="AH42" s="16" t="str">
        <f>IF(ISERR(FIND(AH$4,NieStac!$S51))=FALSE,IF(ISERR(FIND(CONCATENATE(AH$4,"+"),NieStac!$S51))=FALSE,IF(ISERR(FIND(CONCATENATE(AH$4,"++"),NieStac!$S51))=FALSE,IF(ISERR(FIND(CONCATENATE(AH$4,"+++"),NieStac!$S51))=FALSE,"+++","++"),"+")," ")," ")</f>
        <v xml:space="preserve"> </v>
      </c>
      <c r="AI42" s="16" t="str">
        <f>IF(ISERR(FIND(AI$4,NieStac!$S51))=FALSE,IF(ISERR(FIND(CONCATENATE(AI$4,"+"),NieStac!$S51))=FALSE,IF(ISERR(FIND(CONCATENATE(AI$4,"++"),NieStac!$S51))=FALSE,IF(ISERR(FIND(CONCATENATE(AI$4,"+++"),NieStac!$S51))=FALSE,"+++","++"),"+")," ")," ")</f>
        <v xml:space="preserve"> </v>
      </c>
      <c r="AJ42" s="16" t="str">
        <f>IF(ISERR(FIND(AJ$4,NieStac!$S51))=FALSE,IF(ISERR(FIND(CONCATENATE(AJ$4,"+"),NieStac!$S51))=FALSE,IF(ISERR(FIND(CONCATENATE(AJ$4,"++"),NieStac!$S51))=FALSE,IF(ISERR(FIND(CONCATENATE(AJ$4,"+++"),NieStac!$S51))=FALSE,"+++","++"),"+")," ")," ")</f>
        <v xml:space="preserve"> </v>
      </c>
      <c r="AK42" s="16" t="str">
        <f>IF(ISERR(FIND(AK$4,NieStac!$S51))=FALSE,IF(ISERR(FIND(CONCATENATE(AK$4,"+"),NieStac!$S51))=FALSE,IF(ISERR(FIND(CONCATENATE(AK$4,"++"),NieStac!$S51))=FALSE,IF(ISERR(FIND(CONCATENATE(AK$4,"+++"),NieStac!$S51))=FALSE,"+++","++"),"+")," ")," ")</f>
        <v xml:space="preserve"> </v>
      </c>
      <c r="AL42" s="16" t="str">
        <f>IF(ISERR(FIND(AL$4,NieStac!$S51))=FALSE,IF(ISERR(FIND(CONCATENATE(AL$4,"+"),NieStac!$S51))=FALSE,IF(ISERR(FIND(CONCATENATE(AL$4,"++"),NieStac!$S51))=FALSE,IF(ISERR(FIND(CONCATENATE(AL$4,"+++"),NieStac!$S51))=FALSE,"+++","++"),"+")," ")," ")</f>
        <v xml:space="preserve"> </v>
      </c>
      <c r="AM42" s="16" t="str">
        <f>IF(ISERR(FIND(AM$4,NieStac!$S51))=FALSE,IF(ISERR(FIND(CONCATENATE(AM$4,"+"),NieStac!$S51))=FALSE,IF(ISERR(FIND(CONCATENATE(AM$4,"++"),NieStac!$S51))=FALSE,IF(ISERR(FIND(CONCATENATE(AM$4,"+++"),NieStac!$S51))=FALSE,"+++","++"),"+")," ")," ")</f>
        <v xml:space="preserve"> </v>
      </c>
      <c r="AN42" s="16" t="str">
        <f>IF(ISERR(FIND(AN$4,NieStac!$S51))=FALSE,IF(ISERR(FIND(CONCATENATE(AN$4,"+"),NieStac!$S51))=FALSE,IF(ISERR(FIND(CONCATENATE(AN$4,"++"),NieStac!$S51))=FALSE,IF(ISERR(FIND(CONCATENATE(AN$4,"+++"),NieStac!$S51))=FALSE,"+++","++"),"+")," ")," ")</f>
        <v xml:space="preserve"> </v>
      </c>
      <c r="AO42" s="16" t="str">
        <f>IF(ISERR(FIND(AO$4,NieStac!$S51))=FALSE,IF(ISERR(FIND(CONCATENATE(AO$4,"+"),NieStac!$S51))=FALSE,IF(ISERR(FIND(CONCATENATE(AO$4,"++"),NieStac!$S51))=FALSE,IF(ISERR(FIND(CONCATENATE(AO$4,"+++"),NieStac!$S51))=FALSE,"+++","++"),"+")," ")," ")</f>
        <v xml:space="preserve"> </v>
      </c>
      <c r="AP42" s="16" t="str">
        <f>IF(ISERR(FIND(AP$4,NieStac!$S51))=FALSE,IF(ISERR(FIND(CONCATENATE(AP$4,"+"),NieStac!$S51))=FALSE,IF(ISERR(FIND(CONCATENATE(AP$4,"++"),NieStac!$S51))=FALSE,IF(ISERR(FIND(CONCATENATE(AP$4,"+++"),NieStac!$S51))=FALSE,"+++","++"),"+")," ")," ")</f>
        <v xml:space="preserve"> </v>
      </c>
      <c r="AQ42" s="16" t="str">
        <f>IF(ISERR(FIND(AQ$4,NieStac!$S51))=FALSE,IF(ISERR(FIND(CONCATENATE(AQ$4,"+"),NieStac!$S51))=FALSE,IF(ISERR(FIND(CONCATENATE(AQ$4,"++"),NieStac!$S51))=FALSE,IF(ISERR(FIND(CONCATENATE(AQ$4,"+++"),NieStac!$S51))=FALSE,"+++","++"),"+")," ")," ")</f>
        <v xml:space="preserve"> </v>
      </c>
      <c r="AR42" s="16" t="str">
        <f>IF(ISERR(FIND(AR$4,NieStac!$S51))=FALSE,IF(ISERR(FIND(CONCATENATE(AR$4,"+"),NieStac!$S51))=FALSE,IF(ISERR(FIND(CONCATENATE(AR$4,"++"),NieStac!$S51))=FALSE,IF(ISERR(FIND(CONCATENATE(AR$4,"+++"),NieStac!$S51))=FALSE,"+++","++"),"+")," ")," ")</f>
        <v xml:space="preserve"> </v>
      </c>
      <c r="AS42" s="16" t="str">
        <f>IF(ISERR(FIND(AS$4,NieStac!$S51))=FALSE,IF(ISERR(FIND(CONCATENATE(AS$4,"+"),NieStac!$S51))=FALSE,IF(ISERR(FIND(CONCATENATE(AS$4,"++"),NieStac!$S51))=FALSE,IF(ISERR(FIND(CONCATENATE(AS$4,"+++"),NieStac!$S51))=FALSE,"+++","++"),"+")," ")," ")</f>
        <v xml:space="preserve"> </v>
      </c>
      <c r="AT42" s="16" t="str">
        <f>IF(ISERR(FIND(AT$4,NieStac!$S51))=FALSE,IF(ISERR(FIND(CONCATENATE(AT$4,"+"),NieStac!$S51))=FALSE,IF(ISERR(FIND(CONCATENATE(AT$4,"++"),NieStac!$S51))=FALSE,IF(ISERR(FIND(CONCATENATE(AT$4,"+++"),NieStac!$S51))=FALSE,"+++","++"),"+")," ")," ")</f>
        <v xml:space="preserve"> </v>
      </c>
      <c r="AU42" s="16" t="str">
        <f>IF(ISERR(FIND(AU$4,NieStac!$S51))=FALSE,IF(ISERR(FIND(CONCATENATE(AU$4,"+"),NieStac!$S51))=FALSE,IF(ISERR(FIND(CONCATENATE(AU$4,"++"),NieStac!$S51))=FALSE,IF(ISERR(FIND(CONCATENATE(AU$4,"+++"),NieStac!$S51))=FALSE,"+++","++"),"+")," ")," ")</f>
        <v xml:space="preserve"> </v>
      </c>
      <c r="AV42" s="95" t="e">
        <f>NieStac!#REF!</f>
        <v>#REF!</v>
      </c>
      <c r="AW42" s="16" t="str">
        <f>IF(ISERR(FIND(AW$4,NieStac!$T51))=FALSE,IF(ISERR(FIND(CONCATENATE(AW$4,"+"),NieStac!$T51))=FALSE,IF(ISERR(FIND(CONCATENATE(AW$4,"++"),NieStac!$T51))=FALSE,IF(ISERR(FIND(CONCATENATE(AW$4,"+++"),NieStac!$T51))=FALSE,"+++","++"),"+")," ")," ")</f>
        <v xml:space="preserve"> </v>
      </c>
      <c r="AX42" s="16" t="str">
        <f>IF(ISERR(FIND(AX$4,NieStac!$T51))=FALSE,IF(ISERR(FIND(CONCATENATE(AX$4,"+"),NieStac!$T51))=FALSE,IF(ISERR(FIND(CONCATENATE(AX$4,"++"),NieStac!$T51))=FALSE,IF(ISERR(FIND(CONCATENATE(AX$4,"+++"),NieStac!$T51))=FALSE,"+++","++"),"+")," ")," ")</f>
        <v xml:space="preserve"> </v>
      </c>
      <c r="AY42" s="16" t="str">
        <f>IF(ISERR(FIND(AY$4,NieStac!$T51))=FALSE,IF(ISERR(FIND(CONCATENATE(AY$4,"+"),NieStac!$T51))=FALSE,IF(ISERR(FIND(CONCATENATE(AY$4,"++"),NieStac!$T51))=FALSE,IF(ISERR(FIND(CONCATENATE(AY$4,"+++"),NieStac!$T51))=FALSE,"+++","++"),"+")," ")," ")</f>
        <v xml:space="preserve"> </v>
      </c>
      <c r="AZ42" s="16" t="str">
        <f>IF(ISERR(FIND(AZ$4,NieStac!$T51))=FALSE,IF(ISERR(FIND(CONCATENATE(AZ$4,"+"),NieStac!$T51))=FALSE,IF(ISERR(FIND(CONCATENATE(AZ$4,"++"),NieStac!$T51))=FALSE,IF(ISERR(FIND(CONCATENATE(AZ$4,"+++"),NieStac!$T51))=FALSE,"+++","++"),"+")," ")," ")</f>
        <v xml:space="preserve"> </v>
      </c>
      <c r="BA42" s="16" t="str">
        <f>IF(ISERR(FIND(BA$4,NieStac!$T51))=FALSE,IF(ISERR(FIND(CONCATENATE(BA$4,"+"),NieStac!$T51))=FALSE,IF(ISERR(FIND(CONCATENATE(BA$4,"++"),NieStac!$T51))=FALSE,IF(ISERR(FIND(CONCATENATE(BA$4,"+++"),NieStac!$T51))=FALSE,"+++","++"),"+")," ")," ")</f>
        <v xml:space="preserve"> </v>
      </c>
      <c r="BB42" s="16" t="str">
        <f>IF(ISERR(FIND(BB$4,NieStac!$T51))=FALSE,IF(ISERR(FIND(CONCATENATE(BB$4,"+"),NieStac!$T51))=FALSE,IF(ISERR(FIND(CONCATENATE(BB$4,"++"),NieStac!$T51))=FALSE,IF(ISERR(FIND(CONCATENATE(BB$4,"+++"),NieStac!$T51))=FALSE,"+++","++"),"+")," ")," ")</f>
        <v xml:space="preserve"> </v>
      </c>
    </row>
    <row r="43" spans="1:54">
      <c r="A43" s="187" t="str">
        <f>NieStac!C51</f>
        <v>Semestr 4:</v>
      </c>
      <c r="B43" s="16" t="str">
        <f>IF(ISERR(FIND(B$4,NieStac!$R52))=FALSE,IF(ISERR(FIND(CONCATENATE(B$4,"+"),NieStac!$R52))=FALSE,IF(ISERR(FIND(CONCATENATE(B$4,"++"),NieStac!$R52))=FALSE,IF(ISERR(FIND(CONCATENATE(B$4,"+++"),NieStac!$R52))=FALSE,"+++","++"),"+")," ")," ")</f>
        <v xml:space="preserve"> </v>
      </c>
      <c r="C43" s="16" t="str">
        <f>IF(ISERR(FIND(C$4,NieStac!$R52))=FALSE,IF(ISERR(FIND(CONCATENATE(C$4,"+"),NieStac!$R52))=FALSE,IF(ISERR(FIND(CONCATENATE(C$4,"++"),NieStac!$R52))=FALSE,IF(ISERR(FIND(CONCATENATE(C$4,"+++"),NieStac!$R52))=FALSE,"+++","++"),"+")," ")," ")</f>
        <v xml:space="preserve"> </v>
      </c>
      <c r="D43" s="16" t="str">
        <f>IF(ISERR(FIND(D$4,NieStac!$R52))=FALSE,IF(ISERR(FIND(CONCATENATE(D$4,"+"),NieStac!$R52))=FALSE,IF(ISERR(FIND(CONCATENATE(D$4,"++"),NieStac!$R52))=FALSE,IF(ISERR(FIND(CONCATENATE(D$4,"+++"),NieStac!$R52))=FALSE,"+++","++"),"+")," ")," ")</f>
        <v xml:space="preserve"> </v>
      </c>
      <c r="E43" s="16" t="str">
        <f>IF(ISERR(FIND(E$4,NieStac!$R52))=FALSE,IF(ISERR(FIND(CONCATENATE(E$4,"+"),NieStac!$R52))=FALSE,IF(ISERR(FIND(CONCATENATE(E$4,"++"),NieStac!$R52))=FALSE,IF(ISERR(FIND(CONCATENATE(E$4,"+++"),NieStac!$R52))=FALSE,"+++","++"),"+")," ")," ")</f>
        <v xml:space="preserve"> </v>
      </c>
      <c r="F43" s="16" t="str">
        <f>IF(ISERR(FIND(F$4,NieStac!$R52))=FALSE,IF(ISERR(FIND(CONCATENATE(F$4,"+"),NieStac!$R52))=FALSE,IF(ISERR(FIND(CONCATENATE(F$4,"++"),NieStac!$R52))=FALSE,IF(ISERR(FIND(CONCATENATE(F$4,"+++"),NieStac!$R52))=FALSE,"+++","++"),"+")," ")," ")</f>
        <v xml:space="preserve"> </v>
      </c>
      <c r="G43" s="16" t="str">
        <f>IF(ISERR(FIND(G$4,NieStac!$R52))=FALSE,IF(ISERR(FIND(CONCATENATE(G$4,"+"),NieStac!$R52))=FALSE,IF(ISERR(FIND(CONCATENATE(G$4,"++"),NieStac!$R52))=FALSE,IF(ISERR(FIND(CONCATENATE(G$4,"+++"),NieStac!$R52))=FALSE,"+++","++"),"+")," ")," ")</f>
        <v xml:space="preserve"> </v>
      </c>
      <c r="H43" s="16" t="str">
        <f>IF(ISERR(FIND(H$4,NieStac!$R52))=FALSE,IF(ISERR(FIND(CONCATENATE(H$4,"+"),NieStac!$R52))=FALSE,IF(ISERR(FIND(CONCATENATE(H$4,"++"),NieStac!$R52))=FALSE,IF(ISERR(FIND(CONCATENATE(H$4,"+++"),NieStac!$R52))=FALSE,"+++","++"),"+")," ")," ")</f>
        <v xml:space="preserve"> </v>
      </c>
      <c r="I43" s="16" t="str">
        <f>IF(ISERR(FIND(I$4,NieStac!$R52))=FALSE,IF(ISERR(FIND(CONCATENATE(I$4,"+"),NieStac!$R52))=FALSE,IF(ISERR(FIND(CONCATENATE(I$4,"++"),NieStac!$R52))=FALSE,IF(ISERR(FIND(CONCATENATE(I$4,"+++"),NieStac!$R52))=FALSE,"+++","++"),"+")," ")," ")</f>
        <v xml:space="preserve"> </v>
      </c>
      <c r="J43" s="16" t="str">
        <f>IF(ISERR(FIND(J$4,NieStac!$R52))=FALSE,IF(ISERR(FIND(CONCATENATE(J$4,"+"),NieStac!$R52))=FALSE,IF(ISERR(FIND(CONCATENATE(J$4,"++"),NieStac!$R52))=FALSE,IF(ISERR(FIND(CONCATENATE(J$4,"+++"),NieStac!$R52))=FALSE,"+++","++"),"+")," ")," ")</f>
        <v xml:space="preserve"> </v>
      </c>
      <c r="K43" s="16" t="str">
        <f>IF(ISERR(FIND(K$4,NieStac!$R52))=FALSE,IF(ISERR(FIND(CONCATENATE(K$4,"+"),NieStac!$R52))=FALSE,IF(ISERR(FIND(CONCATENATE(K$4,"++"),NieStac!$R52))=FALSE,IF(ISERR(FIND(CONCATENATE(K$4,"+++"),NieStac!$R52))=FALSE,"+++","++"),"+")," ")," ")</f>
        <v xml:space="preserve"> </v>
      </c>
      <c r="L43" s="16" t="str">
        <f>IF(ISERR(FIND(L$4,NieStac!$R52))=FALSE,IF(ISERR(FIND(CONCATENATE(L$4,"+"),NieStac!$R52))=FALSE,IF(ISERR(FIND(CONCATENATE(L$4,"++"),NieStac!$R52))=FALSE,IF(ISERR(FIND(CONCATENATE(L$4,"+++"),NieStac!$R52))=FALSE,"+++","++"),"+")," ")," ")</f>
        <v xml:space="preserve"> </v>
      </c>
      <c r="M43" s="16" t="str">
        <f>IF(ISERR(FIND(M$4,NieStac!$R52))=FALSE,IF(ISERR(FIND(CONCATENATE(M$4,"+"),NieStac!$R52))=FALSE,IF(ISERR(FIND(CONCATENATE(M$4,"++"),NieStac!$R52))=FALSE,IF(ISERR(FIND(CONCATENATE(M$4,"+++"),NieStac!$R52))=FALSE,"+++","++"),"+")," ")," ")</f>
        <v xml:space="preserve"> </v>
      </c>
      <c r="N43" s="16" t="str">
        <f>IF(ISERR(FIND(N$4,NieStac!$R52))=FALSE,IF(ISERR(FIND(CONCATENATE(N$4,"+"),NieStac!$R52))=FALSE,IF(ISERR(FIND(CONCATENATE(N$4,"++"),NieStac!$R52))=FALSE,IF(ISERR(FIND(CONCATENATE(N$4,"+++"),NieStac!$R52))=FALSE,"+++","++"),"+")," ")," ")</f>
        <v xml:space="preserve"> </v>
      </c>
      <c r="O43" s="16" t="str">
        <f>IF(ISERR(FIND(O$4,NieStac!$R52))=FALSE,IF(ISERR(FIND(CONCATENATE(O$4,"+"),NieStac!$R52))=FALSE,IF(ISERR(FIND(CONCATENATE(O$4,"++"),NieStac!$R52))=FALSE,IF(ISERR(FIND(CONCATENATE(O$4,"+++"),NieStac!$R52))=FALSE,"+++","++"),"+")," ")," ")</f>
        <v xml:space="preserve"> </v>
      </c>
      <c r="P43" s="16" t="str">
        <f>IF(ISERR(FIND(P$4,NieStac!$R52))=FALSE,IF(ISERR(FIND(CONCATENATE(P$4,"+"),NieStac!$R52))=FALSE,IF(ISERR(FIND(CONCATENATE(P$4,"++"),NieStac!$R52))=FALSE,IF(ISERR(FIND(CONCATENATE(P$4,"+++"),NieStac!$R52))=FALSE,"+++","++"),"+")," ")," ")</f>
        <v xml:space="preserve"> </v>
      </c>
      <c r="Q43" s="16" t="str">
        <f>IF(ISERR(FIND(Q$4,NieStac!$R52))=FALSE,IF(ISERR(FIND(CONCATENATE(Q$4,"+"),NieStac!$R52))=FALSE,IF(ISERR(FIND(CONCATENATE(Q$4,"++"),NieStac!$R52))=FALSE,IF(ISERR(FIND(CONCATENATE(Q$4,"+++"),NieStac!$R52))=FALSE,"+++","++"),"+")," ")," ")</f>
        <v xml:space="preserve"> </v>
      </c>
      <c r="R43" s="16" t="str">
        <f>IF(ISERR(FIND(R$4,NieStac!$R52))=FALSE,IF(ISERR(FIND(CONCATENATE(R$4,"+"),NieStac!$R52))=FALSE,IF(ISERR(FIND(CONCATENATE(R$4,"++"),NieStac!$R52))=FALSE,IF(ISERR(FIND(CONCATENATE(R$4,"+++"),NieStac!$R52))=FALSE,"+++","++"),"+")," ")," ")</f>
        <v xml:space="preserve"> </v>
      </c>
      <c r="S43" s="16" t="str">
        <f>IF(ISERR(FIND(S$4,NieStac!$R52))=FALSE,IF(ISERR(FIND(CONCATENATE(S$4,"+"),NieStac!$R52))=FALSE,IF(ISERR(FIND(CONCATENATE(S$4,"++"),NieStac!$R52))=FALSE,IF(ISERR(FIND(CONCATENATE(S$4,"+++"),NieStac!$R52))=FALSE,"+++","++"),"+")," ")," ")</f>
        <v xml:space="preserve"> </v>
      </c>
      <c r="T43" s="187" t="str">
        <f>NieStac!$C51</f>
        <v>Semestr 4:</v>
      </c>
      <c r="U43" s="16" t="str">
        <f>IF(ISERR(FIND(U$4,NieStac!$S52))=FALSE,IF(ISERR(FIND(CONCATENATE(U$4,"+"),NieStac!$S52))=FALSE,IF(ISERR(FIND(CONCATENATE(U$4,"++"),NieStac!$S52))=FALSE,IF(ISERR(FIND(CONCATENATE(U$4,"+++"),NieStac!$S52))=FALSE,"+++","++"),"+")," ")," ")</f>
        <v xml:space="preserve"> </v>
      </c>
      <c r="V43" s="16" t="str">
        <f>IF(ISERR(FIND(V$4,NieStac!$S52))=FALSE,IF(ISERR(FIND(CONCATENATE(V$4,"+"),NieStac!$S52))=FALSE,IF(ISERR(FIND(CONCATENATE(V$4,"++"),NieStac!$S52))=FALSE,IF(ISERR(FIND(CONCATENATE(V$4,"+++"),NieStac!$S52))=FALSE,"+++","++"),"+")," ")," ")</f>
        <v xml:space="preserve"> </v>
      </c>
      <c r="W43" s="16" t="str">
        <f>IF(ISERR(FIND(W$4,NieStac!$S52))=FALSE,IF(ISERR(FIND(CONCATENATE(W$4,"+"),NieStac!$S52))=FALSE,IF(ISERR(FIND(CONCATENATE(W$4,"++"),NieStac!$S52))=FALSE,IF(ISERR(FIND(CONCATENATE(W$4,"+++"),NieStac!$S52))=FALSE,"+++","++"),"+")," ")," ")</f>
        <v xml:space="preserve"> </v>
      </c>
      <c r="X43" s="16" t="str">
        <f>IF(ISERR(FIND(X$4,NieStac!$S52))=FALSE,IF(ISERR(FIND(CONCATENATE(X$4,"+"),NieStac!$S52))=FALSE,IF(ISERR(FIND(CONCATENATE(X$4,"++"),NieStac!$S52))=FALSE,IF(ISERR(FIND(CONCATENATE(X$4,"+++"),NieStac!$S52))=FALSE,"+++","++"),"+")," ")," ")</f>
        <v xml:space="preserve"> </v>
      </c>
      <c r="Y43" s="16" t="str">
        <f>IF(ISERR(FIND(Y$4,NieStac!$S52))=FALSE,IF(ISERR(FIND(CONCATENATE(Y$4,"+"),NieStac!$S52))=FALSE,IF(ISERR(FIND(CONCATENATE(Y$4,"++"),NieStac!$S52))=FALSE,IF(ISERR(FIND(CONCATENATE(Y$4,"+++"),NieStac!$S52))=FALSE,"+++","++"),"+")," ")," ")</f>
        <v xml:space="preserve"> </v>
      </c>
      <c r="Z43" s="16" t="str">
        <f>IF(ISERR(FIND(Z$4,NieStac!$S52))=FALSE,IF(ISERR(FIND(CONCATENATE(Z$4,"+"),NieStac!$S52))=FALSE,IF(ISERR(FIND(CONCATENATE(Z$4,"++"),NieStac!$S52))=FALSE,IF(ISERR(FIND(CONCATENATE(Z$4,"+++"),NieStac!$S52))=FALSE,"+++","++"),"+")," ")," ")</f>
        <v xml:space="preserve"> </v>
      </c>
      <c r="AA43" s="16" t="str">
        <f>IF(ISERR(FIND(AA$4,NieStac!$S52))=FALSE,IF(ISERR(FIND(CONCATENATE(AA$4,"+"),NieStac!$S52))=FALSE,IF(ISERR(FIND(CONCATENATE(AA$4,"++"),NieStac!$S52))=FALSE,IF(ISERR(FIND(CONCATENATE(AA$4,"+++"),NieStac!$S52))=FALSE,"+++","++"),"+")," ")," ")</f>
        <v xml:space="preserve"> </v>
      </c>
      <c r="AB43" s="16" t="str">
        <f>IF(ISERR(FIND(AB$4,NieStac!$S52))=FALSE,IF(ISERR(FIND(CONCATENATE(AB$4,"+"),NieStac!$S52))=FALSE,IF(ISERR(FIND(CONCATENATE(AB$4,"++"),NieStac!$S52))=FALSE,IF(ISERR(FIND(CONCATENATE(AB$4,"+++"),NieStac!$S52))=FALSE,"+++","++"),"+")," ")," ")</f>
        <v xml:space="preserve"> </v>
      </c>
      <c r="AC43" s="16" t="str">
        <f>IF(ISERR(FIND(AC$4,NieStac!$S52))=FALSE,IF(ISERR(FIND(CONCATENATE(AC$4,"+"),NieStac!$S52))=FALSE,IF(ISERR(FIND(CONCATENATE(AC$4,"++"),NieStac!$S52))=FALSE,IF(ISERR(FIND(CONCATENATE(AC$4,"+++"),NieStac!$S52))=FALSE,"+++","++"),"+")," ")," ")</f>
        <v xml:space="preserve"> </v>
      </c>
      <c r="AD43" s="16" t="str">
        <f>IF(ISERR(FIND(AD$4,NieStac!$S52))=FALSE,IF(ISERR(FIND(CONCATENATE(AD$4,"+"),NieStac!$S52))=FALSE,IF(ISERR(FIND(CONCATENATE(AD$4,"++"),NieStac!$S52))=FALSE,IF(ISERR(FIND(CONCATENATE(AD$4,"+++"),NieStac!$S52))=FALSE,"+++","++"),"+")," ")," ")</f>
        <v xml:space="preserve"> </v>
      </c>
      <c r="AE43" s="16" t="str">
        <f>IF(ISERR(FIND(AE$4,NieStac!$S52))=FALSE,IF(ISERR(FIND(CONCATENATE(AE$4,"+"),NieStac!$S52))=FALSE,IF(ISERR(FIND(CONCATENATE(AE$4,"++"),NieStac!$S52))=FALSE,IF(ISERR(FIND(CONCATENATE(AE$4,"+++"),NieStac!$S52))=FALSE,"+++","++"),"+")," ")," ")</f>
        <v xml:space="preserve"> </v>
      </c>
      <c r="AF43" s="16" t="str">
        <f>IF(ISERR(FIND(AF$4,NieStac!$S52))=FALSE,IF(ISERR(FIND(CONCATENATE(AF$4,"+"),NieStac!$S52))=FALSE,IF(ISERR(FIND(CONCATENATE(AF$4,"++"),NieStac!$S52))=FALSE,IF(ISERR(FIND(CONCATENATE(AF$4,"+++"),NieStac!$S52))=FALSE,"+++","++"),"+")," ")," ")</f>
        <v xml:space="preserve"> </v>
      </c>
      <c r="AG43" s="16" t="str">
        <f>IF(ISERR(FIND(AG$4,NieStac!$S52))=FALSE,IF(ISERR(FIND(CONCATENATE(AG$4,"+"),NieStac!$S52))=FALSE,IF(ISERR(FIND(CONCATENATE(AG$4,"++"),NieStac!$S52))=FALSE,IF(ISERR(FIND(CONCATENATE(AG$4,"+++"),NieStac!$S52))=FALSE,"+++","++"),"+")," ")," ")</f>
        <v xml:space="preserve"> </v>
      </c>
      <c r="AH43" s="16" t="str">
        <f>IF(ISERR(FIND(AH$4,NieStac!$S52))=FALSE,IF(ISERR(FIND(CONCATENATE(AH$4,"+"),NieStac!$S52))=FALSE,IF(ISERR(FIND(CONCATENATE(AH$4,"++"),NieStac!$S52))=FALSE,IF(ISERR(FIND(CONCATENATE(AH$4,"+++"),NieStac!$S52))=FALSE,"+++","++"),"+")," ")," ")</f>
        <v xml:space="preserve"> </v>
      </c>
      <c r="AI43" s="16" t="str">
        <f>IF(ISERR(FIND(AI$4,NieStac!$S52))=FALSE,IF(ISERR(FIND(CONCATENATE(AI$4,"+"),NieStac!$S52))=FALSE,IF(ISERR(FIND(CONCATENATE(AI$4,"++"),NieStac!$S52))=FALSE,IF(ISERR(FIND(CONCATENATE(AI$4,"+++"),NieStac!$S52))=FALSE,"+++","++"),"+")," ")," ")</f>
        <v xml:space="preserve"> </v>
      </c>
      <c r="AJ43" s="16" t="str">
        <f>IF(ISERR(FIND(AJ$4,NieStac!$S52))=FALSE,IF(ISERR(FIND(CONCATENATE(AJ$4,"+"),NieStac!$S52))=FALSE,IF(ISERR(FIND(CONCATENATE(AJ$4,"++"),NieStac!$S52))=FALSE,IF(ISERR(FIND(CONCATENATE(AJ$4,"+++"),NieStac!$S52))=FALSE,"+++","++"),"+")," ")," ")</f>
        <v xml:space="preserve"> </v>
      </c>
      <c r="AK43" s="16" t="str">
        <f>IF(ISERR(FIND(AK$4,NieStac!$S52))=FALSE,IF(ISERR(FIND(CONCATENATE(AK$4,"+"),NieStac!$S52))=FALSE,IF(ISERR(FIND(CONCATENATE(AK$4,"++"),NieStac!$S52))=FALSE,IF(ISERR(FIND(CONCATENATE(AK$4,"+++"),NieStac!$S52))=FALSE,"+++","++"),"+")," ")," ")</f>
        <v xml:space="preserve"> </v>
      </c>
      <c r="AL43" s="16" t="str">
        <f>IF(ISERR(FIND(AL$4,NieStac!$S52))=FALSE,IF(ISERR(FIND(CONCATENATE(AL$4,"+"),NieStac!$S52))=FALSE,IF(ISERR(FIND(CONCATENATE(AL$4,"++"),NieStac!$S52))=FALSE,IF(ISERR(FIND(CONCATENATE(AL$4,"+++"),NieStac!$S52))=FALSE,"+++","++"),"+")," ")," ")</f>
        <v xml:space="preserve"> </v>
      </c>
      <c r="AM43" s="16" t="str">
        <f>IF(ISERR(FIND(AM$4,NieStac!$S52))=FALSE,IF(ISERR(FIND(CONCATENATE(AM$4,"+"),NieStac!$S52))=FALSE,IF(ISERR(FIND(CONCATENATE(AM$4,"++"),NieStac!$S52))=FALSE,IF(ISERR(FIND(CONCATENATE(AM$4,"+++"),NieStac!$S52))=FALSE,"+++","++"),"+")," ")," ")</f>
        <v xml:space="preserve"> </v>
      </c>
      <c r="AN43" s="16" t="str">
        <f>IF(ISERR(FIND(AN$4,NieStac!$S52))=FALSE,IF(ISERR(FIND(CONCATENATE(AN$4,"+"),NieStac!$S52))=FALSE,IF(ISERR(FIND(CONCATENATE(AN$4,"++"),NieStac!$S52))=FALSE,IF(ISERR(FIND(CONCATENATE(AN$4,"+++"),NieStac!$S52))=FALSE,"+++","++"),"+")," ")," ")</f>
        <v xml:space="preserve"> </v>
      </c>
      <c r="AO43" s="16" t="str">
        <f>IF(ISERR(FIND(AO$4,NieStac!$S52))=FALSE,IF(ISERR(FIND(CONCATENATE(AO$4,"+"),NieStac!$S52))=FALSE,IF(ISERR(FIND(CONCATENATE(AO$4,"++"),NieStac!$S52))=FALSE,IF(ISERR(FIND(CONCATENATE(AO$4,"+++"),NieStac!$S52))=FALSE,"+++","++"),"+")," ")," ")</f>
        <v xml:space="preserve"> </v>
      </c>
      <c r="AP43" s="16" t="str">
        <f>IF(ISERR(FIND(AP$4,NieStac!$S52))=FALSE,IF(ISERR(FIND(CONCATENATE(AP$4,"+"),NieStac!$S52))=FALSE,IF(ISERR(FIND(CONCATENATE(AP$4,"++"),NieStac!$S52))=FALSE,IF(ISERR(FIND(CONCATENATE(AP$4,"+++"),NieStac!$S52))=FALSE,"+++","++"),"+")," ")," ")</f>
        <v xml:space="preserve"> </v>
      </c>
      <c r="AQ43" s="16" t="str">
        <f>IF(ISERR(FIND(AQ$4,NieStac!$S52))=FALSE,IF(ISERR(FIND(CONCATENATE(AQ$4,"+"),NieStac!$S52))=FALSE,IF(ISERR(FIND(CONCATENATE(AQ$4,"++"),NieStac!$S52))=FALSE,IF(ISERR(FIND(CONCATENATE(AQ$4,"+++"),NieStac!$S52))=FALSE,"+++","++"),"+")," ")," ")</f>
        <v xml:space="preserve"> </v>
      </c>
      <c r="AR43" s="16" t="str">
        <f>IF(ISERR(FIND(AR$4,NieStac!$S52))=FALSE,IF(ISERR(FIND(CONCATENATE(AR$4,"+"),NieStac!$S52))=FALSE,IF(ISERR(FIND(CONCATENATE(AR$4,"++"),NieStac!$S52))=FALSE,IF(ISERR(FIND(CONCATENATE(AR$4,"+++"),NieStac!$S52))=FALSE,"+++","++"),"+")," ")," ")</f>
        <v xml:space="preserve"> </v>
      </c>
      <c r="AS43" s="16" t="str">
        <f>IF(ISERR(FIND(AS$4,NieStac!$S52))=FALSE,IF(ISERR(FIND(CONCATENATE(AS$4,"+"),NieStac!$S52))=FALSE,IF(ISERR(FIND(CONCATENATE(AS$4,"++"),NieStac!$S52))=FALSE,IF(ISERR(FIND(CONCATENATE(AS$4,"+++"),NieStac!$S52))=FALSE,"+++","++"),"+")," ")," ")</f>
        <v xml:space="preserve"> </v>
      </c>
      <c r="AT43" s="16" t="str">
        <f>IF(ISERR(FIND(AT$4,NieStac!$S52))=FALSE,IF(ISERR(FIND(CONCATENATE(AT$4,"+"),NieStac!$S52))=FALSE,IF(ISERR(FIND(CONCATENATE(AT$4,"++"),NieStac!$S52))=FALSE,IF(ISERR(FIND(CONCATENATE(AT$4,"+++"),NieStac!$S52))=FALSE,"+++","++"),"+")," ")," ")</f>
        <v xml:space="preserve"> </v>
      </c>
      <c r="AU43" s="16" t="str">
        <f>IF(ISERR(FIND(AU$4,NieStac!$S52))=FALSE,IF(ISERR(FIND(CONCATENATE(AU$4,"+"),NieStac!$S52))=FALSE,IF(ISERR(FIND(CONCATENATE(AU$4,"++"),NieStac!$S52))=FALSE,IF(ISERR(FIND(CONCATENATE(AU$4,"+++"),NieStac!$S52))=FALSE,"+++","++"),"+")," ")," ")</f>
        <v xml:space="preserve"> </v>
      </c>
      <c r="AV43" s="187" t="str">
        <f>NieStac!$C51</f>
        <v>Semestr 4:</v>
      </c>
      <c r="AW43" s="16" t="str">
        <f>IF(ISERR(FIND(AW$4,NieStac!$T52))=FALSE,IF(ISERR(FIND(CONCATENATE(AW$4,"+"),NieStac!$T52))=FALSE,IF(ISERR(FIND(CONCATENATE(AW$4,"++"),NieStac!$T52))=FALSE,IF(ISERR(FIND(CONCATENATE(AW$4,"+++"),NieStac!$T52))=FALSE,"+++","++"),"+")," ")," ")</f>
        <v xml:space="preserve"> </v>
      </c>
      <c r="AX43" s="16" t="str">
        <f>IF(ISERR(FIND(AX$4,NieStac!$T52))=FALSE,IF(ISERR(FIND(CONCATENATE(AX$4,"+"),NieStac!$T52))=FALSE,IF(ISERR(FIND(CONCATENATE(AX$4,"++"),NieStac!$T52))=FALSE,IF(ISERR(FIND(CONCATENATE(AX$4,"+++"),NieStac!$T52))=FALSE,"+++","++"),"+")," ")," ")</f>
        <v xml:space="preserve"> </v>
      </c>
      <c r="AY43" s="16" t="str">
        <f>IF(ISERR(FIND(AY$4,NieStac!$T52))=FALSE,IF(ISERR(FIND(CONCATENATE(AY$4,"+"),NieStac!$T52))=FALSE,IF(ISERR(FIND(CONCATENATE(AY$4,"++"),NieStac!$T52))=FALSE,IF(ISERR(FIND(CONCATENATE(AY$4,"+++"),NieStac!$T52))=FALSE,"+++","++"),"+")," ")," ")</f>
        <v xml:space="preserve"> </v>
      </c>
      <c r="AZ43" s="16" t="str">
        <f>IF(ISERR(FIND(AZ$4,NieStac!$T52))=FALSE,IF(ISERR(FIND(CONCATENATE(AZ$4,"+"),NieStac!$T52))=FALSE,IF(ISERR(FIND(CONCATENATE(AZ$4,"++"),NieStac!$T52))=FALSE,IF(ISERR(FIND(CONCATENATE(AZ$4,"+++"),NieStac!$T52))=FALSE,"+++","++"),"+")," ")," ")</f>
        <v xml:space="preserve"> </v>
      </c>
      <c r="BA43" s="16" t="str">
        <f>IF(ISERR(FIND(BA$4,NieStac!$T52))=FALSE,IF(ISERR(FIND(CONCATENATE(BA$4,"+"),NieStac!$T52))=FALSE,IF(ISERR(FIND(CONCATENATE(BA$4,"++"),NieStac!$T52))=FALSE,IF(ISERR(FIND(CONCATENATE(BA$4,"+++"),NieStac!$T52))=FALSE,"+++","++"),"+")," ")," ")</f>
        <v xml:space="preserve"> </v>
      </c>
      <c r="BB43" s="16" t="str">
        <f>IF(ISERR(FIND(BB$4,NieStac!$T52))=FALSE,IF(ISERR(FIND(CONCATENATE(BB$4,"+"),NieStac!$T52))=FALSE,IF(ISERR(FIND(CONCATENATE(BB$4,"++"),NieStac!$T52))=FALSE,IF(ISERR(FIND(CONCATENATE(BB$4,"+++"),NieStac!$T52))=FALSE,"+++","++"),"+")," ")," ")</f>
        <v xml:space="preserve"> </v>
      </c>
    </row>
    <row r="44" spans="1:54" ht="24.75" customHeight="1">
      <c r="A44" s="95" t="str">
        <f>NieStac!C53</f>
        <v>Przedmiot obieralny 7: Biometria / Interfejsy człowiek-robot</v>
      </c>
      <c r="B44" s="16" t="str">
        <f>IF(ISERR(FIND(B$4,NieStac!$R53))=FALSE,IF(ISERR(FIND(CONCATENATE(B$4,"+"),NieStac!$R53))=FALSE,IF(ISERR(FIND(CONCATENATE(B$4,"++"),NieStac!$R53))=FALSE,IF(ISERR(FIND(CONCATENATE(B$4,"+++"),NieStac!$R53))=FALSE,"+++","++"),"+")," ")," ")</f>
        <v>+</v>
      </c>
      <c r="C44" s="16" t="str">
        <f>IF(ISERR(FIND(C$4,NieStac!$R53))=FALSE,IF(ISERR(FIND(CONCATENATE(C$4,"+"),NieStac!$R53))=FALSE,IF(ISERR(FIND(CONCATENATE(C$4,"++"),NieStac!$R53))=FALSE,IF(ISERR(FIND(CONCATENATE(C$4,"+++"),NieStac!$R53))=FALSE,"+++","++"),"+")," ")," ")</f>
        <v>+</v>
      </c>
      <c r="D44" s="16" t="str">
        <f>IF(ISERR(FIND(D$4,NieStac!$R53))=FALSE,IF(ISERR(FIND(CONCATENATE(D$4,"+"),NieStac!$R53))=FALSE,IF(ISERR(FIND(CONCATENATE(D$4,"++"),NieStac!$R53))=FALSE,IF(ISERR(FIND(CONCATENATE(D$4,"+++"),NieStac!$R53))=FALSE,"+++","++"),"+")," ")," ")</f>
        <v xml:space="preserve"> </v>
      </c>
      <c r="E44" s="16" t="str">
        <f>IF(ISERR(FIND(E$4,NieStac!$R53))=FALSE,IF(ISERR(FIND(CONCATENATE(E$4,"+"),NieStac!$R53))=FALSE,IF(ISERR(FIND(CONCATENATE(E$4,"++"),NieStac!$R53))=FALSE,IF(ISERR(FIND(CONCATENATE(E$4,"+++"),NieStac!$R53))=FALSE,"+++","++"),"+")," ")," ")</f>
        <v xml:space="preserve"> </v>
      </c>
      <c r="F44" s="16" t="str">
        <f>IF(ISERR(FIND(F$4,NieStac!$R53))=FALSE,IF(ISERR(FIND(CONCATENATE(F$4,"+"),NieStac!$R53))=FALSE,IF(ISERR(FIND(CONCATENATE(F$4,"++"),NieStac!$R53))=FALSE,IF(ISERR(FIND(CONCATENATE(F$4,"+++"),NieStac!$R53))=FALSE,"+++","++"),"+")," ")," ")</f>
        <v xml:space="preserve"> </v>
      </c>
      <c r="G44" s="16" t="str">
        <f>IF(ISERR(FIND(G$4,NieStac!$R53))=FALSE,IF(ISERR(FIND(CONCATENATE(G$4,"+"),NieStac!$R53))=FALSE,IF(ISERR(FIND(CONCATENATE(G$4,"++"),NieStac!$R53))=FALSE,IF(ISERR(FIND(CONCATENATE(G$4,"+++"),NieStac!$R53))=FALSE,"+++","++"),"+")," ")," ")</f>
        <v>+++</v>
      </c>
      <c r="H44" s="16" t="str">
        <f>IF(ISERR(FIND(H$4,NieStac!$R53))=FALSE,IF(ISERR(FIND(CONCATENATE(H$4,"+"),NieStac!$R53))=FALSE,IF(ISERR(FIND(CONCATENATE(H$4,"++"),NieStac!$R53))=FALSE,IF(ISERR(FIND(CONCATENATE(H$4,"+++"),NieStac!$R53))=FALSE,"+++","++"),"+")," ")," ")</f>
        <v xml:space="preserve"> </v>
      </c>
      <c r="I44" s="16" t="str">
        <f>IF(ISERR(FIND(I$4,NieStac!$R53))=FALSE,IF(ISERR(FIND(CONCATENATE(I$4,"+"),NieStac!$R53))=FALSE,IF(ISERR(FIND(CONCATENATE(I$4,"++"),NieStac!$R53))=FALSE,IF(ISERR(FIND(CONCATENATE(I$4,"+++"),NieStac!$R53))=FALSE,"+++","++"),"+")," ")," ")</f>
        <v xml:space="preserve"> </v>
      </c>
      <c r="J44" s="16" t="str">
        <f>IF(ISERR(FIND(J$4,NieStac!$R53))=FALSE,IF(ISERR(FIND(CONCATENATE(J$4,"+"),NieStac!$R53))=FALSE,IF(ISERR(FIND(CONCATENATE(J$4,"++"),NieStac!$R53))=FALSE,IF(ISERR(FIND(CONCATENATE(J$4,"+++"),NieStac!$R53))=FALSE,"+++","++"),"+")," ")," ")</f>
        <v xml:space="preserve"> </v>
      </c>
      <c r="K44" s="16" t="str">
        <f>IF(ISERR(FIND(K$4,NieStac!$R53))=FALSE,IF(ISERR(FIND(CONCATENATE(K$4,"+"),NieStac!$R53))=FALSE,IF(ISERR(FIND(CONCATENATE(K$4,"++"),NieStac!$R53))=FALSE,IF(ISERR(FIND(CONCATENATE(K$4,"+++"),NieStac!$R53))=FALSE,"+++","++"),"+")," ")," ")</f>
        <v>+</v>
      </c>
      <c r="L44" s="16" t="str">
        <f>IF(ISERR(FIND(L$4,NieStac!$R53))=FALSE,IF(ISERR(FIND(CONCATENATE(L$4,"+"),NieStac!$R53))=FALSE,IF(ISERR(FIND(CONCATENATE(L$4,"++"),NieStac!$R53))=FALSE,IF(ISERR(FIND(CONCATENATE(L$4,"+++"),NieStac!$R53))=FALSE,"+++","++"),"+")," ")," ")</f>
        <v xml:space="preserve"> </v>
      </c>
      <c r="M44" s="16" t="str">
        <f>IF(ISERR(FIND(M$4,NieStac!$R53))=FALSE,IF(ISERR(FIND(CONCATENATE(M$4,"+"),NieStac!$R53))=FALSE,IF(ISERR(FIND(CONCATENATE(M$4,"++"),NieStac!$R53))=FALSE,IF(ISERR(FIND(CONCATENATE(M$4,"+++"),NieStac!$R53))=FALSE,"+++","++"),"+")," ")," ")</f>
        <v xml:space="preserve"> </v>
      </c>
      <c r="N44" s="16" t="str">
        <f>IF(ISERR(FIND(N$4,NieStac!$R53))=FALSE,IF(ISERR(FIND(CONCATENATE(N$4,"+"),NieStac!$R53))=FALSE,IF(ISERR(FIND(CONCATENATE(N$4,"++"),NieStac!$R53))=FALSE,IF(ISERR(FIND(CONCATENATE(N$4,"+++"),NieStac!$R53))=FALSE,"+++","++"),"+")," ")," ")</f>
        <v xml:space="preserve"> </v>
      </c>
      <c r="O44" s="16" t="str">
        <f>IF(ISERR(FIND(O$4,NieStac!$R53))=FALSE,IF(ISERR(FIND(CONCATENATE(O$4,"+"),NieStac!$R53))=FALSE,IF(ISERR(FIND(CONCATENATE(O$4,"++"),NieStac!$R53))=FALSE,IF(ISERR(FIND(CONCATENATE(O$4,"+++"),NieStac!$R53))=FALSE,"+++","++"),"+")," ")," ")</f>
        <v xml:space="preserve"> </v>
      </c>
      <c r="P44" s="16" t="str">
        <f>IF(ISERR(FIND(P$4,NieStac!$R53))=FALSE,IF(ISERR(FIND(CONCATENATE(P$4,"+"),NieStac!$R53))=FALSE,IF(ISERR(FIND(CONCATENATE(P$4,"++"),NieStac!$R53))=FALSE,IF(ISERR(FIND(CONCATENATE(P$4,"+++"),NieStac!$R53))=FALSE,"+++","++"),"+")," ")," ")</f>
        <v xml:space="preserve"> </v>
      </c>
      <c r="Q44" s="16" t="str">
        <f>IF(ISERR(FIND(Q$4,NieStac!$R53))=FALSE,IF(ISERR(FIND(CONCATENATE(Q$4,"+"),NieStac!$R53))=FALSE,IF(ISERR(FIND(CONCATENATE(Q$4,"++"),NieStac!$R53))=FALSE,IF(ISERR(FIND(CONCATENATE(Q$4,"+++"),NieStac!$R53))=FALSE,"+++","++"),"+")," ")," ")</f>
        <v xml:space="preserve"> </v>
      </c>
      <c r="R44" s="16" t="str">
        <f>IF(ISERR(FIND(R$4,NieStac!$R53))=FALSE,IF(ISERR(FIND(CONCATENATE(R$4,"+"),NieStac!$R53))=FALSE,IF(ISERR(FIND(CONCATENATE(R$4,"++"),NieStac!$R53))=FALSE,IF(ISERR(FIND(CONCATENATE(R$4,"+++"),NieStac!$R53))=FALSE,"+++","++"),"+")," ")," ")</f>
        <v xml:space="preserve"> </v>
      </c>
      <c r="S44" s="16" t="str">
        <f>IF(ISERR(FIND(S$4,NieStac!$R53))=FALSE,IF(ISERR(FIND(CONCATENATE(S$4,"+"),NieStac!$R53))=FALSE,IF(ISERR(FIND(CONCATENATE(S$4,"++"),NieStac!$R53))=FALSE,IF(ISERR(FIND(CONCATENATE(S$4,"+++"),NieStac!$R53))=FALSE,"+++","++"),"+")," ")," ")</f>
        <v xml:space="preserve"> </v>
      </c>
      <c r="T44" s="95" t="str">
        <f>NieStac!$C53</f>
        <v>Przedmiot obieralny 7: Biometria / Interfejsy człowiek-robot</v>
      </c>
      <c r="U44" s="16" t="str">
        <f>IF(ISERR(FIND(U$4,NieStac!$S53))=FALSE,IF(ISERR(FIND(CONCATENATE(U$4,"+"),NieStac!$S53))=FALSE,IF(ISERR(FIND(CONCATENATE(U$4,"++"),NieStac!$S53))=FALSE,IF(ISERR(FIND(CONCATENATE(U$4,"+++"),NieStac!$S53))=FALSE,"+++","++"),"+")," ")," ")</f>
        <v xml:space="preserve"> </v>
      </c>
      <c r="V44" s="16" t="str">
        <f>IF(ISERR(FIND(V$4,NieStac!$S53))=FALSE,IF(ISERR(FIND(CONCATENATE(V$4,"+"),NieStac!$S53))=FALSE,IF(ISERR(FIND(CONCATENATE(V$4,"++"),NieStac!$S53))=FALSE,IF(ISERR(FIND(CONCATENATE(V$4,"+++"),NieStac!$S53))=FALSE,"+++","++"),"+")," ")," ")</f>
        <v xml:space="preserve"> </v>
      </c>
      <c r="W44" s="16" t="str">
        <f>IF(ISERR(FIND(W$4,NieStac!$S53))=FALSE,IF(ISERR(FIND(CONCATENATE(W$4,"+"),NieStac!$S53))=FALSE,IF(ISERR(FIND(CONCATENATE(W$4,"++"),NieStac!$S53))=FALSE,IF(ISERR(FIND(CONCATENATE(W$4,"+++"),NieStac!$S53))=FALSE,"+++","++"),"+")," ")," ")</f>
        <v xml:space="preserve"> </v>
      </c>
      <c r="X44" s="16" t="str">
        <f>IF(ISERR(FIND(X$4,NieStac!$S53))=FALSE,IF(ISERR(FIND(CONCATENATE(X$4,"+"),NieStac!$S53))=FALSE,IF(ISERR(FIND(CONCATENATE(X$4,"++"),NieStac!$S53))=FALSE,IF(ISERR(FIND(CONCATENATE(X$4,"+++"),NieStac!$S53))=FALSE,"+++","++"),"+")," ")," ")</f>
        <v xml:space="preserve"> </v>
      </c>
      <c r="Y44" s="16" t="str">
        <f>IF(ISERR(FIND(Y$4,NieStac!$S53))=FALSE,IF(ISERR(FIND(CONCATENATE(Y$4,"+"),NieStac!$S53))=FALSE,IF(ISERR(FIND(CONCATENATE(Y$4,"++"),NieStac!$S53))=FALSE,IF(ISERR(FIND(CONCATENATE(Y$4,"+++"),NieStac!$S53))=FALSE,"+++","++"),"+")," ")," ")</f>
        <v xml:space="preserve"> </v>
      </c>
      <c r="Z44" s="16" t="str">
        <f>IF(ISERR(FIND(Z$4,NieStac!$S53))=FALSE,IF(ISERR(FIND(CONCATENATE(Z$4,"+"),NieStac!$S53))=FALSE,IF(ISERR(FIND(CONCATENATE(Z$4,"++"),NieStac!$S53))=FALSE,IF(ISERR(FIND(CONCATENATE(Z$4,"+++"),NieStac!$S53))=FALSE,"+++","++"),"+")," ")," ")</f>
        <v xml:space="preserve"> </v>
      </c>
      <c r="AA44" s="16" t="str">
        <f>IF(ISERR(FIND(AA$4,NieStac!$S53))=FALSE,IF(ISERR(FIND(CONCATENATE(AA$4,"+"),NieStac!$S53))=FALSE,IF(ISERR(FIND(CONCATENATE(AA$4,"++"),NieStac!$S53))=FALSE,IF(ISERR(FIND(CONCATENATE(AA$4,"+++"),NieStac!$S53))=FALSE,"+++","++"),"+")," ")," ")</f>
        <v xml:space="preserve"> </v>
      </c>
      <c r="AB44" s="16" t="str">
        <f>IF(ISERR(FIND(AB$4,NieStac!$S53))=FALSE,IF(ISERR(FIND(CONCATENATE(AB$4,"+"),NieStac!$S53))=FALSE,IF(ISERR(FIND(CONCATENATE(AB$4,"++"),NieStac!$S53))=FALSE,IF(ISERR(FIND(CONCATENATE(AB$4,"+++"),NieStac!$S53))=FALSE,"+++","++"),"+")," ")," ")</f>
        <v xml:space="preserve"> </v>
      </c>
      <c r="AC44" s="16" t="str">
        <f>IF(ISERR(FIND(AC$4,NieStac!$S53))=FALSE,IF(ISERR(FIND(CONCATENATE(AC$4,"+"),NieStac!$S53))=FALSE,IF(ISERR(FIND(CONCATENATE(AC$4,"++"),NieStac!$S53))=FALSE,IF(ISERR(FIND(CONCATENATE(AC$4,"+++"),NieStac!$S53))=FALSE,"+++","++"),"+")," ")," ")</f>
        <v xml:space="preserve"> </v>
      </c>
      <c r="AD44" s="16" t="str">
        <f>IF(ISERR(FIND(AD$4,NieStac!$S53))=FALSE,IF(ISERR(FIND(CONCATENATE(AD$4,"+"),NieStac!$S53))=FALSE,IF(ISERR(FIND(CONCATENATE(AD$4,"++"),NieStac!$S53))=FALSE,IF(ISERR(FIND(CONCATENATE(AD$4,"+++"),NieStac!$S53))=FALSE,"+++","++"),"+")," ")," ")</f>
        <v xml:space="preserve"> </v>
      </c>
      <c r="AE44" s="16" t="str">
        <f>IF(ISERR(FIND(AE$4,NieStac!$S53))=FALSE,IF(ISERR(FIND(CONCATENATE(AE$4,"+"),NieStac!$S53))=FALSE,IF(ISERR(FIND(CONCATENATE(AE$4,"++"),NieStac!$S53))=FALSE,IF(ISERR(FIND(CONCATENATE(AE$4,"+++"),NieStac!$S53))=FALSE,"+++","++"),"+")," ")," ")</f>
        <v>+</v>
      </c>
      <c r="AF44" s="16" t="str">
        <f>IF(ISERR(FIND(AF$4,NieStac!$S53))=FALSE,IF(ISERR(FIND(CONCATENATE(AF$4,"+"),NieStac!$S53))=FALSE,IF(ISERR(FIND(CONCATENATE(AF$4,"++"),NieStac!$S53))=FALSE,IF(ISERR(FIND(CONCATENATE(AF$4,"+++"),NieStac!$S53))=FALSE,"+++","++"),"+")," ")," ")</f>
        <v>+</v>
      </c>
      <c r="AG44" s="16" t="str">
        <f>IF(ISERR(FIND(AG$4,NieStac!$S53))=FALSE,IF(ISERR(FIND(CONCATENATE(AG$4,"+"),NieStac!$S53))=FALSE,IF(ISERR(FIND(CONCATENATE(AG$4,"++"),NieStac!$S53))=FALSE,IF(ISERR(FIND(CONCATENATE(AG$4,"+++"),NieStac!$S53))=FALSE,"+++","++"),"+")," ")," ")</f>
        <v xml:space="preserve"> </v>
      </c>
      <c r="AH44" s="16" t="str">
        <f>IF(ISERR(FIND(AH$4,NieStac!$S53))=FALSE,IF(ISERR(FIND(CONCATENATE(AH$4,"+"),NieStac!$S53))=FALSE,IF(ISERR(FIND(CONCATENATE(AH$4,"++"),NieStac!$S53))=FALSE,IF(ISERR(FIND(CONCATENATE(AH$4,"+++"),NieStac!$S53))=FALSE,"+++","++"),"+")," ")," ")</f>
        <v xml:space="preserve"> </v>
      </c>
      <c r="AI44" s="16" t="str">
        <f>IF(ISERR(FIND(AI$4,NieStac!$S53))=FALSE,IF(ISERR(FIND(CONCATENATE(AI$4,"+"),NieStac!$S53))=FALSE,IF(ISERR(FIND(CONCATENATE(AI$4,"++"),NieStac!$S53))=FALSE,IF(ISERR(FIND(CONCATENATE(AI$4,"+++"),NieStac!$S53))=FALSE,"+++","++"),"+")," ")," ")</f>
        <v xml:space="preserve"> </v>
      </c>
      <c r="AJ44" s="16" t="str">
        <f>IF(ISERR(FIND(AJ$4,NieStac!$S53))=FALSE,IF(ISERR(FIND(CONCATENATE(AJ$4,"+"),NieStac!$S53))=FALSE,IF(ISERR(FIND(CONCATENATE(AJ$4,"++"),NieStac!$S53))=FALSE,IF(ISERR(FIND(CONCATENATE(AJ$4,"+++"),NieStac!$S53))=FALSE,"+++","++"),"+")," ")," ")</f>
        <v xml:space="preserve"> </v>
      </c>
      <c r="AK44" s="16" t="str">
        <f>IF(ISERR(FIND(AK$4,NieStac!$S53))=FALSE,IF(ISERR(FIND(CONCATENATE(AK$4,"+"),NieStac!$S53))=FALSE,IF(ISERR(FIND(CONCATENATE(AK$4,"++"),NieStac!$S53))=FALSE,IF(ISERR(FIND(CONCATENATE(AK$4,"+++"),NieStac!$S53))=FALSE,"+++","++"),"+")," ")," ")</f>
        <v xml:space="preserve"> </v>
      </c>
      <c r="AL44" s="16" t="str">
        <f>IF(ISERR(FIND(AL$4,NieStac!$S53))=FALSE,IF(ISERR(FIND(CONCATENATE(AL$4,"+"),NieStac!$S53))=FALSE,IF(ISERR(FIND(CONCATENATE(AL$4,"++"),NieStac!$S53))=FALSE,IF(ISERR(FIND(CONCATENATE(AL$4,"+++"),NieStac!$S53))=FALSE,"+++","++"),"+")," ")," ")</f>
        <v xml:space="preserve"> </v>
      </c>
      <c r="AM44" s="16" t="str">
        <f>IF(ISERR(FIND(AM$4,NieStac!$S53))=FALSE,IF(ISERR(FIND(CONCATENATE(AM$4,"+"),NieStac!$S53))=FALSE,IF(ISERR(FIND(CONCATENATE(AM$4,"++"),NieStac!$S53))=FALSE,IF(ISERR(FIND(CONCATENATE(AM$4,"+++"),NieStac!$S53))=FALSE,"+++","++"),"+")," ")," ")</f>
        <v xml:space="preserve"> </v>
      </c>
      <c r="AN44" s="16" t="str">
        <f>IF(ISERR(FIND(AN$4,NieStac!$S53))=FALSE,IF(ISERR(FIND(CONCATENATE(AN$4,"+"),NieStac!$S53))=FALSE,IF(ISERR(FIND(CONCATENATE(AN$4,"++"),NieStac!$S53))=FALSE,IF(ISERR(FIND(CONCATENATE(AN$4,"+++"),NieStac!$S53))=FALSE,"+++","++"),"+")," ")," ")</f>
        <v xml:space="preserve"> </v>
      </c>
      <c r="AO44" s="16" t="str">
        <f>IF(ISERR(FIND(AO$4,NieStac!$S53))=FALSE,IF(ISERR(FIND(CONCATENATE(AO$4,"+"),NieStac!$S53))=FALSE,IF(ISERR(FIND(CONCATENATE(AO$4,"++"),NieStac!$S53))=FALSE,IF(ISERR(FIND(CONCATENATE(AO$4,"+++"),NieStac!$S53))=FALSE,"+++","++"),"+")," ")," ")</f>
        <v xml:space="preserve"> </v>
      </c>
      <c r="AP44" s="16" t="str">
        <f>IF(ISERR(FIND(AP$4,NieStac!$S53))=FALSE,IF(ISERR(FIND(CONCATENATE(AP$4,"+"),NieStac!$S53))=FALSE,IF(ISERR(FIND(CONCATENATE(AP$4,"++"),NieStac!$S53))=FALSE,IF(ISERR(FIND(CONCATENATE(AP$4,"+++"),NieStac!$S53))=FALSE,"+++","++"),"+")," ")," ")</f>
        <v xml:space="preserve"> </v>
      </c>
      <c r="AQ44" s="16" t="str">
        <f>IF(ISERR(FIND(AQ$4,NieStac!$S53))=FALSE,IF(ISERR(FIND(CONCATENATE(AQ$4,"+"),NieStac!$S53))=FALSE,IF(ISERR(FIND(CONCATENATE(AQ$4,"++"),NieStac!$S53))=FALSE,IF(ISERR(FIND(CONCATENATE(AQ$4,"+++"),NieStac!$S53))=FALSE,"+++","++"),"+")," ")," ")</f>
        <v xml:space="preserve"> </v>
      </c>
      <c r="AR44" s="16" t="str">
        <f>IF(ISERR(FIND(AR$4,NieStac!$S53))=FALSE,IF(ISERR(FIND(CONCATENATE(AR$4,"+"),NieStac!$S53))=FALSE,IF(ISERR(FIND(CONCATENATE(AR$4,"++"),NieStac!$S53))=FALSE,IF(ISERR(FIND(CONCATENATE(AR$4,"+++"),NieStac!$S53))=FALSE,"+++","++"),"+")," ")," ")</f>
        <v xml:space="preserve"> </v>
      </c>
      <c r="AS44" s="16" t="str">
        <f>IF(ISERR(FIND(AS$4,NieStac!$S53))=FALSE,IF(ISERR(FIND(CONCATENATE(AS$4,"+"),NieStac!$S53))=FALSE,IF(ISERR(FIND(CONCATENATE(AS$4,"++"),NieStac!$S53))=FALSE,IF(ISERR(FIND(CONCATENATE(AS$4,"+++"),NieStac!$S53))=FALSE,"+++","++"),"+")," ")," ")</f>
        <v xml:space="preserve"> </v>
      </c>
      <c r="AT44" s="16" t="str">
        <f>IF(ISERR(FIND(AT$4,NieStac!$S53))=FALSE,IF(ISERR(FIND(CONCATENATE(AT$4,"+"),NieStac!$S53))=FALSE,IF(ISERR(FIND(CONCATENATE(AT$4,"++"),NieStac!$S53))=FALSE,IF(ISERR(FIND(CONCATENATE(AT$4,"+++"),NieStac!$S53))=FALSE,"+++","++"),"+")," ")," ")</f>
        <v xml:space="preserve"> </v>
      </c>
      <c r="AU44" s="16" t="str">
        <f>IF(ISERR(FIND(AU$4,NieStac!$S53))=FALSE,IF(ISERR(FIND(CONCATENATE(AU$4,"+"),NieStac!$S53))=FALSE,IF(ISERR(FIND(CONCATENATE(AU$4,"++"),NieStac!$S53))=FALSE,IF(ISERR(FIND(CONCATENATE(AU$4,"+++"),NieStac!$S53))=FALSE,"+++","++"),"+")," ")," ")</f>
        <v xml:space="preserve"> </v>
      </c>
      <c r="AV44" s="95" t="str">
        <f>NieStac!$C53</f>
        <v>Przedmiot obieralny 7: Biometria / Interfejsy człowiek-robot</v>
      </c>
      <c r="AW44" s="16" t="str">
        <f>IF(ISERR(FIND(AW$4,NieStac!$T53))=FALSE,IF(ISERR(FIND(CONCATENATE(AW$4,"+"),NieStac!$T53))=FALSE,IF(ISERR(FIND(CONCATENATE(AW$4,"++"),NieStac!$T53))=FALSE,IF(ISERR(FIND(CONCATENATE(AW$4,"+++"),NieStac!$T53))=FALSE,"+++","++"),"+")," ")," ")</f>
        <v xml:space="preserve"> </v>
      </c>
      <c r="AX44" s="16" t="str">
        <f>IF(ISERR(FIND(AX$4,NieStac!$T53))=FALSE,IF(ISERR(FIND(CONCATENATE(AX$4,"+"),NieStac!$T53))=FALSE,IF(ISERR(FIND(CONCATENATE(AX$4,"++"),NieStac!$T53))=FALSE,IF(ISERR(FIND(CONCATENATE(AX$4,"+++"),NieStac!$T53))=FALSE,"+++","++"),"+")," ")," ")</f>
        <v xml:space="preserve"> </v>
      </c>
      <c r="AY44" s="16" t="str">
        <f>IF(ISERR(FIND(AY$4,NieStac!$T53))=FALSE,IF(ISERR(FIND(CONCATENATE(AY$4,"+"),NieStac!$T53))=FALSE,IF(ISERR(FIND(CONCATENATE(AY$4,"++"),NieStac!$T53))=FALSE,IF(ISERR(FIND(CONCATENATE(AY$4,"+++"),NieStac!$T53))=FALSE,"+++","++"),"+")," ")," ")</f>
        <v>+</v>
      </c>
      <c r="AZ44" s="16" t="str">
        <f>IF(ISERR(FIND(AZ$4,NieStac!$T53))=FALSE,IF(ISERR(FIND(CONCATENATE(AZ$4,"+"),NieStac!$T53))=FALSE,IF(ISERR(FIND(CONCATENATE(AZ$4,"++"),NieStac!$T53))=FALSE,IF(ISERR(FIND(CONCATENATE(AZ$4,"+++"),NieStac!$T53))=FALSE,"+++","++"),"+")," ")," ")</f>
        <v xml:space="preserve"> </v>
      </c>
      <c r="BA44" s="16" t="str">
        <f>IF(ISERR(FIND(BA$4,NieStac!$T53))=FALSE,IF(ISERR(FIND(CONCATENATE(BA$4,"+"),NieStac!$T53))=FALSE,IF(ISERR(FIND(CONCATENATE(BA$4,"++"),NieStac!$T53))=FALSE,IF(ISERR(FIND(CONCATENATE(BA$4,"+++"),NieStac!$T53))=FALSE,"+++","++"),"+")," ")," ")</f>
        <v xml:space="preserve"> </v>
      </c>
      <c r="BB44" s="16" t="str">
        <f>IF(ISERR(FIND(BB$4,NieStac!$T53))=FALSE,IF(ISERR(FIND(CONCATENATE(BB$4,"+"),NieStac!$T53))=FALSE,IF(ISERR(FIND(CONCATENATE(BB$4,"++"),NieStac!$T53))=FALSE,IF(ISERR(FIND(CONCATENATE(BB$4,"+++"),NieStac!$T53))=FALSE,"+++","++"),"+")," ")," ")</f>
        <v xml:space="preserve"> </v>
      </c>
    </row>
    <row r="45" spans="1:54">
      <c r="A45" s="95" t="str">
        <f>NieStac!C54</f>
        <v>Seminarium dylomowe</v>
      </c>
      <c r="B45" s="16" t="str">
        <f>IF(ISERR(FIND(B$4,NieStac!$R54))=FALSE,IF(ISERR(FIND(CONCATENATE(B$4,"+"),NieStac!$R54))=FALSE,IF(ISERR(FIND(CONCATENATE(B$4,"++"),NieStac!$R54))=FALSE,IF(ISERR(FIND(CONCATENATE(B$4,"+++"),NieStac!$R54))=FALSE,"+++","++"),"+")," ")," ")</f>
        <v xml:space="preserve"> </v>
      </c>
      <c r="C45" s="16" t="str">
        <f>IF(ISERR(FIND(C$4,NieStac!$R54))=FALSE,IF(ISERR(FIND(CONCATENATE(C$4,"+"),NieStac!$R54))=FALSE,IF(ISERR(FIND(CONCATENATE(C$4,"++"),NieStac!$R54))=FALSE,IF(ISERR(FIND(CONCATENATE(C$4,"+++"),NieStac!$R54))=FALSE,"+++","++"),"+")," ")," ")</f>
        <v xml:space="preserve"> </v>
      </c>
      <c r="D45" s="16" t="str">
        <f>IF(ISERR(FIND(D$4,NieStac!$R54))=FALSE,IF(ISERR(FIND(CONCATENATE(D$4,"+"),NieStac!$R54))=FALSE,IF(ISERR(FIND(CONCATENATE(D$4,"++"),NieStac!$R54))=FALSE,IF(ISERR(FIND(CONCATENATE(D$4,"+++"),NieStac!$R54))=FALSE,"+++","++"),"+")," ")," ")</f>
        <v xml:space="preserve"> </v>
      </c>
      <c r="E45" s="16" t="str">
        <f>IF(ISERR(FIND(E$4,NieStac!$R54))=FALSE,IF(ISERR(FIND(CONCATENATE(E$4,"+"),NieStac!$R54))=FALSE,IF(ISERR(FIND(CONCATENATE(E$4,"++"),NieStac!$R54))=FALSE,IF(ISERR(FIND(CONCATENATE(E$4,"+++"),NieStac!$R54))=FALSE,"+++","++"),"+")," ")," ")</f>
        <v xml:space="preserve"> </v>
      </c>
      <c r="F45" s="16" t="str">
        <f>IF(ISERR(FIND(F$4,NieStac!$R54))=FALSE,IF(ISERR(FIND(CONCATENATE(F$4,"+"),NieStac!$R54))=FALSE,IF(ISERR(FIND(CONCATENATE(F$4,"++"),NieStac!$R54))=FALSE,IF(ISERR(FIND(CONCATENATE(F$4,"+++"),NieStac!$R54))=FALSE,"+++","++"),"+")," ")," ")</f>
        <v xml:space="preserve"> </v>
      </c>
      <c r="G45" s="16" t="str">
        <f>IF(ISERR(FIND(G$4,NieStac!$R54))=FALSE,IF(ISERR(FIND(CONCATENATE(G$4,"+"),NieStac!$R54))=FALSE,IF(ISERR(FIND(CONCATENATE(G$4,"++"),NieStac!$R54))=FALSE,IF(ISERR(FIND(CONCATENATE(G$4,"+++"),NieStac!$R54))=FALSE,"+++","++"),"+")," ")," ")</f>
        <v xml:space="preserve"> </v>
      </c>
      <c r="H45" s="16" t="str">
        <f>IF(ISERR(FIND(H$4,NieStac!$R54))=FALSE,IF(ISERR(FIND(CONCATENATE(H$4,"+"),NieStac!$R54))=FALSE,IF(ISERR(FIND(CONCATENATE(H$4,"++"),NieStac!$R54))=FALSE,IF(ISERR(FIND(CONCATENATE(H$4,"+++"),NieStac!$R54))=FALSE,"+++","++"),"+")," ")," ")</f>
        <v xml:space="preserve"> </v>
      </c>
      <c r="I45" s="16" t="str">
        <f>IF(ISERR(FIND(I$4,NieStac!$R54))=FALSE,IF(ISERR(FIND(CONCATENATE(I$4,"+"),NieStac!$R54))=FALSE,IF(ISERR(FIND(CONCATENATE(I$4,"++"),NieStac!$R54))=FALSE,IF(ISERR(FIND(CONCATENATE(I$4,"+++"),NieStac!$R54))=FALSE,"+++","++"),"+")," ")," ")</f>
        <v xml:space="preserve"> </v>
      </c>
      <c r="J45" s="16" t="str">
        <f>IF(ISERR(FIND(J$4,NieStac!$R54))=FALSE,IF(ISERR(FIND(CONCATENATE(J$4,"+"),NieStac!$R54))=FALSE,IF(ISERR(FIND(CONCATENATE(J$4,"++"),NieStac!$R54))=FALSE,IF(ISERR(FIND(CONCATENATE(J$4,"+++"),NieStac!$R54))=FALSE,"+++","++"),"+")," ")," ")</f>
        <v xml:space="preserve"> </v>
      </c>
      <c r="K45" s="16" t="str">
        <f>IF(ISERR(FIND(K$4,NieStac!$R54))=FALSE,IF(ISERR(FIND(CONCATENATE(K$4,"+"),NieStac!$R54))=FALSE,IF(ISERR(FIND(CONCATENATE(K$4,"++"),NieStac!$R54))=FALSE,IF(ISERR(FIND(CONCATENATE(K$4,"+++"),NieStac!$R54))=FALSE,"+++","++"),"+")," ")," ")</f>
        <v>+</v>
      </c>
      <c r="L45" s="16" t="str">
        <f>IF(ISERR(FIND(L$4,NieStac!$R54))=FALSE,IF(ISERR(FIND(CONCATENATE(L$4,"+"),NieStac!$R54))=FALSE,IF(ISERR(FIND(CONCATENATE(L$4,"++"),NieStac!$R54))=FALSE,IF(ISERR(FIND(CONCATENATE(L$4,"+++"),NieStac!$R54))=FALSE,"+++","++"),"+")," ")," ")</f>
        <v xml:space="preserve"> </v>
      </c>
      <c r="M45" s="16" t="str">
        <f>IF(ISERR(FIND(M$4,NieStac!$R54))=FALSE,IF(ISERR(FIND(CONCATENATE(M$4,"+"),NieStac!$R54))=FALSE,IF(ISERR(FIND(CONCATENATE(M$4,"++"),NieStac!$R54))=FALSE,IF(ISERR(FIND(CONCATENATE(M$4,"+++"),NieStac!$R54))=FALSE,"+++","++"),"+")," ")," ")</f>
        <v>+</v>
      </c>
      <c r="N45" s="16" t="str">
        <f>IF(ISERR(FIND(N$4,NieStac!$R54))=FALSE,IF(ISERR(FIND(CONCATENATE(N$4,"+"),NieStac!$R54))=FALSE,IF(ISERR(FIND(CONCATENATE(N$4,"++"),NieStac!$R54))=FALSE,IF(ISERR(FIND(CONCATENATE(N$4,"+++"),NieStac!$R54))=FALSE,"+++","++"),"+")," ")," ")</f>
        <v>+</v>
      </c>
      <c r="O45" s="16" t="str">
        <f>IF(ISERR(FIND(O$4,NieStac!$R54))=FALSE,IF(ISERR(FIND(CONCATENATE(O$4,"+"),NieStac!$R54))=FALSE,IF(ISERR(FIND(CONCATENATE(O$4,"++"),NieStac!$R54))=FALSE,IF(ISERR(FIND(CONCATENATE(O$4,"+++"),NieStac!$R54))=FALSE,"+++","++"),"+")," ")," ")</f>
        <v xml:space="preserve"> </v>
      </c>
      <c r="P45" s="16" t="str">
        <f>IF(ISERR(FIND(P$4,NieStac!$R54))=FALSE,IF(ISERR(FIND(CONCATENATE(P$4,"+"),NieStac!$R54))=FALSE,IF(ISERR(FIND(CONCATENATE(P$4,"++"),NieStac!$R54))=FALSE,IF(ISERR(FIND(CONCATENATE(P$4,"+++"),NieStac!$R54))=FALSE,"+++","++"),"+")," ")," ")</f>
        <v xml:space="preserve"> </v>
      </c>
      <c r="Q45" s="16" t="str">
        <f>IF(ISERR(FIND(Q$4,NieStac!$R54))=FALSE,IF(ISERR(FIND(CONCATENATE(Q$4,"+"),NieStac!$R54))=FALSE,IF(ISERR(FIND(CONCATENATE(Q$4,"++"),NieStac!$R54))=FALSE,IF(ISERR(FIND(CONCATENATE(Q$4,"+++"),NieStac!$R54))=FALSE,"+++","++"),"+")," ")," ")</f>
        <v>+</v>
      </c>
      <c r="R45" s="16" t="str">
        <f>IF(ISERR(FIND(R$4,NieStac!$R54))=FALSE,IF(ISERR(FIND(CONCATENATE(R$4,"+"),NieStac!$R54))=FALSE,IF(ISERR(FIND(CONCATENATE(R$4,"++"),NieStac!$R54))=FALSE,IF(ISERR(FIND(CONCATENATE(R$4,"+++"),NieStac!$R54))=FALSE,"+++","++"),"+")," ")," ")</f>
        <v xml:space="preserve"> </v>
      </c>
      <c r="S45" s="16" t="str">
        <f>IF(ISERR(FIND(S$4,NieStac!$R54))=FALSE,IF(ISERR(FIND(CONCATENATE(S$4,"+"),NieStac!$R54))=FALSE,IF(ISERR(FIND(CONCATENATE(S$4,"++"),NieStac!$R54))=FALSE,IF(ISERR(FIND(CONCATENATE(S$4,"+++"),NieStac!$R54))=FALSE,"+++","++"),"+")," ")," ")</f>
        <v xml:space="preserve"> </v>
      </c>
      <c r="T45" s="95" t="str">
        <f>NieStac!$C54</f>
        <v>Seminarium dylomowe</v>
      </c>
      <c r="U45" s="16" t="str">
        <f>IF(ISERR(FIND(U$4,NieStac!$S54))=FALSE,IF(ISERR(FIND(CONCATENATE(U$4,"+"),NieStac!$S54))=FALSE,IF(ISERR(FIND(CONCATENATE(U$4,"++"),NieStac!$S54))=FALSE,IF(ISERR(FIND(CONCATENATE(U$4,"+++"),NieStac!$S54))=FALSE,"+++","++"),"+")," ")," ")</f>
        <v>+</v>
      </c>
      <c r="V45" s="16" t="str">
        <f>IF(ISERR(FIND(V$4,NieStac!$S54))=FALSE,IF(ISERR(FIND(CONCATENATE(V$4,"+"),NieStac!$S54))=FALSE,IF(ISERR(FIND(CONCATENATE(V$4,"++"),NieStac!$S54))=FALSE,IF(ISERR(FIND(CONCATENATE(V$4,"+++"),NieStac!$S54))=FALSE,"+++","++"),"+")," ")," ")</f>
        <v>++</v>
      </c>
      <c r="W45" s="16" t="str">
        <f>IF(ISERR(FIND(W$4,NieStac!$S54))=FALSE,IF(ISERR(FIND(CONCATENATE(W$4,"+"),NieStac!$S54))=FALSE,IF(ISERR(FIND(CONCATENATE(W$4,"++"),NieStac!$S54))=FALSE,IF(ISERR(FIND(CONCATENATE(W$4,"+++"),NieStac!$S54))=FALSE,"+++","++"),"+")," ")," ")</f>
        <v>+</v>
      </c>
      <c r="X45" s="16" t="str">
        <f>IF(ISERR(FIND(X$4,NieStac!$S54))=FALSE,IF(ISERR(FIND(CONCATENATE(X$4,"+"),NieStac!$S54))=FALSE,IF(ISERR(FIND(CONCATENATE(X$4,"++"),NieStac!$S54))=FALSE,IF(ISERR(FIND(CONCATENATE(X$4,"+++"),NieStac!$S54))=FALSE,"+++","++"),"+")," ")," ")</f>
        <v>+++</v>
      </c>
      <c r="Y45" s="16" t="str">
        <f>IF(ISERR(FIND(Y$4,NieStac!$S54))=FALSE,IF(ISERR(FIND(CONCATENATE(Y$4,"+"),NieStac!$S54))=FALSE,IF(ISERR(FIND(CONCATENATE(Y$4,"++"),NieStac!$S54))=FALSE,IF(ISERR(FIND(CONCATENATE(Y$4,"+++"),NieStac!$S54))=FALSE,"+++","++"),"+")," ")," ")</f>
        <v>+++</v>
      </c>
      <c r="Z45" s="16" t="str">
        <f>IF(ISERR(FIND(Z$4,NieStac!$S54))=FALSE,IF(ISERR(FIND(CONCATENATE(Z$4,"+"),NieStac!$S54))=FALSE,IF(ISERR(FIND(CONCATENATE(Z$4,"++"),NieStac!$S54))=FALSE,IF(ISERR(FIND(CONCATENATE(Z$4,"+++"),NieStac!$S54))=FALSE,"+++","++"),"+")," ")," ")</f>
        <v>+++</v>
      </c>
      <c r="AA45" s="16" t="str">
        <f>IF(ISERR(FIND(AA$4,NieStac!$S54))=FALSE,IF(ISERR(FIND(CONCATENATE(AA$4,"+"),NieStac!$S54))=FALSE,IF(ISERR(FIND(CONCATENATE(AA$4,"++"),NieStac!$S54))=FALSE,IF(ISERR(FIND(CONCATENATE(AA$4,"+++"),NieStac!$S54))=FALSE,"+++","++"),"+")," ")," ")</f>
        <v xml:space="preserve"> </v>
      </c>
      <c r="AB45" s="16" t="str">
        <f>IF(ISERR(FIND(AB$4,NieStac!$S54))=FALSE,IF(ISERR(FIND(CONCATENATE(AB$4,"+"),NieStac!$S54))=FALSE,IF(ISERR(FIND(CONCATENATE(AB$4,"++"),NieStac!$S54))=FALSE,IF(ISERR(FIND(CONCATENATE(AB$4,"+++"),NieStac!$S54))=FALSE,"+++","++"),"+")," ")," ")</f>
        <v>+</v>
      </c>
      <c r="AC45" s="16" t="str">
        <f>IF(ISERR(FIND(AC$4,NieStac!$S54))=FALSE,IF(ISERR(FIND(CONCATENATE(AC$4,"+"),NieStac!$S54))=FALSE,IF(ISERR(FIND(CONCATENATE(AC$4,"++"),NieStac!$S54))=FALSE,IF(ISERR(FIND(CONCATENATE(AC$4,"+++"),NieStac!$S54))=FALSE,"+++","++"),"+")," ")," ")</f>
        <v xml:space="preserve"> </v>
      </c>
      <c r="AD45" s="16" t="str">
        <f>IF(ISERR(FIND(AD$4,NieStac!$S54))=FALSE,IF(ISERR(FIND(CONCATENATE(AD$4,"+"),NieStac!$S54))=FALSE,IF(ISERR(FIND(CONCATENATE(AD$4,"++"),NieStac!$S54))=FALSE,IF(ISERR(FIND(CONCATENATE(AD$4,"+++"),NieStac!$S54))=FALSE,"+++","++"),"+")," ")," ")</f>
        <v xml:space="preserve"> </v>
      </c>
      <c r="AE45" s="16" t="str">
        <f>IF(ISERR(FIND(AE$4,NieStac!$S54))=FALSE,IF(ISERR(FIND(CONCATENATE(AE$4,"+"),NieStac!$S54))=FALSE,IF(ISERR(FIND(CONCATENATE(AE$4,"++"),NieStac!$S54))=FALSE,IF(ISERR(FIND(CONCATENATE(AE$4,"+++"),NieStac!$S54))=FALSE,"+++","++"),"+")," ")," ")</f>
        <v xml:space="preserve"> </v>
      </c>
      <c r="AF45" s="16" t="str">
        <f>IF(ISERR(FIND(AF$4,NieStac!$S54))=FALSE,IF(ISERR(FIND(CONCATENATE(AF$4,"+"),NieStac!$S54))=FALSE,IF(ISERR(FIND(CONCATENATE(AF$4,"++"),NieStac!$S54))=FALSE,IF(ISERR(FIND(CONCATENATE(AF$4,"+++"),NieStac!$S54))=FALSE,"+++","++"),"+")," ")," ")</f>
        <v xml:space="preserve"> </v>
      </c>
      <c r="AG45" s="16" t="str">
        <f>IF(ISERR(FIND(AG$4,NieStac!$S54))=FALSE,IF(ISERR(FIND(CONCATENATE(AG$4,"+"),NieStac!$S54))=FALSE,IF(ISERR(FIND(CONCATENATE(AG$4,"++"),NieStac!$S54))=FALSE,IF(ISERR(FIND(CONCATENATE(AG$4,"+++"),NieStac!$S54))=FALSE,"+++","++"),"+")," ")," ")</f>
        <v xml:space="preserve"> </v>
      </c>
      <c r="AH45" s="16" t="str">
        <f>IF(ISERR(FIND(AH$4,NieStac!$S54))=FALSE,IF(ISERR(FIND(CONCATENATE(AH$4,"+"),NieStac!$S54))=FALSE,IF(ISERR(FIND(CONCATENATE(AH$4,"++"),NieStac!$S54))=FALSE,IF(ISERR(FIND(CONCATENATE(AH$4,"+++"),NieStac!$S54))=FALSE,"+++","++"),"+")," ")," ")</f>
        <v xml:space="preserve"> </v>
      </c>
      <c r="AI45" s="16" t="str">
        <f>IF(ISERR(FIND(AI$4,NieStac!$S54))=FALSE,IF(ISERR(FIND(CONCATENATE(AI$4,"+"),NieStac!$S54))=FALSE,IF(ISERR(FIND(CONCATENATE(AI$4,"++"),NieStac!$S54))=FALSE,IF(ISERR(FIND(CONCATENATE(AI$4,"+++"),NieStac!$S54))=FALSE,"+++","++"),"+")," ")," ")</f>
        <v xml:space="preserve"> </v>
      </c>
      <c r="AJ45" s="16" t="str">
        <f>IF(ISERR(FIND(AJ$4,NieStac!$S54))=FALSE,IF(ISERR(FIND(CONCATENATE(AJ$4,"+"),NieStac!$S54))=FALSE,IF(ISERR(FIND(CONCATENATE(AJ$4,"++"),NieStac!$S54))=FALSE,IF(ISERR(FIND(CONCATENATE(AJ$4,"+++"),NieStac!$S54))=FALSE,"+++","++"),"+")," ")," ")</f>
        <v xml:space="preserve"> </v>
      </c>
      <c r="AK45" s="16" t="str">
        <f>IF(ISERR(FIND(AK$4,NieStac!$S54))=FALSE,IF(ISERR(FIND(CONCATENATE(AK$4,"+"),NieStac!$S54))=FALSE,IF(ISERR(FIND(CONCATENATE(AK$4,"++"),NieStac!$S54))=FALSE,IF(ISERR(FIND(CONCATENATE(AK$4,"+++"),NieStac!$S54))=FALSE,"+++","++"),"+")," ")," ")</f>
        <v xml:space="preserve"> </v>
      </c>
      <c r="AL45" s="16" t="str">
        <f>IF(ISERR(FIND(AL$4,NieStac!$S54))=FALSE,IF(ISERR(FIND(CONCATENATE(AL$4,"+"),NieStac!$S54))=FALSE,IF(ISERR(FIND(CONCATENATE(AL$4,"++"),NieStac!$S54))=FALSE,IF(ISERR(FIND(CONCATENATE(AL$4,"+++"),NieStac!$S54))=FALSE,"+++","++"),"+")," ")," ")</f>
        <v xml:space="preserve"> </v>
      </c>
      <c r="AM45" s="16" t="str">
        <f>IF(ISERR(FIND(AM$4,NieStac!$S54))=FALSE,IF(ISERR(FIND(CONCATENATE(AM$4,"+"),NieStac!$S54))=FALSE,IF(ISERR(FIND(CONCATENATE(AM$4,"++"),NieStac!$S54))=FALSE,IF(ISERR(FIND(CONCATENATE(AM$4,"+++"),NieStac!$S54))=FALSE,"+++","++"),"+")," ")," ")</f>
        <v xml:space="preserve"> </v>
      </c>
      <c r="AN45" s="16" t="str">
        <f>IF(ISERR(FIND(AN$4,NieStac!$S54))=FALSE,IF(ISERR(FIND(CONCATENATE(AN$4,"+"),NieStac!$S54))=FALSE,IF(ISERR(FIND(CONCATENATE(AN$4,"++"),NieStac!$S54))=FALSE,IF(ISERR(FIND(CONCATENATE(AN$4,"+++"),NieStac!$S54))=FALSE,"+++","++"),"+")," ")," ")</f>
        <v xml:space="preserve"> </v>
      </c>
      <c r="AO45" s="16" t="str">
        <f>IF(ISERR(FIND(AO$4,NieStac!$S54))=FALSE,IF(ISERR(FIND(CONCATENATE(AO$4,"+"),NieStac!$S54))=FALSE,IF(ISERR(FIND(CONCATENATE(AO$4,"++"),NieStac!$S54))=FALSE,IF(ISERR(FIND(CONCATENATE(AO$4,"+++"),NieStac!$S54))=FALSE,"+++","++"),"+")," ")," ")</f>
        <v xml:space="preserve"> </v>
      </c>
      <c r="AP45" s="16" t="str">
        <f>IF(ISERR(FIND(AP$4,NieStac!$S54))=FALSE,IF(ISERR(FIND(CONCATENATE(AP$4,"+"),NieStac!$S54))=FALSE,IF(ISERR(FIND(CONCATENATE(AP$4,"++"),NieStac!$S54))=FALSE,IF(ISERR(FIND(CONCATENATE(AP$4,"+++"),NieStac!$S54))=FALSE,"+++","++"),"+")," ")," ")</f>
        <v xml:space="preserve"> </v>
      </c>
      <c r="AQ45" s="16" t="str">
        <f>IF(ISERR(FIND(AQ$4,NieStac!$S54))=FALSE,IF(ISERR(FIND(CONCATENATE(AQ$4,"+"),NieStac!$S54))=FALSE,IF(ISERR(FIND(CONCATENATE(AQ$4,"++"),NieStac!$S54))=FALSE,IF(ISERR(FIND(CONCATENATE(AQ$4,"+++"),NieStac!$S54))=FALSE,"+++","++"),"+")," ")," ")</f>
        <v xml:space="preserve"> </v>
      </c>
      <c r="AR45" s="16" t="str">
        <f>IF(ISERR(FIND(AR$4,NieStac!$S54))=FALSE,IF(ISERR(FIND(CONCATENATE(AR$4,"+"),NieStac!$S54))=FALSE,IF(ISERR(FIND(CONCATENATE(AR$4,"++"),NieStac!$S54))=FALSE,IF(ISERR(FIND(CONCATENATE(AR$4,"+++"),NieStac!$S54))=FALSE,"+++","++"),"+")," ")," ")</f>
        <v xml:space="preserve"> </v>
      </c>
      <c r="AS45" s="16" t="str">
        <f>IF(ISERR(FIND(AS$4,NieStac!$S54))=FALSE,IF(ISERR(FIND(CONCATENATE(AS$4,"+"),NieStac!$S54))=FALSE,IF(ISERR(FIND(CONCATENATE(AS$4,"++"),NieStac!$S54))=FALSE,IF(ISERR(FIND(CONCATENATE(AS$4,"+++"),NieStac!$S54))=FALSE,"+++","++"),"+")," ")," ")</f>
        <v xml:space="preserve"> </v>
      </c>
      <c r="AT45" s="16" t="str">
        <f>IF(ISERR(FIND(AT$4,NieStac!$S54))=FALSE,IF(ISERR(FIND(CONCATENATE(AT$4,"+"),NieStac!$S54))=FALSE,IF(ISERR(FIND(CONCATENATE(AT$4,"++"),NieStac!$S54))=FALSE,IF(ISERR(FIND(CONCATENATE(AT$4,"+++"),NieStac!$S54))=FALSE,"+++","++"),"+")," ")," ")</f>
        <v xml:space="preserve"> </v>
      </c>
      <c r="AU45" s="16" t="str">
        <f>IF(ISERR(FIND(AU$4,NieStac!$S54))=FALSE,IF(ISERR(FIND(CONCATENATE(AU$4,"+"),NieStac!$S54))=FALSE,IF(ISERR(FIND(CONCATENATE(AU$4,"++"),NieStac!$S54))=FALSE,IF(ISERR(FIND(CONCATENATE(AU$4,"+++"),NieStac!$S54))=FALSE,"+++","++"),"+")," ")," ")</f>
        <v xml:space="preserve"> </v>
      </c>
      <c r="AV45" s="95" t="str">
        <f>NieStac!$C54</f>
        <v>Seminarium dylomowe</v>
      </c>
      <c r="AW45" s="16" t="str">
        <f>IF(ISERR(FIND(AW$4,NieStac!$T54))=FALSE,IF(ISERR(FIND(CONCATENATE(AW$4,"+"),NieStac!$T54))=FALSE,IF(ISERR(FIND(CONCATENATE(AW$4,"++"),NieStac!$T54))=FALSE,IF(ISERR(FIND(CONCATENATE(AW$4,"+++"),NieStac!$T54))=FALSE,"+++","++"),"+")," ")," ")</f>
        <v>+++</v>
      </c>
      <c r="AX45" s="16" t="str">
        <f>IF(ISERR(FIND(AX$4,NieStac!$T54))=FALSE,IF(ISERR(FIND(CONCATENATE(AX$4,"+"),NieStac!$T54))=FALSE,IF(ISERR(FIND(CONCATENATE(AX$4,"++"),NieStac!$T54))=FALSE,IF(ISERR(FIND(CONCATENATE(AX$4,"+++"),NieStac!$T54))=FALSE,"+++","++"),"+")," ")," ")</f>
        <v xml:space="preserve"> </v>
      </c>
      <c r="AY45" s="16" t="str">
        <f>IF(ISERR(FIND(AY$4,NieStac!$T54))=FALSE,IF(ISERR(FIND(CONCATENATE(AY$4,"+"),NieStac!$T54))=FALSE,IF(ISERR(FIND(CONCATENATE(AY$4,"++"),NieStac!$T54))=FALSE,IF(ISERR(FIND(CONCATENATE(AY$4,"+++"),NieStac!$T54))=FALSE,"+++","++"),"+")," ")," ")</f>
        <v xml:space="preserve"> </v>
      </c>
      <c r="AZ45" s="16" t="str">
        <f>IF(ISERR(FIND(AZ$4,NieStac!$T54))=FALSE,IF(ISERR(FIND(CONCATENATE(AZ$4,"+"),NieStac!$T54))=FALSE,IF(ISERR(FIND(CONCATENATE(AZ$4,"++"),NieStac!$T54))=FALSE,IF(ISERR(FIND(CONCATENATE(AZ$4,"+++"),NieStac!$T54))=FALSE,"+++","++"),"+")," ")," ")</f>
        <v>++</v>
      </c>
      <c r="BA45" s="16" t="str">
        <f>IF(ISERR(FIND(BA$4,NieStac!$T54))=FALSE,IF(ISERR(FIND(CONCATENATE(BA$4,"+"),NieStac!$T54))=FALSE,IF(ISERR(FIND(CONCATENATE(BA$4,"++"),NieStac!$T54))=FALSE,IF(ISERR(FIND(CONCATENATE(BA$4,"+++"),NieStac!$T54))=FALSE,"+++","++"),"+")," ")," ")</f>
        <v xml:space="preserve"> </v>
      </c>
      <c r="BB45" s="16" t="str">
        <f>IF(ISERR(FIND(BB$4,NieStac!$T54))=FALSE,IF(ISERR(FIND(CONCATENATE(BB$4,"+"),NieStac!$T54))=FALSE,IF(ISERR(FIND(CONCATENATE(BB$4,"++"),NieStac!$T54))=FALSE,IF(ISERR(FIND(CONCATENATE(BB$4,"+++"),NieStac!$T54))=FALSE,"+++","++"),"+")," ")," ")</f>
        <v>+++</v>
      </c>
    </row>
    <row r="46" spans="1:54">
      <c r="A46" s="95" t="str">
        <f>NieStac!C55</f>
        <v>Przygotowanie pracy magisterskiej</v>
      </c>
      <c r="B46" s="16" t="str">
        <f>IF(ISERR(FIND(B$4,NieStac!$R55))=FALSE,IF(ISERR(FIND(CONCATENATE(B$4,"+"),NieStac!$R55))=FALSE,IF(ISERR(FIND(CONCATENATE(B$4,"++"),NieStac!$R55))=FALSE,IF(ISERR(FIND(CONCATENATE(B$4,"+++"),NieStac!$R55))=FALSE,"+++","++"),"+")," ")," ")</f>
        <v xml:space="preserve"> </v>
      </c>
      <c r="C46" s="16" t="str">
        <f>IF(ISERR(FIND(C$4,NieStac!$R55))=FALSE,IF(ISERR(FIND(CONCATENATE(C$4,"+"),NieStac!$R55))=FALSE,IF(ISERR(FIND(CONCATENATE(C$4,"++"),NieStac!$R55))=FALSE,IF(ISERR(FIND(CONCATENATE(C$4,"+++"),NieStac!$R55))=FALSE,"+++","++"),"+")," ")," ")</f>
        <v xml:space="preserve"> </v>
      </c>
      <c r="D46" s="16" t="str">
        <f>IF(ISERR(FIND(D$4,NieStac!$R55))=FALSE,IF(ISERR(FIND(CONCATENATE(D$4,"+"),NieStac!$R55))=FALSE,IF(ISERR(FIND(CONCATENATE(D$4,"++"),NieStac!$R55))=FALSE,IF(ISERR(FIND(CONCATENATE(D$4,"+++"),NieStac!$R55))=FALSE,"+++","++"),"+")," ")," ")</f>
        <v xml:space="preserve"> </v>
      </c>
      <c r="E46" s="16" t="str">
        <f>IF(ISERR(FIND(E$4,NieStac!$R55))=FALSE,IF(ISERR(FIND(CONCATENATE(E$4,"+"),NieStac!$R55))=FALSE,IF(ISERR(FIND(CONCATENATE(E$4,"++"),NieStac!$R55))=FALSE,IF(ISERR(FIND(CONCATENATE(E$4,"+++"),NieStac!$R55))=FALSE,"+++","++"),"+")," ")," ")</f>
        <v xml:space="preserve"> </v>
      </c>
      <c r="F46" s="16" t="str">
        <f>IF(ISERR(FIND(F$4,NieStac!$R55))=FALSE,IF(ISERR(FIND(CONCATENATE(F$4,"+"),NieStac!$R55))=FALSE,IF(ISERR(FIND(CONCATENATE(F$4,"++"),NieStac!$R55))=FALSE,IF(ISERR(FIND(CONCATENATE(F$4,"+++"),NieStac!$R55))=FALSE,"+++","++"),"+")," ")," ")</f>
        <v xml:space="preserve"> </v>
      </c>
      <c r="G46" s="16" t="str">
        <f>IF(ISERR(FIND(G$4,NieStac!$R55))=FALSE,IF(ISERR(FIND(CONCATENATE(G$4,"+"),NieStac!$R55))=FALSE,IF(ISERR(FIND(CONCATENATE(G$4,"++"),NieStac!$R55))=FALSE,IF(ISERR(FIND(CONCATENATE(G$4,"+++"),NieStac!$R55))=FALSE,"+++","++"),"+")," ")," ")</f>
        <v xml:space="preserve"> </v>
      </c>
      <c r="H46" s="16" t="str">
        <f>IF(ISERR(FIND(H$4,NieStac!$R55))=FALSE,IF(ISERR(FIND(CONCATENATE(H$4,"+"),NieStac!$R55))=FALSE,IF(ISERR(FIND(CONCATENATE(H$4,"++"),NieStac!$R55))=FALSE,IF(ISERR(FIND(CONCATENATE(H$4,"+++"),NieStac!$R55))=FALSE,"+++","++"),"+")," ")," ")</f>
        <v xml:space="preserve"> </v>
      </c>
      <c r="I46" s="16" t="str">
        <f>IF(ISERR(FIND(I$4,NieStac!$R55))=FALSE,IF(ISERR(FIND(CONCATENATE(I$4,"+"),NieStac!$R55))=FALSE,IF(ISERR(FIND(CONCATENATE(I$4,"++"),NieStac!$R55))=FALSE,IF(ISERR(FIND(CONCATENATE(I$4,"+++"),NieStac!$R55))=FALSE,"+++","++"),"+")," ")," ")</f>
        <v xml:space="preserve"> </v>
      </c>
      <c r="J46" s="16" t="str">
        <f>IF(ISERR(FIND(J$4,NieStac!$R55))=FALSE,IF(ISERR(FIND(CONCATENATE(J$4,"+"),NieStac!$R55))=FALSE,IF(ISERR(FIND(CONCATENATE(J$4,"++"),NieStac!$R55))=FALSE,IF(ISERR(FIND(CONCATENATE(J$4,"+++"),NieStac!$R55))=FALSE,"+++","++"),"+")," ")," ")</f>
        <v xml:space="preserve"> </v>
      </c>
      <c r="K46" s="16" t="str">
        <f>IF(ISERR(FIND(K$4,NieStac!$R55))=FALSE,IF(ISERR(FIND(CONCATENATE(K$4,"+"),NieStac!$R55))=FALSE,IF(ISERR(FIND(CONCATENATE(K$4,"++"),NieStac!$R55))=FALSE,IF(ISERR(FIND(CONCATENATE(K$4,"+++"),NieStac!$R55))=FALSE,"+++","++"),"+")," ")," ")</f>
        <v>+</v>
      </c>
      <c r="L46" s="16" t="str">
        <f>IF(ISERR(FIND(L$4,NieStac!$R55))=FALSE,IF(ISERR(FIND(CONCATENATE(L$4,"+"),NieStac!$R55))=FALSE,IF(ISERR(FIND(CONCATENATE(L$4,"++"),NieStac!$R55))=FALSE,IF(ISERR(FIND(CONCATENATE(L$4,"+++"),NieStac!$R55))=FALSE,"+++","++"),"+")," ")," ")</f>
        <v xml:space="preserve"> </v>
      </c>
      <c r="M46" s="16" t="str">
        <f>IF(ISERR(FIND(M$4,NieStac!$R55))=FALSE,IF(ISERR(FIND(CONCATENATE(M$4,"+"),NieStac!$R55))=FALSE,IF(ISERR(FIND(CONCATENATE(M$4,"++"),NieStac!$R55))=FALSE,IF(ISERR(FIND(CONCATENATE(M$4,"+++"),NieStac!$R55))=FALSE,"+++","++"),"+")," ")," ")</f>
        <v>+++</v>
      </c>
      <c r="N46" s="16" t="str">
        <f>IF(ISERR(FIND(N$4,NieStac!$R55))=FALSE,IF(ISERR(FIND(CONCATENATE(N$4,"+"),NieStac!$R55))=FALSE,IF(ISERR(FIND(CONCATENATE(N$4,"++"),NieStac!$R55))=FALSE,IF(ISERR(FIND(CONCATENATE(N$4,"+++"),NieStac!$R55))=FALSE,"+++","++"),"+")," ")," ")</f>
        <v>++</v>
      </c>
      <c r="O46" s="16" t="str">
        <f>IF(ISERR(FIND(O$4,NieStac!$R55))=FALSE,IF(ISERR(FIND(CONCATENATE(O$4,"+"),NieStac!$R55))=FALSE,IF(ISERR(FIND(CONCATENATE(O$4,"++"),NieStac!$R55))=FALSE,IF(ISERR(FIND(CONCATENATE(O$4,"+++"),NieStac!$R55))=FALSE,"+++","++"),"+")," ")," ")</f>
        <v xml:space="preserve"> </v>
      </c>
      <c r="P46" s="16" t="str">
        <f>IF(ISERR(FIND(P$4,NieStac!$R55))=FALSE,IF(ISERR(FIND(CONCATENATE(P$4,"+"),NieStac!$R55))=FALSE,IF(ISERR(FIND(CONCATENATE(P$4,"++"),NieStac!$R55))=FALSE,IF(ISERR(FIND(CONCATENATE(P$4,"+++"),NieStac!$R55))=FALSE,"+++","++"),"+")," ")," ")</f>
        <v>+</v>
      </c>
      <c r="Q46" s="16" t="str">
        <f>IF(ISERR(FIND(Q$4,NieStac!$R55))=FALSE,IF(ISERR(FIND(CONCATENATE(Q$4,"+"),NieStac!$R55))=FALSE,IF(ISERR(FIND(CONCATENATE(Q$4,"++"),NieStac!$R55))=FALSE,IF(ISERR(FIND(CONCATENATE(Q$4,"+++"),NieStac!$R55))=FALSE,"+++","++"),"+")," ")," ")</f>
        <v>+++</v>
      </c>
      <c r="R46" s="16" t="str">
        <f>IF(ISERR(FIND(R$4,NieStac!$R55))=FALSE,IF(ISERR(FIND(CONCATENATE(R$4,"+"),NieStac!$R55))=FALSE,IF(ISERR(FIND(CONCATENATE(R$4,"++"),NieStac!$R55))=FALSE,IF(ISERR(FIND(CONCATENATE(R$4,"+++"),NieStac!$R55))=FALSE,"+++","++"),"+")," ")," ")</f>
        <v xml:space="preserve"> </v>
      </c>
      <c r="S46" s="16" t="str">
        <f>IF(ISERR(FIND(S$4,NieStac!$R55))=FALSE,IF(ISERR(FIND(CONCATENATE(S$4,"+"),NieStac!$R55))=FALSE,IF(ISERR(FIND(CONCATENATE(S$4,"++"),NieStac!$R55))=FALSE,IF(ISERR(FIND(CONCATENATE(S$4,"+++"),NieStac!$R55))=FALSE,"+++","++"),"+")," ")," ")</f>
        <v xml:space="preserve"> </v>
      </c>
      <c r="T46" s="95" t="str">
        <f>NieStac!$C55</f>
        <v>Przygotowanie pracy magisterskiej</v>
      </c>
      <c r="U46" s="16" t="str">
        <f>IF(ISERR(FIND(U$4,NieStac!$S55))=FALSE,IF(ISERR(FIND(CONCATENATE(U$4,"+"),NieStac!$S55))=FALSE,IF(ISERR(FIND(CONCATENATE(U$4,"++"),NieStac!$S55))=FALSE,IF(ISERR(FIND(CONCATENATE(U$4,"+++"),NieStac!$S55))=FALSE,"+++","++"),"+")," ")," ")</f>
        <v>+++</v>
      </c>
      <c r="V46" s="16" t="str">
        <f>IF(ISERR(FIND(V$4,NieStac!$S55))=FALSE,IF(ISERR(FIND(CONCATENATE(V$4,"+"),NieStac!$S55))=FALSE,IF(ISERR(FIND(CONCATENATE(V$4,"++"),NieStac!$S55))=FALSE,IF(ISERR(FIND(CONCATENATE(V$4,"+++"),NieStac!$S55))=FALSE,"+++","++"),"+")," ")," ")</f>
        <v>+</v>
      </c>
      <c r="W46" s="16" t="str">
        <f>IF(ISERR(FIND(W$4,NieStac!$S55))=FALSE,IF(ISERR(FIND(CONCATENATE(W$4,"+"),NieStac!$S55))=FALSE,IF(ISERR(FIND(CONCATENATE(W$4,"++"),NieStac!$S55))=FALSE,IF(ISERR(FIND(CONCATENATE(W$4,"+++"),NieStac!$S55))=FALSE,"+++","++"),"+")," ")," ")</f>
        <v xml:space="preserve"> </v>
      </c>
      <c r="X46" s="16" t="str">
        <f>IF(ISERR(FIND(X$4,NieStac!$S55))=FALSE,IF(ISERR(FIND(CONCATENATE(X$4,"+"),NieStac!$S55))=FALSE,IF(ISERR(FIND(CONCATENATE(X$4,"++"),NieStac!$S55))=FALSE,IF(ISERR(FIND(CONCATENATE(X$4,"+++"),NieStac!$S55))=FALSE,"+++","++"),"+")," ")," ")</f>
        <v>++</v>
      </c>
      <c r="Y46" s="16" t="str">
        <f>IF(ISERR(FIND(Y$4,NieStac!$S55))=FALSE,IF(ISERR(FIND(CONCATENATE(Y$4,"+"),NieStac!$S55))=FALSE,IF(ISERR(FIND(CONCATENATE(Y$4,"++"),NieStac!$S55))=FALSE,IF(ISERR(FIND(CONCATENATE(Y$4,"+++"),NieStac!$S55))=FALSE,"+++","++"),"+")," ")," ")</f>
        <v xml:space="preserve"> </v>
      </c>
      <c r="Z46" s="16" t="str">
        <f>IF(ISERR(FIND(Z$4,NieStac!$S55))=FALSE,IF(ISERR(FIND(CONCATENATE(Z$4,"+"),NieStac!$S55))=FALSE,IF(ISERR(FIND(CONCATENATE(Z$4,"++"),NieStac!$S55))=FALSE,IF(ISERR(FIND(CONCATENATE(Z$4,"+++"),NieStac!$S55))=FALSE,"+++","++"),"+")," ")," ")</f>
        <v>+</v>
      </c>
      <c r="AA46" s="16" t="str">
        <f>IF(ISERR(FIND(AA$4,NieStac!$S55))=FALSE,IF(ISERR(FIND(CONCATENATE(AA$4,"+"),NieStac!$S55))=FALSE,IF(ISERR(FIND(CONCATENATE(AA$4,"++"),NieStac!$S55))=FALSE,IF(ISERR(FIND(CONCATENATE(AA$4,"+++"),NieStac!$S55))=FALSE,"+++","++"),"+")," ")," ")</f>
        <v xml:space="preserve"> </v>
      </c>
      <c r="AB46" s="16" t="str">
        <f>IF(ISERR(FIND(AB$4,NieStac!$S55))=FALSE,IF(ISERR(FIND(CONCATENATE(AB$4,"+"),NieStac!$S55))=FALSE,IF(ISERR(FIND(CONCATENATE(AB$4,"++"),NieStac!$S55))=FALSE,IF(ISERR(FIND(CONCATENATE(AB$4,"+++"),NieStac!$S55))=FALSE,"+++","++"),"+")," ")," ")</f>
        <v xml:space="preserve"> </v>
      </c>
      <c r="AC46" s="16" t="str">
        <f>IF(ISERR(FIND(AC$4,NieStac!$S55))=FALSE,IF(ISERR(FIND(CONCATENATE(AC$4,"+"),NieStac!$S55))=FALSE,IF(ISERR(FIND(CONCATENATE(AC$4,"++"),NieStac!$S55))=FALSE,IF(ISERR(FIND(CONCATENATE(AC$4,"+++"),NieStac!$S55))=FALSE,"+++","++"),"+")," ")," ")</f>
        <v>++</v>
      </c>
      <c r="AD46" s="16" t="str">
        <f>IF(ISERR(FIND(AD$4,NieStac!$S55))=FALSE,IF(ISERR(FIND(CONCATENATE(AD$4,"+"),NieStac!$S55))=FALSE,IF(ISERR(FIND(CONCATENATE(AD$4,"++"),NieStac!$S55))=FALSE,IF(ISERR(FIND(CONCATENATE(AD$4,"+++"),NieStac!$S55))=FALSE,"+++","++"),"+")," ")," ")</f>
        <v xml:space="preserve"> </v>
      </c>
      <c r="AE46" s="16" t="str">
        <f>IF(ISERR(FIND(AE$4,NieStac!$S55))=FALSE,IF(ISERR(FIND(CONCATENATE(AE$4,"+"),NieStac!$S55))=FALSE,IF(ISERR(FIND(CONCATENATE(AE$4,"++"),NieStac!$S55))=FALSE,IF(ISERR(FIND(CONCATENATE(AE$4,"+++"),NieStac!$S55))=FALSE,"+++","++"),"+")," ")," ")</f>
        <v xml:space="preserve"> </v>
      </c>
      <c r="AF46" s="16" t="str">
        <f>IF(ISERR(FIND(AF$4,NieStac!$S55))=FALSE,IF(ISERR(FIND(CONCATENATE(AF$4,"+"),NieStac!$S55))=FALSE,IF(ISERR(FIND(CONCATENATE(AF$4,"++"),NieStac!$S55))=FALSE,IF(ISERR(FIND(CONCATENATE(AF$4,"+++"),NieStac!$S55))=FALSE,"+++","++"),"+")," ")," ")</f>
        <v xml:space="preserve"> </v>
      </c>
      <c r="AG46" s="16" t="str">
        <f>IF(ISERR(FIND(AG$4,NieStac!$S55))=FALSE,IF(ISERR(FIND(CONCATENATE(AG$4,"+"),NieStac!$S55))=FALSE,IF(ISERR(FIND(CONCATENATE(AG$4,"++"),NieStac!$S55))=FALSE,IF(ISERR(FIND(CONCATENATE(AG$4,"+++"),NieStac!$S55))=FALSE,"+++","++"),"+")," ")," ")</f>
        <v xml:space="preserve"> </v>
      </c>
      <c r="AH46" s="16" t="str">
        <f>IF(ISERR(FIND(AH$4,NieStac!$S55))=FALSE,IF(ISERR(FIND(CONCATENATE(AH$4,"+"),NieStac!$S55))=FALSE,IF(ISERR(FIND(CONCATENATE(AH$4,"++"),NieStac!$S55))=FALSE,IF(ISERR(FIND(CONCATENATE(AH$4,"+++"),NieStac!$S55))=FALSE,"+++","++"),"+")," ")," ")</f>
        <v xml:space="preserve"> </v>
      </c>
      <c r="AI46" s="16" t="str">
        <f>IF(ISERR(FIND(AI$4,NieStac!$S55))=FALSE,IF(ISERR(FIND(CONCATENATE(AI$4,"+"),NieStac!$S55))=FALSE,IF(ISERR(FIND(CONCATENATE(AI$4,"++"),NieStac!$S55))=FALSE,IF(ISERR(FIND(CONCATENATE(AI$4,"+++"),NieStac!$S55))=FALSE,"+++","++"),"+")," ")," ")</f>
        <v>+++</v>
      </c>
      <c r="AJ46" s="16" t="str">
        <f>IF(ISERR(FIND(AJ$4,NieStac!$S55))=FALSE,IF(ISERR(FIND(CONCATENATE(AJ$4,"+"),NieStac!$S55))=FALSE,IF(ISERR(FIND(CONCATENATE(AJ$4,"++"),NieStac!$S55))=FALSE,IF(ISERR(FIND(CONCATENATE(AJ$4,"+++"),NieStac!$S55))=FALSE,"+++","++"),"+")," ")," ")</f>
        <v>+++</v>
      </c>
      <c r="AK46" s="16" t="str">
        <f>IF(ISERR(FIND(AK$4,NieStac!$S55))=FALSE,IF(ISERR(FIND(CONCATENATE(AK$4,"+"),NieStac!$S55))=FALSE,IF(ISERR(FIND(CONCATENATE(AK$4,"++"),NieStac!$S55))=FALSE,IF(ISERR(FIND(CONCATENATE(AK$4,"+++"),NieStac!$S55))=FALSE,"+++","++"),"+")," ")," ")</f>
        <v xml:space="preserve"> </v>
      </c>
      <c r="AL46" s="16" t="str">
        <f>IF(ISERR(FIND(AL$4,NieStac!$S55))=FALSE,IF(ISERR(FIND(CONCATENATE(AL$4,"+"),NieStac!$S55))=FALSE,IF(ISERR(FIND(CONCATENATE(AL$4,"++"),NieStac!$S55))=FALSE,IF(ISERR(FIND(CONCATENATE(AL$4,"+++"),NieStac!$S55))=FALSE,"+++","++"),"+")," ")," ")</f>
        <v xml:space="preserve"> </v>
      </c>
      <c r="AM46" s="16" t="str">
        <f>IF(ISERR(FIND(AM$4,NieStac!$S55))=FALSE,IF(ISERR(FIND(CONCATENATE(AM$4,"+"),NieStac!$S55))=FALSE,IF(ISERR(FIND(CONCATENATE(AM$4,"++"),NieStac!$S55))=FALSE,IF(ISERR(FIND(CONCATENATE(AM$4,"+++"),NieStac!$S55))=FALSE,"+++","++"),"+")," ")," ")</f>
        <v xml:space="preserve"> </v>
      </c>
      <c r="AN46" s="16" t="str">
        <f>IF(ISERR(FIND(AN$4,NieStac!$S55))=FALSE,IF(ISERR(FIND(CONCATENATE(AN$4,"+"),NieStac!$S55))=FALSE,IF(ISERR(FIND(CONCATENATE(AN$4,"++"),NieStac!$S55))=FALSE,IF(ISERR(FIND(CONCATENATE(AN$4,"+++"),NieStac!$S55))=FALSE,"+++","++"),"+")," ")," ")</f>
        <v>+++</v>
      </c>
      <c r="AO46" s="16" t="str">
        <f>IF(ISERR(FIND(AO$4,NieStac!$S55))=FALSE,IF(ISERR(FIND(CONCATENATE(AO$4,"+"),NieStac!$S55))=FALSE,IF(ISERR(FIND(CONCATENATE(AO$4,"++"),NieStac!$S55))=FALSE,IF(ISERR(FIND(CONCATENATE(AO$4,"+++"),NieStac!$S55))=FALSE,"+++","++"),"+")," ")," ")</f>
        <v>+++</v>
      </c>
      <c r="AP46" s="16" t="str">
        <f>IF(ISERR(FIND(AP$4,NieStac!$S55))=FALSE,IF(ISERR(FIND(CONCATENATE(AP$4,"+"),NieStac!$S55))=FALSE,IF(ISERR(FIND(CONCATENATE(AP$4,"++"),NieStac!$S55))=FALSE,IF(ISERR(FIND(CONCATENATE(AP$4,"+++"),NieStac!$S55))=FALSE,"+++","++"),"+")," ")," ")</f>
        <v>++</v>
      </c>
      <c r="AQ46" s="16" t="str">
        <f>IF(ISERR(FIND(AQ$4,NieStac!$S55))=FALSE,IF(ISERR(FIND(CONCATENATE(AQ$4,"+"),NieStac!$S55))=FALSE,IF(ISERR(FIND(CONCATENATE(AQ$4,"++"),NieStac!$S55))=FALSE,IF(ISERR(FIND(CONCATENATE(AQ$4,"+++"),NieStac!$S55))=FALSE,"+++","++"),"+")," ")," ")</f>
        <v>++</v>
      </c>
      <c r="AR46" s="16" t="str">
        <f>IF(ISERR(FIND(AR$4,NieStac!$S55))=FALSE,IF(ISERR(FIND(CONCATENATE(AR$4,"+"),NieStac!$S55))=FALSE,IF(ISERR(FIND(CONCATENATE(AR$4,"++"),NieStac!$S55))=FALSE,IF(ISERR(FIND(CONCATENATE(AR$4,"+++"),NieStac!$S55))=FALSE,"+++","++"),"+")," ")," ")</f>
        <v xml:space="preserve"> </v>
      </c>
      <c r="AS46" s="16" t="str">
        <f>IF(ISERR(FIND(AS$4,NieStac!$S55))=FALSE,IF(ISERR(FIND(CONCATENATE(AS$4,"+"),NieStac!$S55))=FALSE,IF(ISERR(FIND(CONCATENATE(AS$4,"++"),NieStac!$S55))=FALSE,IF(ISERR(FIND(CONCATENATE(AS$4,"+++"),NieStac!$S55))=FALSE,"+++","++"),"+")," ")," ")</f>
        <v xml:space="preserve"> </v>
      </c>
      <c r="AT46" s="16" t="str">
        <f>IF(ISERR(FIND(AT$4,NieStac!$S55))=FALSE,IF(ISERR(FIND(CONCATENATE(AT$4,"+"),NieStac!$S55))=FALSE,IF(ISERR(FIND(CONCATENATE(AT$4,"++"),NieStac!$S55))=FALSE,IF(ISERR(FIND(CONCATENATE(AT$4,"+++"),NieStac!$S55))=FALSE,"+++","++"),"+")," ")," ")</f>
        <v xml:space="preserve"> </v>
      </c>
      <c r="AU46" s="16" t="str">
        <f>IF(ISERR(FIND(AU$4,NieStac!$S55))=FALSE,IF(ISERR(FIND(CONCATENATE(AU$4,"+"),NieStac!$S55))=FALSE,IF(ISERR(FIND(CONCATENATE(AU$4,"++"),NieStac!$S55))=FALSE,IF(ISERR(FIND(CONCATENATE(AU$4,"+++"),NieStac!$S55))=FALSE,"+++","++"),"+")," ")," ")</f>
        <v xml:space="preserve"> </v>
      </c>
      <c r="AV46" s="95" t="str">
        <f>NieStac!$C55</f>
        <v>Przygotowanie pracy magisterskiej</v>
      </c>
      <c r="AW46" s="16" t="str">
        <f>IF(ISERR(FIND(AW$4,NieStac!$T55))=FALSE,IF(ISERR(FIND(CONCATENATE(AW$4,"+"),NieStac!$T55))=FALSE,IF(ISERR(FIND(CONCATENATE(AW$4,"++"),NieStac!$T55))=FALSE,IF(ISERR(FIND(CONCATENATE(AW$4,"+++"),NieStac!$T55))=FALSE,"+++","++"),"+")," ")," ")</f>
        <v>+</v>
      </c>
      <c r="AX46" s="16" t="str">
        <f>IF(ISERR(FIND(AX$4,NieStac!$T55))=FALSE,IF(ISERR(FIND(CONCATENATE(AX$4,"+"),NieStac!$T55))=FALSE,IF(ISERR(FIND(CONCATENATE(AX$4,"++"),NieStac!$T55))=FALSE,IF(ISERR(FIND(CONCATENATE(AX$4,"+++"),NieStac!$T55))=FALSE,"+++","++"),"+")," ")," ")</f>
        <v>+</v>
      </c>
      <c r="AY46" s="16" t="str">
        <f>IF(ISERR(FIND(AY$4,NieStac!$T55))=FALSE,IF(ISERR(FIND(CONCATENATE(AY$4,"+"),NieStac!$T55))=FALSE,IF(ISERR(FIND(CONCATENATE(AY$4,"++"),NieStac!$T55))=FALSE,IF(ISERR(FIND(CONCATENATE(AY$4,"+++"),NieStac!$T55))=FALSE,"+++","++"),"+")," ")," ")</f>
        <v xml:space="preserve"> </v>
      </c>
      <c r="AZ46" s="16" t="str">
        <f>IF(ISERR(FIND(AZ$4,NieStac!$T55))=FALSE,IF(ISERR(FIND(CONCATENATE(AZ$4,"+"),NieStac!$T55))=FALSE,IF(ISERR(FIND(CONCATENATE(AZ$4,"++"),NieStac!$T55))=FALSE,IF(ISERR(FIND(CONCATENATE(AZ$4,"+++"),NieStac!$T55))=FALSE,"+++","++"),"+")," ")," ")</f>
        <v>++</v>
      </c>
      <c r="BA46" s="16" t="str">
        <f>IF(ISERR(FIND(BA$4,NieStac!$T55))=FALSE,IF(ISERR(FIND(CONCATENATE(BA$4,"+"),NieStac!$T55))=FALSE,IF(ISERR(FIND(CONCATENATE(BA$4,"++"),NieStac!$T55))=FALSE,IF(ISERR(FIND(CONCATENATE(BA$4,"+++"),NieStac!$T55))=FALSE,"+++","++"),"+")," ")," ")</f>
        <v xml:space="preserve"> </v>
      </c>
      <c r="BB46" s="16" t="str">
        <f>IF(ISERR(FIND(BB$4,NieStac!$T55))=FALSE,IF(ISERR(FIND(CONCATENATE(BB$4,"+"),NieStac!$T55))=FALSE,IF(ISERR(FIND(CONCATENATE(BB$4,"++"),NieStac!$T55))=FALSE,IF(ISERR(FIND(CONCATENATE(BB$4,"+++"),NieStac!$T55))=FALSE,"+++","++"),"+")," ")," ")</f>
        <v>+</v>
      </c>
    </row>
    <row r="47" spans="1:54">
      <c r="A47" s="95" t="str">
        <f>NieStac!C56</f>
        <v xml:space="preserve">Pracownia badawczo-problemowa </v>
      </c>
      <c r="B47" s="16" t="str">
        <f>IF(ISERR(FIND(B$4,NieStac!$R56))=FALSE,IF(ISERR(FIND(CONCATENATE(B$4,"+"),NieStac!$R56))=FALSE,IF(ISERR(FIND(CONCATENATE(B$4,"++"),NieStac!$R56))=FALSE,IF(ISERR(FIND(CONCATENATE(B$4,"+++"),NieStac!$R56))=FALSE,"+++","++"),"+")," ")," ")</f>
        <v xml:space="preserve"> </v>
      </c>
      <c r="C47" s="16" t="str">
        <f>IF(ISERR(FIND(C$4,NieStac!$R56))=FALSE,IF(ISERR(FIND(CONCATENATE(C$4,"+"),NieStac!$R56))=FALSE,IF(ISERR(FIND(CONCATENATE(C$4,"++"),NieStac!$R56))=FALSE,IF(ISERR(FIND(CONCATENATE(C$4,"+++"),NieStac!$R56))=FALSE,"+++","++"),"+")," ")," ")</f>
        <v xml:space="preserve"> </v>
      </c>
      <c r="D47" s="16" t="str">
        <f>IF(ISERR(FIND(D$4,NieStac!$R56))=FALSE,IF(ISERR(FIND(CONCATENATE(D$4,"+"),NieStac!$R56))=FALSE,IF(ISERR(FIND(CONCATENATE(D$4,"++"),NieStac!$R56))=FALSE,IF(ISERR(FIND(CONCATENATE(D$4,"+++"),NieStac!$R56))=FALSE,"+++","++"),"+")," ")," ")</f>
        <v xml:space="preserve"> </v>
      </c>
      <c r="E47" s="16" t="str">
        <f>IF(ISERR(FIND(E$4,NieStac!$R56))=FALSE,IF(ISERR(FIND(CONCATENATE(E$4,"+"),NieStac!$R56))=FALSE,IF(ISERR(FIND(CONCATENATE(E$4,"++"),NieStac!$R56))=FALSE,IF(ISERR(FIND(CONCATENATE(E$4,"+++"),NieStac!$R56))=FALSE,"+++","++"),"+")," ")," ")</f>
        <v xml:space="preserve"> </v>
      </c>
      <c r="F47" s="16" t="str">
        <f>IF(ISERR(FIND(F$4,NieStac!$R56))=FALSE,IF(ISERR(FIND(CONCATENATE(F$4,"+"),NieStac!$R56))=FALSE,IF(ISERR(FIND(CONCATENATE(F$4,"++"),NieStac!$R56))=FALSE,IF(ISERR(FIND(CONCATENATE(F$4,"+++"),NieStac!$R56))=FALSE,"+++","++"),"+")," ")," ")</f>
        <v xml:space="preserve"> </v>
      </c>
      <c r="G47" s="16" t="str">
        <f>IF(ISERR(FIND(G$4,NieStac!$R56))=FALSE,IF(ISERR(FIND(CONCATENATE(G$4,"+"),NieStac!$R56))=FALSE,IF(ISERR(FIND(CONCATENATE(G$4,"++"),NieStac!$R56))=FALSE,IF(ISERR(FIND(CONCATENATE(G$4,"+++"),NieStac!$R56))=FALSE,"+++","++"),"+")," ")," ")</f>
        <v xml:space="preserve"> </v>
      </c>
      <c r="H47" s="16" t="str">
        <f>IF(ISERR(FIND(H$4,NieStac!$R56))=FALSE,IF(ISERR(FIND(CONCATENATE(H$4,"+"),NieStac!$R56))=FALSE,IF(ISERR(FIND(CONCATENATE(H$4,"++"),NieStac!$R56))=FALSE,IF(ISERR(FIND(CONCATENATE(H$4,"+++"),NieStac!$R56))=FALSE,"+++","++"),"+")," ")," ")</f>
        <v xml:space="preserve"> </v>
      </c>
      <c r="I47" s="16" t="str">
        <f>IF(ISERR(FIND(I$4,NieStac!$R56))=FALSE,IF(ISERR(FIND(CONCATENATE(I$4,"+"),NieStac!$R56))=FALSE,IF(ISERR(FIND(CONCATENATE(I$4,"++"),NieStac!$R56))=FALSE,IF(ISERR(FIND(CONCATENATE(I$4,"+++"),NieStac!$R56))=FALSE,"+++","++"),"+")," ")," ")</f>
        <v xml:space="preserve"> </v>
      </c>
      <c r="J47" s="16" t="str">
        <f>IF(ISERR(FIND(J$4,NieStac!$R56))=FALSE,IF(ISERR(FIND(CONCATENATE(J$4,"+"),NieStac!$R56))=FALSE,IF(ISERR(FIND(CONCATENATE(J$4,"++"),NieStac!$R56))=FALSE,IF(ISERR(FIND(CONCATENATE(J$4,"+++"),NieStac!$R56))=FALSE,"+++","++"),"+")," ")," ")</f>
        <v xml:space="preserve"> </v>
      </c>
      <c r="K47" s="16" t="str">
        <f>IF(ISERR(FIND(K$4,NieStac!$R56))=FALSE,IF(ISERR(FIND(CONCATENATE(K$4,"+"),NieStac!$R56))=FALSE,IF(ISERR(FIND(CONCATENATE(K$4,"++"),NieStac!$R56))=FALSE,IF(ISERR(FIND(CONCATENATE(K$4,"+++"),NieStac!$R56))=FALSE,"+++","++"),"+")," ")," ")</f>
        <v>+++</v>
      </c>
      <c r="L47" s="16" t="str">
        <f>IF(ISERR(FIND(L$4,NieStac!$R56))=FALSE,IF(ISERR(FIND(CONCATENATE(L$4,"+"),NieStac!$R56))=FALSE,IF(ISERR(FIND(CONCATENATE(L$4,"++"),NieStac!$R56))=FALSE,IF(ISERR(FIND(CONCATENATE(L$4,"+++"),NieStac!$R56))=FALSE,"+++","++"),"+")," ")," ")</f>
        <v>+</v>
      </c>
      <c r="M47" s="16" t="str">
        <f>IF(ISERR(FIND(M$4,NieStac!$R56))=FALSE,IF(ISERR(FIND(CONCATENATE(M$4,"+"),NieStac!$R56))=FALSE,IF(ISERR(FIND(CONCATENATE(M$4,"++"),NieStac!$R56))=FALSE,IF(ISERR(FIND(CONCATENATE(M$4,"+++"),NieStac!$R56))=FALSE,"+++","++"),"+")," ")," ")</f>
        <v xml:space="preserve"> </v>
      </c>
      <c r="N47" s="16" t="str">
        <f>IF(ISERR(FIND(N$4,NieStac!$R56))=FALSE,IF(ISERR(FIND(CONCATENATE(N$4,"+"),NieStac!$R56))=FALSE,IF(ISERR(FIND(CONCATENATE(N$4,"++"),NieStac!$R56))=FALSE,IF(ISERR(FIND(CONCATENATE(N$4,"+++"),NieStac!$R56))=FALSE,"+++","++"),"+")," ")," ")</f>
        <v xml:space="preserve"> </v>
      </c>
      <c r="O47" s="16" t="str">
        <f>IF(ISERR(FIND(O$4,NieStac!$R56))=FALSE,IF(ISERR(FIND(CONCATENATE(O$4,"+"),NieStac!$R56))=FALSE,IF(ISERR(FIND(CONCATENATE(O$4,"++"),NieStac!$R56))=FALSE,IF(ISERR(FIND(CONCATENATE(O$4,"+++"),NieStac!$R56))=FALSE,"+++","++"),"+")," ")," ")</f>
        <v xml:space="preserve"> </v>
      </c>
      <c r="P47" s="16" t="str">
        <f>IF(ISERR(FIND(P$4,NieStac!$R56))=FALSE,IF(ISERR(FIND(CONCATENATE(P$4,"+"),NieStac!$R56))=FALSE,IF(ISERR(FIND(CONCATENATE(P$4,"++"),NieStac!$R56))=FALSE,IF(ISERR(FIND(CONCATENATE(P$4,"+++"),NieStac!$R56))=FALSE,"+++","++"),"+")," ")," ")</f>
        <v xml:space="preserve"> </v>
      </c>
      <c r="Q47" s="16" t="str">
        <f>IF(ISERR(FIND(Q$4,NieStac!$R56))=FALSE,IF(ISERR(FIND(CONCATENATE(Q$4,"+"),NieStac!$R56))=FALSE,IF(ISERR(FIND(CONCATENATE(Q$4,"++"),NieStac!$R56))=FALSE,IF(ISERR(FIND(CONCATENATE(Q$4,"+++"),NieStac!$R56))=FALSE,"+++","++"),"+")," ")," ")</f>
        <v xml:space="preserve"> </v>
      </c>
      <c r="R47" s="16" t="str">
        <f>IF(ISERR(FIND(R$4,NieStac!$R56))=FALSE,IF(ISERR(FIND(CONCATENATE(R$4,"+"),NieStac!$R56))=FALSE,IF(ISERR(FIND(CONCATENATE(R$4,"++"),NieStac!$R56))=FALSE,IF(ISERR(FIND(CONCATENATE(R$4,"+++"),NieStac!$R56))=FALSE,"+++","++"),"+")," ")," ")</f>
        <v xml:space="preserve"> </v>
      </c>
      <c r="S47" s="16" t="str">
        <f>IF(ISERR(FIND(S$4,NieStac!$R56))=FALSE,IF(ISERR(FIND(CONCATENATE(S$4,"+"),NieStac!$R56))=FALSE,IF(ISERR(FIND(CONCATENATE(S$4,"++"),NieStac!$R56))=FALSE,IF(ISERR(FIND(CONCATENATE(S$4,"+++"),NieStac!$R56))=FALSE,"+++","++"),"+")," ")," ")</f>
        <v xml:space="preserve"> </v>
      </c>
      <c r="T47" s="95" t="str">
        <f>NieStac!$C56</f>
        <v xml:space="preserve">Pracownia badawczo-problemowa </v>
      </c>
      <c r="U47" s="16" t="str">
        <f>IF(ISERR(FIND(U$4,NieStac!$S56))=FALSE,IF(ISERR(FIND(CONCATENATE(U$4,"+"),NieStac!$S56))=FALSE,IF(ISERR(FIND(CONCATENATE(U$4,"++"),NieStac!$S56))=FALSE,IF(ISERR(FIND(CONCATENATE(U$4,"+++"),NieStac!$S56))=FALSE,"+++","++"),"+")," ")," ")</f>
        <v>+++</v>
      </c>
      <c r="V47" s="16" t="str">
        <f>IF(ISERR(FIND(V$4,NieStac!$S56))=FALSE,IF(ISERR(FIND(CONCATENATE(V$4,"+"),NieStac!$S56))=FALSE,IF(ISERR(FIND(CONCATENATE(V$4,"++"),NieStac!$S56))=FALSE,IF(ISERR(FIND(CONCATENATE(V$4,"+++"),NieStac!$S56))=FALSE,"+++","++"),"+")," ")," ")</f>
        <v>+</v>
      </c>
      <c r="W47" s="16" t="str">
        <f>IF(ISERR(FIND(W$4,NieStac!$S56))=FALSE,IF(ISERR(FIND(CONCATENATE(W$4,"+"),NieStac!$S56))=FALSE,IF(ISERR(FIND(CONCATENATE(W$4,"++"),NieStac!$S56))=FALSE,IF(ISERR(FIND(CONCATENATE(W$4,"+++"),NieStac!$S56))=FALSE,"+++","++"),"+")," ")," ")</f>
        <v xml:space="preserve"> </v>
      </c>
      <c r="X47" s="16" t="str">
        <f>IF(ISERR(FIND(X$4,NieStac!$S56))=FALSE,IF(ISERR(FIND(CONCATENATE(X$4,"+"),NieStac!$S56))=FALSE,IF(ISERR(FIND(CONCATENATE(X$4,"++"),NieStac!$S56))=FALSE,IF(ISERR(FIND(CONCATENATE(X$4,"+++"),NieStac!$S56))=FALSE,"+++","++"),"+")," ")," ")</f>
        <v>+++</v>
      </c>
      <c r="Y47" s="16" t="str">
        <f>IF(ISERR(FIND(Y$4,NieStac!$S56))=FALSE,IF(ISERR(FIND(CONCATENATE(Y$4,"+"),NieStac!$S56))=FALSE,IF(ISERR(FIND(CONCATENATE(Y$4,"++"),NieStac!$S56))=FALSE,IF(ISERR(FIND(CONCATENATE(Y$4,"+++"),NieStac!$S56))=FALSE,"+++","++"),"+")," ")," ")</f>
        <v>+</v>
      </c>
      <c r="Z47" s="16" t="str">
        <f>IF(ISERR(FIND(Z$4,NieStac!$S56))=FALSE,IF(ISERR(FIND(CONCATENATE(Z$4,"+"),NieStac!$S56))=FALSE,IF(ISERR(FIND(CONCATENATE(Z$4,"++"),NieStac!$S56))=FALSE,IF(ISERR(FIND(CONCATENATE(Z$4,"+++"),NieStac!$S56))=FALSE,"+++","++"),"+")," ")," ")</f>
        <v>+</v>
      </c>
      <c r="AA47" s="16" t="str">
        <f>IF(ISERR(FIND(AA$4,NieStac!$S56))=FALSE,IF(ISERR(FIND(CONCATENATE(AA$4,"+"),NieStac!$S56))=FALSE,IF(ISERR(FIND(CONCATENATE(AA$4,"++"),NieStac!$S56))=FALSE,IF(ISERR(FIND(CONCATENATE(AA$4,"+++"),NieStac!$S56))=FALSE,"+++","++"),"+")," ")," ")</f>
        <v xml:space="preserve"> </v>
      </c>
      <c r="AB47" s="16" t="str">
        <f>IF(ISERR(FIND(AB$4,NieStac!$S56))=FALSE,IF(ISERR(FIND(CONCATENATE(AB$4,"+"),NieStac!$S56))=FALSE,IF(ISERR(FIND(CONCATENATE(AB$4,"++"),NieStac!$S56))=FALSE,IF(ISERR(FIND(CONCATENATE(AB$4,"+++"),NieStac!$S56))=FALSE,"+++","++"),"+")," ")," ")</f>
        <v xml:space="preserve"> </v>
      </c>
      <c r="AC47" s="16" t="str">
        <f>IF(ISERR(FIND(AC$4,NieStac!$S56))=FALSE,IF(ISERR(FIND(CONCATENATE(AC$4,"+"),NieStac!$S56))=FALSE,IF(ISERR(FIND(CONCATENATE(AC$4,"++"),NieStac!$S56))=FALSE,IF(ISERR(FIND(CONCATENATE(AC$4,"+++"),NieStac!$S56))=FALSE,"+++","++"),"+")," ")," ")</f>
        <v xml:space="preserve"> </v>
      </c>
      <c r="AD47" s="16" t="str">
        <f>IF(ISERR(FIND(AD$4,NieStac!$S56))=FALSE,IF(ISERR(FIND(CONCATENATE(AD$4,"+"),NieStac!$S56))=FALSE,IF(ISERR(FIND(CONCATENATE(AD$4,"++"),NieStac!$S56))=FALSE,IF(ISERR(FIND(CONCATENATE(AD$4,"+++"),NieStac!$S56))=FALSE,"+++","++"),"+")," ")," ")</f>
        <v xml:space="preserve"> </v>
      </c>
      <c r="AE47" s="16" t="str">
        <f>IF(ISERR(FIND(AE$4,NieStac!$S56))=FALSE,IF(ISERR(FIND(CONCATENATE(AE$4,"+"),NieStac!$S56))=FALSE,IF(ISERR(FIND(CONCATENATE(AE$4,"++"),NieStac!$S56))=FALSE,IF(ISERR(FIND(CONCATENATE(AE$4,"+++"),NieStac!$S56))=FALSE,"+++","++"),"+")," ")," ")</f>
        <v xml:space="preserve"> </v>
      </c>
      <c r="AF47" s="16" t="str">
        <f>IF(ISERR(FIND(AF$4,NieStac!$S56))=FALSE,IF(ISERR(FIND(CONCATENATE(AF$4,"+"),NieStac!$S56))=FALSE,IF(ISERR(FIND(CONCATENATE(AF$4,"++"),NieStac!$S56))=FALSE,IF(ISERR(FIND(CONCATENATE(AF$4,"+++"),NieStac!$S56))=FALSE,"+++","++"),"+")," ")," ")</f>
        <v xml:space="preserve"> </v>
      </c>
      <c r="AG47" s="16" t="str">
        <f>IF(ISERR(FIND(AG$4,NieStac!$S56))=FALSE,IF(ISERR(FIND(CONCATENATE(AG$4,"+"),NieStac!$S56))=FALSE,IF(ISERR(FIND(CONCATENATE(AG$4,"++"),NieStac!$S56))=FALSE,IF(ISERR(FIND(CONCATENATE(AG$4,"+++"),NieStac!$S56))=FALSE,"+++","++"),"+")," ")," ")</f>
        <v xml:space="preserve"> </v>
      </c>
      <c r="AH47" s="16" t="str">
        <f>IF(ISERR(FIND(AH$4,NieStac!$S56))=FALSE,IF(ISERR(FIND(CONCATENATE(AH$4,"+"),NieStac!$S56))=FALSE,IF(ISERR(FIND(CONCATENATE(AH$4,"++"),NieStac!$S56))=FALSE,IF(ISERR(FIND(CONCATENATE(AH$4,"+++"),NieStac!$S56))=FALSE,"+++","++"),"+")," ")," ")</f>
        <v xml:space="preserve"> </v>
      </c>
      <c r="AI47" s="16" t="str">
        <f>IF(ISERR(FIND(AI$4,NieStac!$S56))=FALSE,IF(ISERR(FIND(CONCATENATE(AI$4,"+"),NieStac!$S56))=FALSE,IF(ISERR(FIND(CONCATENATE(AI$4,"++"),NieStac!$S56))=FALSE,IF(ISERR(FIND(CONCATENATE(AI$4,"+++"),NieStac!$S56))=FALSE,"+++","++"),"+")," ")," ")</f>
        <v>+</v>
      </c>
      <c r="AJ47" s="16" t="str">
        <f>IF(ISERR(FIND(AJ$4,NieStac!$S56))=FALSE,IF(ISERR(FIND(CONCATENATE(AJ$4,"+"),NieStac!$S56))=FALSE,IF(ISERR(FIND(CONCATENATE(AJ$4,"++"),NieStac!$S56))=FALSE,IF(ISERR(FIND(CONCATENATE(AJ$4,"+++"),NieStac!$S56))=FALSE,"+++","++"),"+")," ")," ")</f>
        <v xml:space="preserve"> </v>
      </c>
      <c r="AK47" s="16" t="str">
        <f>IF(ISERR(FIND(AK$4,NieStac!$S56))=FALSE,IF(ISERR(FIND(CONCATENATE(AK$4,"+"),NieStac!$S56))=FALSE,IF(ISERR(FIND(CONCATENATE(AK$4,"++"),NieStac!$S56))=FALSE,IF(ISERR(FIND(CONCATENATE(AK$4,"+++"),NieStac!$S56))=FALSE,"+++","++"),"+")," ")," ")</f>
        <v xml:space="preserve"> </v>
      </c>
      <c r="AL47" s="16" t="str">
        <f>IF(ISERR(FIND(AL$4,NieStac!$S56))=FALSE,IF(ISERR(FIND(CONCATENATE(AL$4,"+"),NieStac!$S56))=FALSE,IF(ISERR(FIND(CONCATENATE(AL$4,"++"),NieStac!$S56))=FALSE,IF(ISERR(FIND(CONCATENATE(AL$4,"+++"),NieStac!$S56))=FALSE,"+++","++"),"+")," ")," ")</f>
        <v xml:space="preserve"> </v>
      </c>
      <c r="AM47" s="16" t="str">
        <f>IF(ISERR(FIND(AM$4,NieStac!$S56))=FALSE,IF(ISERR(FIND(CONCATENATE(AM$4,"+"),NieStac!$S56))=FALSE,IF(ISERR(FIND(CONCATENATE(AM$4,"++"),NieStac!$S56))=FALSE,IF(ISERR(FIND(CONCATENATE(AM$4,"+++"),NieStac!$S56))=FALSE,"+++","++"),"+")," ")," ")</f>
        <v xml:space="preserve"> </v>
      </c>
      <c r="AN47" s="16" t="str">
        <f>IF(ISERR(FIND(AN$4,NieStac!$S56))=FALSE,IF(ISERR(FIND(CONCATENATE(AN$4,"+"),NieStac!$S56))=FALSE,IF(ISERR(FIND(CONCATENATE(AN$4,"++"),NieStac!$S56))=FALSE,IF(ISERR(FIND(CONCATENATE(AN$4,"+++"),NieStac!$S56))=FALSE,"+++","++"),"+")," ")," ")</f>
        <v xml:space="preserve"> </v>
      </c>
      <c r="AO47" s="16" t="str">
        <f>IF(ISERR(FIND(AO$4,NieStac!$S56))=FALSE,IF(ISERR(FIND(CONCATENATE(AO$4,"+"),NieStac!$S56))=FALSE,IF(ISERR(FIND(CONCATENATE(AO$4,"++"),NieStac!$S56))=FALSE,IF(ISERR(FIND(CONCATENATE(AO$4,"+++"),NieStac!$S56))=FALSE,"+++","++"),"+")," ")," ")</f>
        <v xml:space="preserve"> </v>
      </c>
      <c r="AP47" s="16" t="str">
        <f>IF(ISERR(FIND(AP$4,NieStac!$S56))=FALSE,IF(ISERR(FIND(CONCATENATE(AP$4,"+"),NieStac!$S56))=FALSE,IF(ISERR(FIND(CONCATENATE(AP$4,"++"),NieStac!$S56))=FALSE,IF(ISERR(FIND(CONCATENATE(AP$4,"+++"),NieStac!$S56))=FALSE,"+++","++"),"+")," ")," ")</f>
        <v xml:space="preserve"> </v>
      </c>
      <c r="AQ47" s="16" t="str">
        <f>IF(ISERR(FIND(AQ$4,NieStac!$S56))=FALSE,IF(ISERR(FIND(CONCATENATE(AQ$4,"+"),NieStac!$S56))=FALSE,IF(ISERR(FIND(CONCATENATE(AQ$4,"++"),NieStac!$S56))=FALSE,IF(ISERR(FIND(CONCATENATE(AQ$4,"+++"),NieStac!$S56))=FALSE,"+++","++"),"+")," ")," ")</f>
        <v xml:space="preserve"> </v>
      </c>
      <c r="AR47" s="16" t="str">
        <f>IF(ISERR(FIND(AR$4,NieStac!$S56))=FALSE,IF(ISERR(FIND(CONCATENATE(AR$4,"+"),NieStac!$S56))=FALSE,IF(ISERR(FIND(CONCATENATE(AR$4,"++"),NieStac!$S56))=FALSE,IF(ISERR(FIND(CONCATENATE(AR$4,"+++"),NieStac!$S56))=FALSE,"+++","++"),"+")," ")," ")</f>
        <v xml:space="preserve"> </v>
      </c>
      <c r="AS47" s="16" t="str">
        <f>IF(ISERR(FIND(AS$4,NieStac!$S56))=FALSE,IF(ISERR(FIND(CONCATENATE(AS$4,"+"),NieStac!$S56))=FALSE,IF(ISERR(FIND(CONCATENATE(AS$4,"++"),NieStac!$S56))=FALSE,IF(ISERR(FIND(CONCATENATE(AS$4,"+++"),NieStac!$S56))=FALSE,"+++","++"),"+")," ")," ")</f>
        <v xml:space="preserve"> </v>
      </c>
      <c r="AT47" s="16" t="str">
        <f>IF(ISERR(FIND(AT$4,NieStac!$S56))=FALSE,IF(ISERR(FIND(CONCATENATE(AT$4,"+"),NieStac!$S56))=FALSE,IF(ISERR(FIND(CONCATENATE(AT$4,"++"),NieStac!$S56))=FALSE,IF(ISERR(FIND(CONCATENATE(AT$4,"+++"),NieStac!$S56))=FALSE,"+++","++"),"+")," ")," ")</f>
        <v xml:space="preserve"> </v>
      </c>
      <c r="AU47" s="16" t="str">
        <f>IF(ISERR(FIND(AU$4,NieStac!$S56))=FALSE,IF(ISERR(FIND(CONCATENATE(AU$4,"+"),NieStac!$S56))=FALSE,IF(ISERR(FIND(CONCATENATE(AU$4,"++"),NieStac!$S56))=FALSE,IF(ISERR(FIND(CONCATENATE(AU$4,"+++"),NieStac!$S56))=FALSE,"+++","++"),"+")," ")," ")</f>
        <v xml:space="preserve"> </v>
      </c>
      <c r="AV47" s="95" t="str">
        <f>NieStac!$C56</f>
        <v xml:space="preserve">Pracownia badawczo-problemowa </v>
      </c>
      <c r="AW47" s="16" t="str">
        <f>IF(ISERR(FIND(AW$4,NieStac!$T56))=FALSE,IF(ISERR(FIND(CONCATENATE(AW$4,"+"),NieStac!$T56))=FALSE,IF(ISERR(FIND(CONCATENATE(AW$4,"++"),NieStac!$T56))=FALSE,IF(ISERR(FIND(CONCATENATE(AW$4,"+++"),NieStac!$T56))=FALSE,"+++","++"),"+")," ")," ")</f>
        <v>+++</v>
      </c>
      <c r="AX47" s="16" t="str">
        <f>IF(ISERR(FIND(AX$4,NieStac!$T56))=FALSE,IF(ISERR(FIND(CONCATENATE(AX$4,"+"),NieStac!$T56))=FALSE,IF(ISERR(FIND(CONCATENATE(AX$4,"++"),NieStac!$T56))=FALSE,IF(ISERR(FIND(CONCATENATE(AX$4,"+++"),NieStac!$T56))=FALSE,"+++","++"),"+")," ")," ")</f>
        <v xml:space="preserve"> </v>
      </c>
      <c r="AY47" s="16" t="str">
        <f>IF(ISERR(FIND(AY$4,NieStac!$T56))=FALSE,IF(ISERR(FIND(CONCATENATE(AY$4,"+"),NieStac!$T56))=FALSE,IF(ISERR(FIND(CONCATENATE(AY$4,"++"),NieStac!$T56))=FALSE,IF(ISERR(FIND(CONCATENATE(AY$4,"+++"),NieStac!$T56))=FALSE,"+++","++"),"+")," ")," ")</f>
        <v xml:space="preserve"> </v>
      </c>
      <c r="AZ47" s="16" t="str">
        <f>IF(ISERR(FIND(AZ$4,NieStac!$T56))=FALSE,IF(ISERR(FIND(CONCATENATE(AZ$4,"+"),NieStac!$T56))=FALSE,IF(ISERR(FIND(CONCATENATE(AZ$4,"++"),NieStac!$T56))=FALSE,IF(ISERR(FIND(CONCATENATE(AZ$4,"+++"),NieStac!$T56))=FALSE,"+++","++"),"+")," ")," ")</f>
        <v xml:space="preserve"> </v>
      </c>
      <c r="BA47" s="16" t="str">
        <f>IF(ISERR(FIND(BA$4,NieStac!$T56))=FALSE,IF(ISERR(FIND(CONCATENATE(BA$4,"+"),NieStac!$T56))=FALSE,IF(ISERR(FIND(CONCATENATE(BA$4,"++"),NieStac!$T56))=FALSE,IF(ISERR(FIND(CONCATENATE(BA$4,"+++"),NieStac!$T56))=FALSE,"+++","++"),"+")," ")," ")</f>
        <v xml:space="preserve"> </v>
      </c>
      <c r="BB47" s="16" t="str">
        <f>IF(ISERR(FIND(BB$4,NieStac!$T56))=FALSE,IF(ISERR(FIND(CONCATENATE(BB$4,"+"),NieStac!$T56))=FALSE,IF(ISERR(FIND(CONCATENATE(BB$4,"++"),NieStac!$T56))=FALSE,IF(ISERR(FIND(CONCATENATE(BB$4,"+++"),NieStac!$T56))=FALSE,"+++","++"),"+")," ")," ")</f>
        <v>+</v>
      </c>
    </row>
    <row r="48" spans="1:54" ht="15" hidden="1" customHeight="1">
      <c r="A48" s="95">
        <f>NieStac!C57</f>
        <v>0</v>
      </c>
      <c r="B48" s="16" t="str">
        <f>IF(ISERR(FIND(B$4,NieStac!$R57))=FALSE,IF(ISERR(FIND(CONCATENATE(B$4,"+"),NieStac!$R57))=FALSE,IF(ISERR(FIND(CONCATENATE(B$4,"++"),NieStac!$R57))=FALSE,IF(ISERR(FIND(CONCATENATE(B$4,"+++"),NieStac!$R57))=FALSE,"+++","++"),"+"),"-"),"-")</f>
        <v>-</v>
      </c>
      <c r="C48" s="16" t="str">
        <f>IF(ISERR(FIND(C$4,NieStac!$R57))=FALSE,IF(ISERR(FIND(CONCATENATE(C$4,"+"),NieStac!$R57))=FALSE,IF(ISERR(FIND(CONCATENATE(C$4,"++"),NieStac!$R57))=FALSE,IF(ISERR(FIND(CONCATENATE(C$4,"+++"),NieStac!$R57))=FALSE,"+++","++"),"+"),"-"),"-")</f>
        <v>-</v>
      </c>
      <c r="D48" s="16" t="str">
        <f>IF(ISERR(FIND(D$4,NieStac!$R57))=FALSE,IF(ISERR(FIND(CONCATENATE(D$4,"+"),NieStac!$R57))=FALSE,IF(ISERR(FIND(CONCATENATE(D$4,"++"),NieStac!$R57))=FALSE,IF(ISERR(FIND(CONCATENATE(D$4,"+++"),NieStac!$R57))=FALSE,"+++","++"),"+"),"-"),"-")</f>
        <v>-</v>
      </c>
      <c r="E48" s="16" t="str">
        <f>IF(ISERR(FIND(E$4,NieStac!$R57))=FALSE,IF(ISERR(FIND(CONCATENATE(E$4,"+"),NieStac!$R57))=FALSE,IF(ISERR(FIND(CONCATENATE(E$4,"++"),NieStac!$R57))=FALSE,IF(ISERR(FIND(CONCATENATE(E$4,"+++"),NieStac!$R57))=FALSE,"+++","++"),"+"),"-"),"-")</f>
        <v>-</v>
      </c>
      <c r="F48" s="16" t="str">
        <f>IF(ISERR(FIND(F$4,NieStac!$R57))=FALSE,IF(ISERR(FIND(CONCATENATE(F$4,"+"),NieStac!$R57))=FALSE,IF(ISERR(FIND(CONCATENATE(F$4,"++"),NieStac!$R57))=FALSE,IF(ISERR(FIND(CONCATENATE(F$4,"+++"),NieStac!$R57))=FALSE,"+++","++"),"+"),"-"),"-")</f>
        <v>-</v>
      </c>
      <c r="G48" s="16" t="str">
        <f>IF(ISERR(FIND(G$4,NieStac!$R57))=FALSE,IF(ISERR(FIND(CONCATENATE(G$4,"+"),NieStac!$R57))=FALSE,IF(ISERR(FIND(CONCATENATE(G$4,"++"),NieStac!$R57))=FALSE,IF(ISERR(FIND(CONCATENATE(G$4,"+++"),NieStac!$R57))=FALSE,"+++","++"),"+"),"-"),"-")</f>
        <v>-</v>
      </c>
      <c r="H48" s="16" t="str">
        <f>IF(ISERR(FIND(H$4,NieStac!$R57))=FALSE,IF(ISERR(FIND(CONCATENATE(H$4,"+"),NieStac!$R57))=FALSE,IF(ISERR(FIND(CONCATENATE(H$4,"++"),NieStac!$R57))=FALSE,IF(ISERR(FIND(CONCATENATE(H$4,"+++"),NieStac!$R57))=FALSE,"+++","++"),"+"),"-"),"-")</f>
        <v>-</v>
      </c>
      <c r="I48" s="16" t="str">
        <f>IF(ISERR(FIND(I$4,NieStac!$R57))=FALSE,IF(ISERR(FIND(CONCATENATE(I$4,"+"),NieStac!$R57))=FALSE,IF(ISERR(FIND(CONCATENATE(I$4,"++"),NieStac!$R57))=FALSE,IF(ISERR(FIND(CONCATENATE(I$4,"+++"),NieStac!$R57))=FALSE,"+++","++"),"+"),"-"),"-")</f>
        <v>-</v>
      </c>
      <c r="J48" s="16" t="str">
        <f>IF(ISERR(FIND(J$4,NieStac!$R57))=FALSE,IF(ISERR(FIND(CONCATENATE(J$4,"+"),NieStac!$R57))=FALSE,IF(ISERR(FIND(CONCATENATE(J$4,"++"),NieStac!$R57))=FALSE,IF(ISERR(FIND(CONCATENATE(J$4,"+++"),NieStac!$R57))=FALSE,"+++","++"),"+"),"-"),"-")</f>
        <v>-</v>
      </c>
      <c r="K48" s="16" t="str">
        <f>IF(ISERR(FIND(K$4,NieStac!$R57))=FALSE,IF(ISERR(FIND(CONCATENATE(K$4,"+"),NieStac!$R57))=FALSE,IF(ISERR(FIND(CONCATENATE(K$4,"++"),NieStac!$R57))=FALSE,IF(ISERR(FIND(CONCATENATE(K$4,"+++"),NieStac!$R57))=FALSE,"+++","++"),"+"),"-"),"-")</f>
        <v>-</v>
      </c>
      <c r="L48" s="16" t="str">
        <f>IF(ISERR(FIND(L$4,NieStac!$R57))=FALSE,IF(ISERR(FIND(CONCATENATE(L$4,"+"),NieStac!$R57))=FALSE,IF(ISERR(FIND(CONCATENATE(L$4,"++"),NieStac!$R57))=FALSE,IF(ISERR(FIND(CONCATENATE(L$4,"+++"),NieStac!$R57))=FALSE,"+++","++"),"+"),"-"),"-")</f>
        <v>-</v>
      </c>
      <c r="M48" s="16" t="str">
        <f>IF(ISERR(FIND(M$4,NieStac!$R57))=FALSE,IF(ISERR(FIND(CONCATENATE(M$4,"+"),NieStac!$R57))=FALSE,IF(ISERR(FIND(CONCATENATE(M$4,"++"),NieStac!$R57))=FALSE,IF(ISERR(FIND(CONCATENATE(M$4,"+++"),NieStac!$R57))=FALSE,"+++","++"),"+"),"-"),"-")</f>
        <v>-</v>
      </c>
      <c r="N48" s="16" t="str">
        <f>IF(ISERR(FIND(N$4,NieStac!$R57))=FALSE,IF(ISERR(FIND(CONCATENATE(N$4,"+"),NieStac!$R57))=FALSE,IF(ISERR(FIND(CONCATENATE(N$4,"++"),NieStac!$R57))=FALSE,IF(ISERR(FIND(CONCATENATE(N$4,"+++"),NieStac!$R57))=FALSE,"+++","++"),"+"),"-"),"-")</f>
        <v>-</v>
      </c>
      <c r="O48" s="16" t="str">
        <f>IF(ISERR(FIND(O$4,NieStac!$R57))=FALSE,IF(ISERR(FIND(CONCATENATE(O$4,"+"),NieStac!$R57))=FALSE,IF(ISERR(FIND(CONCATENATE(O$4,"++"),NieStac!$R57))=FALSE,IF(ISERR(FIND(CONCATENATE(O$4,"+++"),NieStac!$R57))=FALSE,"+++","++"),"+"),"-"),"-")</f>
        <v>-</v>
      </c>
      <c r="P48" s="16" t="str">
        <f>IF(ISERR(FIND(P$4,NieStac!$R57))=FALSE,IF(ISERR(FIND(CONCATENATE(P$4,"+"),NieStac!$R57))=FALSE,IF(ISERR(FIND(CONCATENATE(P$4,"++"),NieStac!$R57))=FALSE,IF(ISERR(FIND(CONCATENATE(P$4,"+++"),NieStac!$R57))=FALSE,"+++","++"),"+"),"-"),"-")</f>
        <v>-</v>
      </c>
      <c r="Q48" s="16"/>
      <c r="R48" s="16"/>
      <c r="S48" s="16"/>
      <c r="T48" s="16"/>
      <c r="U48" s="16" t="str">
        <f>IF(ISERR(FIND(U$4,NieStac!$S57))=FALSE,IF(ISERR(FIND(CONCATENATE(U$4,"+"),NieStac!$S57))=FALSE,IF(ISERR(FIND(CONCATENATE(U$4,"++"),NieStac!$S57))=FALSE,IF(ISERR(FIND(CONCATENATE(U$4,"+++"),NieStac!$S57))=FALSE,"+++","++"),"+"),"-"),"-")</f>
        <v>-</v>
      </c>
      <c r="V48" s="16" t="str">
        <f>IF(ISERR(FIND(V$4,NieStac!$S57))=FALSE,IF(ISERR(FIND(CONCATENATE(V$4,"+"),NieStac!$S57))=FALSE,IF(ISERR(FIND(CONCATENATE(V$4,"++"),NieStac!$S57))=FALSE,IF(ISERR(FIND(CONCATENATE(V$4,"+++"),NieStac!$S57))=FALSE,"+++","++"),"+"),"-"),"-")</f>
        <v>-</v>
      </c>
      <c r="W48" s="16" t="str">
        <f>IF(ISERR(FIND(W$4,NieStac!$S57))=FALSE,IF(ISERR(FIND(CONCATENATE(W$4,"+"),NieStac!$S57))=FALSE,IF(ISERR(FIND(CONCATENATE(W$4,"++"),NieStac!$S57))=FALSE,IF(ISERR(FIND(CONCATENATE(W$4,"+++"),NieStac!$S57))=FALSE,"+++","++"),"+"),"-"),"-")</f>
        <v>-</v>
      </c>
      <c r="X48" s="16" t="str">
        <f>IF(ISERR(FIND(X$4,NieStac!$S57))=FALSE,IF(ISERR(FIND(CONCATENATE(X$4,"+"),NieStac!$S57))=FALSE,IF(ISERR(FIND(CONCATENATE(X$4,"++"),NieStac!$S57))=FALSE,IF(ISERR(FIND(CONCATENATE(X$4,"+++"),NieStac!$S57))=FALSE,"+++","++"),"+"),"-"),"-")</f>
        <v>-</v>
      </c>
      <c r="Y48" s="16" t="str">
        <f>IF(ISERR(FIND(Y$4,NieStac!$S57))=FALSE,IF(ISERR(FIND(CONCATENATE(Y$4,"+"),NieStac!$S57))=FALSE,IF(ISERR(FIND(CONCATENATE(Y$4,"++"),NieStac!$S57))=FALSE,IF(ISERR(FIND(CONCATENATE(Y$4,"+++"),NieStac!$S57))=FALSE,"+++","++"),"+"),"-"),"-")</f>
        <v>-</v>
      </c>
      <c r="Z48" s="16" t="str">
        <f>IF(ISERR(FIND(Z$4,NieStac!$S57))=FALSE,IF(ISERR(FIND(CONCATENATE(Z$4,"+"),NieStac!$S57))=FALSE,IF(ISERR(FIND(CONCATENATE(Z$4,"++"),NieStac!$S57))=FALSE,IF(ISERR(FIND(CONCATENATE(Z$4,"+++"),NieStac!$S57))=FALSE,"+++","++"),"+"),"-"),"-")</f>
        <v>-</v>
      </c>
      <c r="AA48" s="16" t="str">
        <f>IF(ISERR(FIND(AA$4,NieStac!$S57))=FALSE,IF(ISERR(FIND(CONCATENATE(AA$4,"+"),NieStac!$S57))=FALSE,IF(ISERR(FIND(CONCATENATE(AA$4,"++"),NieStac!$S57))=FALSE,IF(ISERR(FIND(CONCATENATE(AA$4,"+++"),NieStac!$S57))=FALSE,"+++","++"),"+"),"-"),"-")</f>
        <v>-</v>
      </c>
      <c r="AB48" s="16" t="str">
        <f>IF(ISERR(FIND(AB$4,NieStac!$S57))=FALSE,IF(ISERR(FIND(CONCATENATE(AB$4,"+"),NieStac!$S57))=FALSE,IF(ISERR(FIND(CONCATENATE(AB$4,"++"),NieStac!$S57))=FALSE,IF(ISERR(FIND(CONCATENATE(AB$4,"+++"),NieStac!$S57))=FALSE,"+++","++"),"+"),"-"),"-")</f>
        <v>-</v>
      </c>
      <c r="AC48" s="16" t="str">
        <f>IF(ISERR(FIND(AC$4,NieStac!$S57))=FALSE,IF(ISERR(FIND(CONCATENATE(AC$4,"+"),NieStac!$S57))=FALSE,IF(ISERR(FIND(CONCATENATE(AC$4,"++"),NieStac!$S57))=FALSE,IF(ISERR(FIND(CONCATENATE(AC$4,"+++"),NieStac!$S57))=FALSE,"+++","++"),"+"),"-"),"-")</f>
        <v>-</v>
      </c>
      <c r="AD48" s="16" t="str">
        <f>IF(ISERR(FIND(AD$4,NieStac!$S57))=FALSE,IF(ISERR(FIND(CONCATENATE(AD$4,"+"),NieStac!$S57))=FALSE,IF(ISERR(FIND(CONCATENATE(AD$4,"++"),NieStac!$S57))=FALSE,IF(ISERR(FIND(CONCATENATE(AD$4,"+++"),NieStac!$S57))=FALSE,"+++","++"),"+"),"-"),"-")</f>
        <v>-</v>
      </c>
      <c r="AE48" s="16" t="str">
        <f>IF(ISERR(FIND(AE$4,NieStac!$S57))=FALSE,IF(ISERR(FIND(CONCATENATE(AE$4,"+"),NieStac!$S57))=FALSE,IF(ISERR(FIND(CONCATENATE(AE$4,"++"),NieStac!$S57))=FALSE,IF(ISERR(FIND(CONCATENATE(AE$4,"+++"),NieStac!$S57))=FALSE,"+++","++"),"+"),"-"),"-")</f>
        <v>-</v>
      </c>
      <c r="AF48" s="16" t="str">
        <f>IF(ISERR(FIND(AF$4,NieStac!$S57))=FALSE,IF(ISERR(FIND(CONCATENATE(AF$4,"+"),NieStac!$S57))=FALSE,IF(ISERR(FIND(CONCATENATE(AF$4,"++"),NieStac!$S57))=FALSE,IF(ISERR(FIND(CONCATENATE(AF$4,"+++"),NieStac!$S57))=FALSE,"+++","++"),"+"),"-"),"-")</f>
        <v>-</v>
      </c>
      <c r="AG48" s="16" t="str">
        <f>IF(ISERR(FIND(AG$4,NieStac!$S57))=FALSE,IF(ISERR(FIND(CONCATENATE(AG$4,"+"),NieStac!$S57))=FALSE,IF(ISERR(FIND(CONCATENATE(AG$4,"++"),NieStac!$S57))=FALSE,IF(ISERR(FIND(CONCATENATE(AG$4,"+++"),NieStac!$S57))=FALSE,"+++","++"),"+"),"-"),"-")</f>
        <v>-</v>
      </c>
      <c r="AH48" s="16" t="str">
        <f>IF(ISERR(FIND(AH$4,NieStac!$S57))=FALSE,IF(ISERR(FIND(CONCATENATE(AH$4,"+"),NieStac!$S57))=FALSE,IF(ISERR(FIND(CONCATENATE(AH$4,"++"),NieStac!$S57))=FALSE,IF(ISERR(FIND(CONCATENATE(AH$4,"+++"),NieStac!$S57))=FALSE,"+++","++"),"+"),"-"),"-")</f>
        <v>-</v>
      </c>
      <c r="AI48" s="16" t="str">
        <f>IF(ISERR(FIND(AI$4,NieStac!$S57))=FALSE,IF(ISERR(FIND(CONCATENATE(AI$4,"+"),NieStac!$S57))=FALSE,IF(ISERR(FIND(CONCATENATE(AI$4,"++"),NieStac!$S57))=FALSE,IF(ISERR(FIND(CONCATENATE(AI$4,"+++"),NieStac!$S57))=FALSE,"+++","++"),"+"),"-"),"-")</f>
        <v>-</v>
      </c>
      <c r="AJ48" s="16" t="str">
        <f>IF(ISERR(FIND(AJ$4,NieStac!$S57))=FALSE,IF(ISERR(FIND(CONCATENATE(AJ$4,"+"),NieStac!$S57))=FALSE,IF(ISERR(FIND(CONCATENATE(AJ$4,"++"),NieStac!$S57))=FALSE,IF(ISERR(FIND(CONCATENATE(AJ$4,"+++"),NieStac!$S57))=FALSE,"+++","++"),"+"),"-"),"-")</f>
        <v>-</v>
      </c>
      <c r="AK48" s="16" t="str">
        <f>IF(ISERR(FIND(AK$4,NieStac!$S57))=FALSE,IF(ISERR(FIND(CONCATENATE(AK$4,"+"),NieStac!$S57))=FALSE,IF(ISERR(FIND(CONCATENATE(AK$4,"++"),NieStac!$S57))=FALSE,IF(ISERR(FIND(CONCATENATE(AK$4,"+++"),NieStac!$S57))=FALSE,"+++","++"),"+"),"-"),"-")</f>
        <v>-</v>
      </c>
      <c r="AL48" s="16" t="str">
        <f>IF(ISERR(FIND(AL$4,NieStac!$S57))=FALSE,IF(ISERR(FIND(CONCATENATE(AL$4,"+"),NieStac!$S57))=FALSE,IF(ISERR(FIND(CONCATENATE(AL$4,"++"),NieStac!$S57))=FALSE,IF(ISERR(FIND(CONCATENATE(AL$4,"+++"),NieStac!$S57))=FALSE,"+++","++"),"+"),"-"),"-")</f>
        <v>-</v>
      </c>
      <c r="AM48" s="16" t="str">
        <f>IF(ISERR(FIND(AM$4,NieStac!$S57))=FALSE,IF(ISERR(FIND(CONCATENATE(AM$4,"+"),NieStac!$S57))=FALSE,IF(ISERR(FIND(CONCATENATE(AM$4,"++"),NieStac!$S57))=FALSE,IF(ISERR(FIND(CONCATENATE(AM$4,"+++"),NieStac!$S57))=FALSE,"+++","++"),"+"),"-"),"-")</f>
        <v>-</v>
      </c>
      <c r="AN48" s="16" t="str">
        <f>IF(ISERR(FIND(AN$4,NieStac!$S57))=FALSE,IF(ISERR(FIND(CONCATENATE(AN$4,"+"),NieStac!$S57))=FALSE,IF(ISERR(FIND(CONCATENATE(AN$4,"++"),NieStac!$S57))=FALSE,IF(ISERR(FIND(CONCATENATE(AN$4,"+++"),NieStac!$S57))=FALSE,"+++","++"),"+"),"-"),"-")</f>
        <v>-</v>
      </c>
      <c r="AO48" s="16" t="str">
        <f>IF(ISERR(FIND(AO$4,NieStac!$S57))=FALSE,IF(ISERR(FIND(CONCATENATE(AO$4,"+"),NieStac!$S57))=FALSE,IF(ISERR(FIND(CONCATENATE(AO$4,"++"),NieStac!$S57))=FALSE,IF(ISERR(FIND(CONCATENATE(AO$4,"+++"),NieStac!$S57))=FALSE,"+++","++"),"+"),"-"),"-")</f>
        <v>-</v>
      </c>
      <c r="AP48" s="16" t="str">
        <f>IF(ISERR(FIND(AP$4,NieStac!$S57))=FALSE,IF(ISERR(FIND(CONCATENATE(AP$4,"+"),NieStac!$S57))=FALSE,IF(ISERR(FIND(CONCATENATE(AP$4,"++"),NieStac!$S57))=FALSE,IF(ISERR(FIND(CONCATENATE(AP$4,"+++"),NieStac!$S57))=FALSE,"+++","++"),"+"),"-"),"-")</f>
        <v>-</v>
      </c>
      <c r="AQ48" s="16" t="str">
        <f>IF(ISERR(FIND(AQ$4,NieStac!$S57))=FALSE,IF(ISERR(FIND(CONCATENATE(AQ$4,"+"),NieStac!$S57))=FALSE,IF(ISERR(FIND(CONCATENATE(AQ$4,"++"),NieStac!$S57))=FALSE,IF(ISERR(FIND(CONCATENATE(AQ$4,"+++"),NieStac!$S57))=FALSE,"+++","++"),"+"),"-"),"-")</f>
        <v>-</v>
      </c>
      <c r="AR48" s="16" t="str">
        <f>IF(ISERR(FIND(AR$4,NieStac!$S57))=FALSE,IF(ISERR(FIND(CONCATENATE(AR$4,"+"),NieStac!$S57))=FALSE,IF(ISERR(FIND(CONCATENATE(AR$4,"++"),NieStac!$S57))=FALSE,IF(ISERR(FIND(CONCATENATE(AR$4,"+++"),NieStac!$S57))=FALSE,"+++","++"),"+"),"-"),"-")</f>
        <v>-</v>
      </c>
      <c r="AS48" s="16" t="str">
        <f>IF(ISERR(FIND(AS$4,NieStac!$S57))=FALSE,IF(ISERR(FIND(CONCATENATE(AS$4,"+"),NieStac!$S57))=FALSE,IF(ISERR(FIND(CONCATENATE(AS$4,"++"),NieStac!$S57))=FALSE,IF(ISERR(FIND(CONCATENATE(AS$4,"+++"),NieStac!$S57))=FALSE,"+++","++"),"+"),"-"),"-")</f>
        <v>-</v>
      </c>
      <c r="AT48" s="16" t="str">
        <f>IF(ISERR(FIND(AT$4,NieStac!$S57))=FALSE,IF(ISERR(FIND(CONCATENATE(AT$4,"+"),NieStac!$S57))=FALSE,IF(ISERR(FIND(CONCATENATE(AT$4,"++"),NieStac!$S57))=FALSE,IF(ISERR(FIND(CONCATENATE(AT$4,"+++"),NieStac!$S57))=FALSE,"+++","++"),"+"),"-"),"-")</f>
        <v>-</v>
      </c>
      <c r="AU48" s="16" t="str">
        <f>IF(ISERR(FIND(AU$4,NieStac!$S57))=FALSE,IF(ISERR(FIND(CONCATENATE(AU$4,"+"),NieStac!$S57))=FALSE,IF(ISERR(FIND(CONCATENATE(AU$4,"++"),NieStac!$S57))=FALSE,IF(ISERR(FIND(CONCATENATE(AU$4,"+++"),NieStac!$S57))=FALSE,"+++","++"),"+"),"-"),"-")</f>
        <v>-</v>
      </c>
      <c r="AV48" s="16"/>
      <c r="AW48" s="16" t="str">
        <f>IF(ISERR(FIND(AW$4,NieStac!$T57))=FALSE,IF(ISERR(FIND(CONCATENATE(AW$4,"+"),NieStac!$T57))=FALSE,IF(ISERR(FIND(CONCATENATE(AW$4,"++"),NieStac!$T57))=FALSE,IF(ISERR(FIND(CONCATENATE(AW$4,"+++"),NieStac!$T57))=FALSE,"+++","++"),"+"),"-"),"-")</f>
        <v>-</v>
      </c>
      <c r="AX48" s="16" t="str">
        <f>IF(ISERR(FIND(AX$4,NieStac!$T57))=FALSE,IF(ISERR(FIND(CONCATENATE(AX$4,"+"),NieStac!$T57))=FALSE,IF(ISERR(FIND(CONCATENATE(AX$4,"++"),NieStac!$T57))=FALSE,IF(ISERR(FIND(CONCATENATE(AX$4,"+++"),NieStac!$T57))=FALSE,"+++","++"),"+"),"-"),"-")</f>
        <v>-</v>
      </c>
      <c r="AY48" s="16" t="str">
        <f>IF(ISERR(FIND(AY$4,NieStac!$T57))=FALSE,IF(ISERR(FIND(CONCATENATE(AY$4,"+"),NieStac!$T57))=FALSE,IF(ISERR(FIND(CONCATENATE(AY$4,"++"),NieStac!$T57))=FALSE,IF(ISERR(FIND(CONCATENATE(AY$4,"+++"),NieStac!$T57))=FALSE,"+++","++"),"+"),"-"),"-")</f>
        <v>-</v>
      </c>
      <c r="AZ48" s="16" t="str">
        <f>IF(ISERR(FIND(AZ$4,NieStac!$T57))=FALSE,IF(ISERR(FIND(CONCATENATE(AZ$4,"+"),NieStac!$T57))=FALSE,IF(ISERR(FIND(CONCATENATE(AZ$4,"++"),NieStac!$T57))=FALSE,IF(ISERR(FIND(CONCATENATE(AZ$4,"+++"),NieStac!$T57))=FALSE,"+++","++"),"+"),"-"),"-")</f>
        <v>-</v>
      </c>
      <c r="BA48" s="16" t="str">
        <f>IF(ISERR(FIND(BA$4,NieStac!$T57))=FALSE,IF(ISERR(FIND(CONCATENATE(BA$4,"+"),NieStac!$T57))=FALSE,IF(ISERR(FIND(CONCATENATE(BA$4,"++"),NieStac!$T57))=FALSE,IF(ISERR(FIND(CONCATENATE(BA$4,"+++"),NieStac!$T57))=FALSE,"+++","++"),"+"),"-"),"-")</f>
        <v>-</v>
      </c>
      <c r="BB48" s="16" t="str">
        <f>IF(ISERR(FIND(BB$4,NieStac!$T57))=FALSE,IF(ISERR(FIND(CONCATENATE(BB$4,"+"),NieStac!$T57))=FALSE,IF(ISERR(FIND(CONCATENATE(BB$4,"++"),NieStac!$T57))=FALSE,IF(ISERR(FIND(CONCATENATE(BB$4,"+++"),NieStac!$T57))=FALSE,"+++","++"),"+"),"-"),"-")</f>
        <v>-</v>
      </c>
    </row>
    <row r="49" spans="1:54" ht="17.25" hidden="1" customHeight="1">
      <c r="A49" s="95">
        <f>NieStac!C57</f>
        <v>0</v>
      </c>
      <c r="B49" s="16" t="str">
        <f>IF(ISERR(FIND(B$4,NieStac!$R57))=FALSE,IF(ISERR(FIND(CONCATENATE(B$4,"+"),NieStac!$R57))=FALSE,IF(ISERR(FIND(CONCATENATE(B$4,"++"),NieStac!$R57))=FALSE,IF(ISERR(FIND(CONCATENATE(B$4,"+++"),NieStac!$R57))=FALSE,"+++","++"),"+"),"-"),"-")</f>
        <v>-</v>
      </c>
      <c r="C49" s="16" t="str">
        <f>IF(ISERR(FIND(C$4,NieStac!$R57))=FALSE,IF(ISERR(FIND(CONCATENATE(C$4,"+"),NieStac!$R57))=FALSE,IF(ISERR(FIND(CONCATENATE(C$4,"++"),NieStac!$R57))=FALSE,IF(ISERR(FIND(CONCATENATE(C$4,"+++"),NieStac!$R57))=FALSE,"+++","++"),"+"),"-"),"-")</f>
        <v>-</v>
      </c>
      <c r="D49" s="16" t="str">
        <f>IF(ISERR(FIND(D$4,NieStac!$R57))=FALSE,IF(ISERR(FIND(CONCATENATE(D$4,"+"),NieStac!$R57))=FALSE,IF(ISERR(FIND(CONCATENATE(D$4,"++"),NieStac!$R57))=FALSE,IF(ISERR(FIND(CONCATENATE(D$4,"+++"),NieStac!$R57))=FALSE,"+++","++"),"+"),"-"),"-")</f>
        <v>-</v>
      </c>
      <c r="E49" s="16" t="str">
        <f>IF(ISERR(FIND(E$4,NieStac!$R57))=FALSE,IF(ISERR(FIND(CONCATENATE(E$4,"+"),NieStac!$R57))=FALSE,IF(ISERR(FIND(CONCATENATE(E$4,"++"),NieStac!$R57))=FALSE,IF(ISERR(FIND(CONCATENATE(E$4,"+++"),NieStac!$R57))=FALSE,"+++","++"),"+"),"-"),"-")</f>
        <v>-</v>
      </c>
      <c r="F49" s="16" t="str">
        <f>IF(ISERR(FIND(F$4,NieStac!$R57))=FALSE,IF(ISERR(FIND(CONCATENATE(F$4,"+"),NieStac!$R57))=FALSE,IF(ISERR(FIND(CONCATENATE(F$4,"++"),NieStac!$R57))=FALSE,IF(ISERR(FIND(CONCATENATE(F$4,"+++"),NieStac!$R57))=FALSE,"+++","++"),"+"),"-"),"-")</f>
        <v>-</v>
      </c>
      <c r="G49" s="16" t="str">
        <f>IF(ISERR(FIND(G$4,NieStac!$R57))=FALSE,IF(ISERR(FIND(CONCATENATE(G$4,"+"),NieStac!$R57))=FALSE,IF(ISERR(FIND(CONCATENATE(G$4,"++"),NieStac!$R57))=FALSE,IF(ISERR(FIND(CONCATENATE(G$4,"+++"),NieStac!$R57))=FALSE,"+++","++"),"+"),"-"),"-")</f>
        <v>-</v>
      </c>
      <c r="H49" s="16" t="str">
        <f>IF(ISERR(FIND(H$4,NieStac!$R57))=FALSE,IF(ISERR(FIND(CONCATENATE(H$4,"+"),NieStac!$R57))=FALSE,IF(ISERR(FIND(CONCATENATE(H$4,"++"),NieStac!$R57))=FALSE,IF(ISERR(FIND(CONCATENATE(H$4,"+++"),NieStac!$R57))=FALSE,"+++","++"),"+"),"-"),"-")</f>
        <v>-</v>
      </c>
      <c r="I49" s="16" t="str">
        <f>IF(ISERR(FIND(I$4,NieStac!$R57))=FALSE,IF(ISERR(FIND(CONCATENATE(I$4,"+"),NieStac!$R57))=FALSE,IF(ISERR(FIND(CONCATENATE(I$4,"++"),NieStac!$R57))=FALSE,IF(ISERR(FIND(CONCATENATE(I$4,"+++"),NieStac!$R57))=FALSE,"+++","++"),"+"),"-"),"-")</f>
        <v>-</v>
      </c>
      <c r="J49" s="16" t="str">
        <f>IF(ISERR(FIND(J$4,NieStac!$R57))=FALSE,IF(ISERR(FIND(CONCATENATE(J$4,"+"),NieStac!$R57))=FALSE,IF(ISERR(FIND(CONCATENATE(J$4,"++"),NieStac!$R57))=FALSE,IF(ISERR(FIND(CONCATENATE(J$4,"+++"),NieStac!$R57))=FALSE,"+++","++"),"+"),"-"),"-")</f>
        <v>-</v>
      </c>
      <c r="K49" s="16" t="str">
        <f>IF(ISERR(FIND(K$4,NieStac!$R57))=FALSE,IF(ISERR(FIND(CONCATENATE(K$4,"+"),NieStac!$R57))=FALSE,IF(ISERR(FIND(CONCATENATE(K$4,"++"),NieStac!$R57))=FALSE,IF(ISERR(FIND(CONCATENATE(K$4,"+++"),NieStac!$R57))=FALSE,"+++","++"),"+"),"-"),"-")</f>
        <v>-</v>
      </c>
      <c r="L49" s="16" t="str">
        <f>IF(ISERR(FIND(L$4,NieStac!$R57))=FALSE,IF(ISERR(FIND(CONCATENATE(L$4,"+"),NieStac!$R57))=FALSE,IF(ISERR(FIND(CONCATENATE(L$4,"++"),NieStac!$R57))=FALSE,IF(ISERR(FIND(CONCATENATE(L$4,"+++"),NieStac!$R57))=FALSE,"+++","++"),"+"),"-"),"-")</f>
        <v>-</v>
      </c>
      <c r="M49" s="16" t="str">
        <f>IF(ISERR(FIND(M$4,NieStac!$R57))=FALSE,IF(ISERR(FIND(CONCATENATE(M$4,"+"),NieStac!$R57))=FALSE,IF(ISERR(FIND(CONCATENATE(M$4,"++"),NieStac!$R57))=FALSE,IF(ISERR(FIND(CONCATENATE(M$4,"+++"),NieStac!$R57))=FALSE,"+++","++"),"+"),"-"),"-")</f>
        <v>-</v>
      </c>
      <c r="N49" s="16" t="str">
        <f>IF(ISERR(FIND(N$4,NieStac!$R57))=FALSE,IF(ISERR(FIND(CONCATENATE(N$4,"+"),NieStac!$R57))=FALSE,IF(ISERR(FIND(CONCATENATE(N$4,"++"),NieStac!$R57))=FALSE,IF(ISERR(FIND(CONCATENATE(N$4,"+++"),NieStac!$R57))=FALSE,"+++","++"),"+"),"-"),"-")</f>
        <v>-</v>
      </c>
      <c r="O49" s="16" t="str">
        <f>IF(ISERR(FIND(O$4,NieStac!$R57))=FALSE,IF(ISERR(FIND(CONCATENATE(O$4,"+"),NieStac!$R57))=FALSE,IF(ISERR(FIND(CONCATENATE(O$4,"++"),NieStac!$R57))=FALSE,IF(ISERR(FIND(CONCATENATE(O$4,"+++"),NieStac!$R57))=FALSE,"+++","++"),"+"),"-"),"-")</f>
        <v>-</v>
      </c>
      <c r="P49" s="16" t="str">
        <f>IF(ISERR(FIND(P$4,NieStac!$R57))=FALSE,IF(ISERR(FIND(CONCATENATE(P$4,"+"),NieStac!$R57))=FALSE,IF(ISERR(FIND(CONCATENATE(P$4,"++"),NieStac!$R57))=FALSE,IF(ISERR(FIND(CONCATENATE(P$4,"+++"),NieStac!$R57))=FALSE,"+++","++"),"+"),"-"),"-")</f>
        <v>-</v>
      </c>
      <c r="Q49" s="16"/>
      <c r="R49" s="16"/>
      <c r="S49" s="16"/>
      <c r="T49" s="16"/>
      <c r="U49" s="16" t="str">
        <f>IF(ISERR(FIND(U$4,NieStac!$S57))=FALSE,IF(ISERR(FIND(CONCATENATE(U$4,"+"),NieStac!$S57))=FALSE,IF(ISERR(FIND(CONCATENATE(U$4,"++"),NieStac!$S57))=FALSE,IF(ISERR(FIND(CONCATENATE(U$4,"+++"),NieStac!$S57))=FALSE,"+++","++"),"+"),"-"),"-")</f>
        <v>-</v>
      </c>
      <c r="V49" s="16" t="str">
        <f>IF(ISERR(FIND(V$4,NieStac!$S57))=FALSE,IF(ISERR(FIND(CONCATENATE(V$4,"+"),NieStac!$S57))=FALSE,IF(ISERR(FIND(CONCATENATE(V$4,"++"),NieStac!$S57))=FALSE,IF(ISERR(FIND(CONCATENATE(V$4,"+++"),NieStac!$S57))=FALSE,"+++","++"),"+"),"-"),"-")</f>
        <v>-</v>
      </c>
      <c r="W49" s="16" t="str">
        <f>IF(ISERR(FIND(W$4,NieStac!$S57))=FALSE,IF(ISERR(FIND(CONCATENATE(W$4,"+"),NieStac!$S57))=FALSE,IF(ISERR(FIND(CONCATENATE(W$4,"++"),NieStac!$S57))=FALSE,IF(ISERR(FIND(CONCATENATE(W$4,"+++"),NieStac!$S57))=FALSE,"+++","++"),"+"),"-"),"-")</f>
        <v>-</v>
      </c>
      <c r="X49" s="16" t="str">
        <f>IF(ISERR(FIND(X$4,NieStac!$S57))=FALSE,IF(ISERR(FIND(CONCATENATE(X$4,"+"),NieStac!$S57))=FALSE,IF(ISERR(FIND(CONCATENATE(X$4,"++"),NieStac!$S57))=FALSE,IF(ISERR(FIND(CONCATENATE(X$4,"+++"),NieStac!$S57))=FALSE,"+++","++"),"+"),"-"),"-")</f>
        <v>-</v>
      </c>
      <c r="Y49" s="16" t="str">
        <f>IF(ISERR(FIND(Y$4,NieStac!$S57))=FALSE,IF(ISERR(FIND(CONCATENATE(Y$4,"+"),NieStac!$S57))=FALSE,IF(ISERR(FIND(CONCATENATE(Y$4,"++"),NieStac!$S57))=FALSE,IF(ISERR(FIND(CONCATENATE(Y$4,"+++"),NieStac!$S57))=FALSE,"+++","++"),"+"),"-"),"-")</f>
        <v>-</v>
      </c>
      <c r="Z49" s="16" t="str">
        <f>IF(ISERR(FIND(Z$4,NieStac!$S57))=FALSE,IF(ISERR(FIND(CONCATENATE(Z$4,"+"),NieStac!$S57))=FALSE,IF(ISERR(FIND(CONCATENATE(Z$4,"++"),NieStac!$S57))=FALSE,IF(ISERR(FIND(CONCATENATE(Z$4,"+++"),NieStac!$S57))=FALSE,"+++","++"),"+"),"-"),"-")</f>
        <v>-</v>
      </c>
      <c r="AA49" s="16" t="str">
        <f>IF(ISERR(FIND(AA$4,NieStac!$S57))=FALSE,IF(ISERR(FIND(CONCATENATE(AA$4,"+"),NieStac!$S57))=FALSE,IF(ISERR(FIND(CONCATENATE(AA$4,"++"),NieStac!$S57))=FALSE,IF(ISERR(FIND(CONCATENATE(AA$4,"+++"),NieStac!$S57))=FALSE,"+++","++"),"+"),"-"),"-")</f>
        <v>-</v>
      </c>
      <c r="AB49" s="16" t="str">
        <f>IF(ISERR(FIND(AB$4,NieStac!$S57))=FALSE,IF(ISERR(FIND(CONCATENATE(AB$4,"+"),NieStac!$S57))=FALSE,IF(ISERR(FIND(CONCATENATE(AB$4,"++"),NieStac!$S57))=FALSE,IF(ISERR(FIND(CONCATENATE(AB$4,"+++"),NieStac!$S57))=FALSE,"+++","++"),"+"),"-"),"-")</f>
        <v>-</v>
      </c>
      <c r="AC49" s="16" t="str">
        <f>IF(ISERR(FIND(AC$4,NieStac!$S57))=FALSE,IF(ISERR(FIND(CONCATENATE(AC$4,"+"),NieStac!$S57))=FALSE,IF(ISERR(FIND(CONCATENATE(AC$4,"++"),NieStac!$S57))=FALSE,IF(ISERR(FIND(CONCATENATE(AC$4,"+++"),NieStac!$S57))=FALSE,"+++","++"),"+"),"-"),"-")</f>
        <v>-</v>
      </c>
      <c r="AD49" s="16" t="str">
        <f>IF(ISERR(FIND(AD$4,NieStac!$S57))=FALSE,IF(ISERR(FIND(CONCATENATE(AD$4,"+"),NieStac!$S57))=FALSE,IF(ISERR(FIND(CONCATENATE(AD$4,"++"),NieStac!$S57))=FALSE,IF(ISERR(FIND(CONCATENATE(AD$4,"+++"),NieStac!$S57))=FALSE,"+++","++"),"+"),"-"),"-")</f>
        <v>-</v>
      </c>
      <c r="AE49" s="16" t="str">
        <f>IF(ISERR(FIND(AE$4,NieStac!$S57))=FALSE,IF(ISERR(FIND(CONCATENATE(AE$4,"+"),NieStac!$S57))=FALSE,IF(ISERR(FIND(CONCATENATE(AE$4,"++"),NieStac!$S57))=FALSE,IF(ISERR(FIND(CONCATENATE(AE$4,"+++"),NieStac!$S57))=FALSE,"+++","++"),"+"),"-"),"-")</f>
        <v>-</v>
      </c>
      <c r="AF49" s="16" t="str">
        <f>IF(ISERR(FIND(AF$4,NieStac!$S57))=FALSE,IF(ISERR(FIND(CONCATENATE(AF$4,"+"),NieStac!$S57))=FALSE,IF(ISERR(FIND(CONCATENATE(AF$4,"++"),NieStac!$S57))=FALSE,IF(ISERR(FIND(CONCATENATE(AF$4,"+++"),NieStac!$S57))=FALSE,"+++","++"),"+"),"-"),"-")</f>
        <v>-</v>
      </c>
      <c r="AG49" s="16" t="str">
        <f>IF(ISERR(FIND(AG$4,NieStac!$S57))=FALSE,IF(ISERR(FIND(CONCATENATE(AG$4,"+"),NieStac!$S57))=FALSE,IF(ISERR(FIND(CONCATENATE(AG$4,"++"),NieStac!$S57))=FALSE,IF(ISERR(FIND(CONCATENATE(AG$4,"+++"),NieStac!$S57))=FALSE,"+++","++"),"+"),"-"),"-")</f>
        <v>-</v>
      </c>
      <c r="AH49" s="16" t="str">
        <f>IF(ISERR(FIND(AH$4,NieStac!$S57))=FALSE,IF(ISERR(FIND(CONCATENATE(AH$4,"+"),NieStac!$S57))=FALSE,IF(ISERR(FIND(CONCATENATE(AH$4,"++"),NieStac!$S57))=FALSE,IF(ISERR(FIND(CONCATENATE(AH$4,"+++"),NieStac!$S57))=FALSE,"+++","++"),"+"),"-"),"-")</f>
        <v>-</v>
      </c>
      <c r="AI49" s="16" t="str">
        <f>IF(ISERR(FIND(AI$4,NieStac!$S57))=FALSE,IF(ISERR(FIND(CONCATENATE(AI$4,"+"),NieStac!$S57))=FALSE,IF(ISERR(FIND(CONCATENATE(AI$4,"++"),NieStac!$S57))=FALSE,IF(ISERR(FIND(CONCATENATE(AI$4,"+++"),NieStac!$S57))=FALSE,"+++","++"),"+"),"-"),"-")</f>
        <v>-</v>
      </c>
      <c r="AJ49" s="16" t="str">
        <f>IF(ISERR(FIND(AJ$4,NieStac!$S57))=FALSE,IF(ISERR(FIND(CONCATENATE(AJ$4,"+"),NieStac!$S57))=FALSE,IF(ISERR(FIND(CONCATENATE(AJ$4,"++"),NieStac!$S57))=FALSE,IF(ISERR(FIND(CONCATENATE(AJ$4,"+++"),NieStac!$S57))=FALSE,"+++","++"),"+"),"-"),"-")</f>
        <v>-</v>
      </c>
      <c r="AK49" s="16" t="str">
        <f>IF(ISERR(FIND(AK$4,NieStac!$S57))=FALSE,IF(ISERR(FIND(CONCATENATE(AK$4,"+"),NieStac!$S57))=FALSE,IF(ISERR(FIND(CONCATENATE(AK$4,"++"),NieStac!$S57))=FALSE,IF(ISERR(FIND(CONCATENATE(AK$4,"+++"),NieStac!$S57))=FALSE,"+++","++"),"+"),"-"),"-")</f>
        <v>-</v>
      </c>
      <c r="AL49" s="16" t="str">
        <f>IF(ISERR(FIND(AL$4,NieStac!$S57))=FALSE,IF(ISERR(FIND(CONCATENATE(AL$4,"+"),NieStac!$S57))=FALSE,IF(ISERR(FIND(CONCATENATE(AL$4,"++"),NieStac!$S57))=FALSE,IF(ISERR(FIND(CONCATENATE(AL$4,"+++"),NieStac!$S57))=FALSE,"+++","++"),"+"),"-"),"-")</f>
        <v>-</v>
      </c>
      <c r="AM49" s="16" t="str">
        <f>IF(ISERR(FIND(AM$4,NieStac!$S57))=FALSE,IF(ISERR(FIND(CONCATENATE(AM$4,"+"),NieStac!$S57))=FALSE,IF(ISERR(FIND(CONCATENATE(AM$4,"++"),NieStac!$S57))=FALSE,IF(ISERR(FIND(CONCATENATE(AM$4,"+++"),NieStac!$S57))=FALSE,"+++","++"),"+"),"-"),"-")</f>
        <v>-</v>
      </c>
      <c r="AN49" s="16" t="str">
        <f>IF(ISERR(FIND(AN$4,NieStac!$S57))=FALSE,IF(ISERR(FIND(CONCATENATE(AN$4,"+"),NieStac!$S57))=FALSE,IF(ISERR(FIND(CONCATENATE(AN$4,"++"),NieStac!$S57))=FALSE,IF(ISERR(FIND(CONCATENATE(AN$4,"+++"),NieStac!$S57))=FALSE,"+++","++"),"+"),"-"),"-")</f>
        <v>-</v>
      </c>
      <c r="AO49" s="16" t="str">
        <f>IF(ISERR(FIND(AO$4,NieStac!$S57))=FALSE,IF(ISERR(FIND(CONCATENATE(AO$4,"+"),NieStac!$S57))=FALSE,IF(ISERR(FIND(CONCATENATE(AO$4,"++"),NieStac!$S57))=FALSE,IF(ISERR(FIND(CONCATENATE(AO$4,"+++"),NieStac!$S57))=FALSE,"+++","++"),"+"),"-"),"-")</f>
        <v>-</v>
      </c>
      <c r="AP49" s="16" t="str">
        <f>IF(ISERR(FIND(AP$4,NieStac!$S57))=FALSE,IF(ISERR(FIND(CONCATENATE(AP$4,"+"),NieStac!$S57))=FALSE,IF(ISERR(FIND(CONCATENATE(AP$4,"++"),NieStac!$S57))=FALSE,IF(ISERR(FIND(CONCATENATE(AP$4,"+++"),NieStac!$S57))=FALSE,"+++","++"),"+"),"-"),"-")</f>
        <v>-</v>
      </c>
      <c r="AQ49" s="16" t="str">
        <f>IF(ISERR(FIND(AQ$4,NieStac!$S57))=FALSE,IF(ISERR(FIND(CONCATENATE(AQ$4,"+"),NieStac!$S57))=FALSE,IF(ISERR(FIND(CONCATENATE(AQ$4,"++"),NieStac!$S57))=FALSE,IF(ISERR(FIND(CONCATENATE(AQ$4,"+++"),NieStac!$S57))=FALSE,"+++","++"),"+"),"-"),"-")</f>
        <v>-</v>
      </c>
      <c r="AR49" s="16" t="str">
        <f>IF(ISERR(FIND(AR$4,NieStac!$S57))=FALSE,IF(ISERR(FIND(CONCATENATE(AR$4,"+"),NieStac!$S57))=FALSE,IF(ISERR(FIND(CONCATENATE(AR$4,"++"),NieStac!$S57))=FALSE,IF(ISERR(FIND(CONCATENATE(AR$4,"+++"),NieStac!$S57))=FALSE,"+++","++"),"+"),"-"),"-")</f>
        <v>-</v>
      </c>
      <c r="AS49" s="16" t="str">
        <f>IF(ISERR(FIND(AS$4,NieStac!$S57))=FALSE,IF(ISERR(FIND(CONCATENATE(AS$4,"+"),NieStac!$S57))=FALSE,IF(ISERR(FIND(CONCATENATE(AS$4,"++"),NieStac!$S57))=FALSE,IF(ISERR(FIND(CONCATENATE(AS$4,"+++"),NieStac!$S57))=FALSE,"+++","++"),"+"),"-"),"-")</f>
        <v>-</v>
      </c>
      <c r="AT49" s="16" t="str">
        <f>IF(ISERR(FIND(AT$4,NieStac!$S57))=FALSE,IF(ISERR(FIND(CONCATENATE(AT$4,"+"),NieStac!$S57))=FALSE,IF(ISERR(FIND(CONCATENATE(AT$4,"++"),NieStac!$S57))=FALSE,IF(ISERR(FIND(CONCATENATE(AT$4,"+++"),NieStac!$S57))=FALSE,"+++","++"),"+"),"-"),"-")</f>
        <v>-</v>
      </c>
      <c r="AU49" s="16" t="str">
        <f>IF(ISERR(FIND(AU$4,NieStac!$S57))=FALSE,IF(ISERR(FIND(CONCATENATE(AU$4,"+"),NieStac!$S57))=FALSE,IF(ISERR(FIND(CONCATENATE(AU$4,"++"),NieStac!$S57))=FALSE,IF(ISERR(FIND(CONCATENATE(AU$4,"+++"),NieStac!$S57))=FALSE,"+++","++"),"+"),"-"),"-")</f>
        <v>-</v>
      </c>
      <c r="AV49" s="16"/>
      <c r="AW49" s="16" t="str">
        <f>IF(ISERR(FIND(AW$4,NieStac!$T57))=FALSE,IF(ISERR(FIND(CONCATENATE(AW$4,"+"),NieStac!$T57))=FALSE,IF(ISERR(FIND(CONCATENATE(AW$4,"++"),NieStac!$T57))=FALSE,IF(ISERR(FIND(CONCATENATE(AW$4,"+++"),NieStac!$T57))=FALSE,"+++","++"),"+"),"-"),"-")</f>
        <v>-</v>
      </c>
      <c r="AX49" s="16" t="str">
        <f>IF(ISERR(FIND(AX$4,NieStac!$T57))=FALSE,IF(ISERR(FIND(CONCATENATE(AX$4,"+"),NieStac!$T57))=FALSE,IF(ISERR(FIND(CONCATENATE(AX$4,"++"),NieStac!$T57))=FALSE,IF(ISERR(FIND(CONCATENATE(AX$4,"+++"),NieStac!$T57))=FALSE,"+++","++"),"+"),"-"),"-")</f>
        <v>-</v>
      </c>
      <c r="AY49" s="16" t="str">
        <f>IF(ISERR(FIND(AY$4,NieStac!$T57))=FALSE,IF(ISERR(FIND(CONCATENATE(AY$4,"+"),NieStac!$T57))=FALSE,IF(ISERR(FIND(CONCATENATE(AY$4,"++"),NieStac!$T57))=FALSE,IF(ISERR(FIND(CONCATENATE(AY$4,"+++"),NieStac!$T57))=FALSE,"+++","++"),"+"),"-"),"-")</f>
        <v>-</v>
      </c>
      <c r="AZ49" s="16" t="str">
        <f>IF(ISERR(FIND(AZ$4,NieStac!$T57))=FALSE,IF(ISERR(FIND(CONCATENATE(AZ$4,"+"),NieStac!$T57))=FALSE,IF(ISERR(FIND(CONCATENATE(AZ$4,"++"),NieStac!$T57))=FALSE,IF(ISERR(FIND(CONCATENATE(AZ$4,"+++"),NieStac!$T57))=FALSE,"+++","++"),"+"),"-"),"-")</f>
        <v>-</v>
      </c>
      <c r="BA49" s="16" t="str">
        <f>IF(ISERR(FIND(BA$4,NieStac!$T57))=FALSE,IF(ISERR(FIND(CONCATENATE(BA$4,"+"),NieStac!$T57))=FALSE,IF(ISERR(FIND(CONCATENATE(BA$4,"++"),NieStac!$T57))=FALSE,IF(ISERR(FIND(CONCATENATE(BA$4,"+++"),NieStac!$T57))=FALSE,"+++","++"),"+"),"-"),"-")</f>
        <v>-</v>
      </c>
      <c r="BB49" s="16" t="str">
        <f>IF(ISERR(FIND(BB$4,NieStac!$T57))=FALSE,IF(ISERR(FIND(CONCATENATE(BB$4,"+"),NieStac!$T57))=FALSE,IF(ISERR(FIND(CONCATENATE(BB$4,"++"),NieStac!$T57))=FALSE,IF(ISERR(FIND(CONCATENATE(BB$4,"+++"),NieStac!$T57))=FALSE,"+++","++"),"+"),"-"),"-")</f>
        <v>-</v>
      </c>
    </row>
    <row r="50" spans="1:54" ht="14.25" hidden="1" customHeight="1">
      <c r="A50" s="95">
        <f>NieStac!C58</f>
        <v>0</v>
      </c>
      <c r="B50" s="16" t="str">
        <f>IF(ISERR(FIND(B$4,NieStac!$R58))=FALSE,IF(ISERR(FIND(CONCATENATE(B$4,"+"),NieStac!$R58))=FALSE,IF(ISERR(FIND(CONCATENATE(B$4,"++"),NieStac!$R58))=FALSE,IF(ISERR(FIND(CONCATENATE(B$4,"+++"),NieStac!$R58))=FALSE,"+++","++"),"+"),"-"),"-")</f>
        <v>-</v>
      </c>
      <c r="C50" s="16" t="str">
        <f>IF(ISERR(FIND(C$4,NieStac!$R58))=FALSE,IF(ISERR(FIND(CONCATENATE(C$4,"+"),NieStac!$R58))=FALSE,IF(ISERR(FIND(CONCATENATE(C$4,"++"),NieStac!$R58))=FALSE,IF(ISERR(FIND(CONCATENATE(C$4,"+++"),NieStac!$R58))=FALSE,"+++","++"),"+"),"-"),"-")</f>
        <v>-</v>
      </c>
      <c r="D50" s="16" t="str">
        <f>IF(ISERR(FIND(D$4,NieStac!$R58))=FALSE,IF(ISERR(FIND(CONCATENATE(D$4,"+"),NieStac!$R58))=FALSE,IF(ISERR(FIND(CONCATENATE(D$4,"++"),NieStac!$R58))=FALSE,IF(ISERR(FIND(CONCATENATE(D$4,"+++"),NieStac!$R58))=FALSE,"+++","++"),"+"),"-"),"-")</f>
        <v>-</v>
      </c>
      <c r="E50" s="16" t="str">
        <f>IF(ISERR(FIND(E$4,NieStac!$R58))=FALSE,IF(ISERR(FIND(CONCATENATE(E$4,"+"),NieStac!$R58))=FALSE,IF(ISERR(FIND(CONCATENATE(E$4,"++"),NieStac!$R58))=FALSE,IF(ISERR(FIND(CONCATENATE(E$4,"+++"),NieStac!$R58))=FALSE,"+++","++"),"+"),"-"),"-")</f>
        <v>-</v>
      </c>
      <c r="F50" s="16" t="str">
        <f>IF(ISERR(FIND(F$4,NieStac!$R58))=FALSE,IF(ISERR(FIND(CONCATENATE(F$4,"+"),NieStac!$R58))=FALSE,IF(ISERR(FIND(CONCATENATE(F$4,"++"),NieStac!$R58))=FALSE,IF(ISERR(FIND(CONCATENATE(F$4,"+++"),NieStac!$R58))=FALSE,"+++","++"),"+"),"-"),"-")</f>
        <v>-</v>
      </c>
      <c r="G50" s="16" t="str">
        <f>IF(ISERR(FIND(G$4,NieStac!$R58))=FALSE,IF(ISERR(FIND(CONCATENATE(G$4,"+"),NieStac!$R58))=FALSE,IF(ISERR(FIND(CONCATENATE(G$4,"++"),NieStac!$R58))=FALSE,IF(ISERR(FIND(CONCATENATE(G$4,"+++"),NieStac!$R58))=FALSE,"+++","++"),"+"),"-"),"-")</f>
        <v>-</v>
      </c>
      <c r="H50" s="16" t="str">
        <f>IF(ISERR(FIND(H$4,NieStac!$R58))=FALSE,IF(ISERR(FIND(CONCATENATE(H$4,"+"),NieStac!$R58))=FALSE,IF(ISERR(FIND(CONCATENATE(H$4,"++"),NieStac!$R58))=FALSE,IF(ISERR(FIND(CONCATENATE(H$4,"+++"),NieStac!$R58))=FALSE,"+++","++"),"+"),"-"),"-")</f>
        <v>-</v>
      </c>
      <c r="I50" s="16" t="str">
        <f>IF(ISERR(FIND(I$4,NieStac!$R58))=FALSE,IF(ISERR(FIND(CONCATENATE(I$4,"+"),NieStac!$R58))=FALSE,IF(ISERR(FIND(CONCATENATE(I$4,"++"),NieStac!$R58))=FALSE,IF(ISERR(FIND(CONCATENATE(I$4,"+++"),NieStac!$R58))=FALSE,"+++","++"),"+"),"-"),"-")</f>
        <v>-</v>
      </c>
      <c r="J50" s="16" t="str">
        <f>IF(ISERR(FIND(J$4,NieStac!$R58))=FALSE,IF(ISERR(FIND(CONCATENATE(J$4,"+"),NieStac!$R58))=FALSE,IF(ISERR(FIND(CONCATENATE(J$4,"++"),NieStac!$R58))=FALSE,IF(ISERR(FIND(CONCATENATE(J$4,"+++"),NieStac!$R58))=FALSE,"+++","++"),"+"),"-"),"-")</f>
        <v>-</v>
      </c>
      <c r="K50" s="16" t="str">
        <f>IF(ISERR(FIND(K$4,NieStac!$R58))=FALSE,IF(ISERR(FIND(CONCATENATE(K$4,"+"),NieStac!$R58))=FALSE,IF(ISERR(FIND(CONCATENATE(K$4,"++"),NieStac!$R58))=FALSE,IF(ISERR(FIND(CONCATENATE(K$4,"+++"),NieStac!$R58))=FALSE,"+++","++"),"+"),"-"),"-")</f>
        <v>-</v>
      </c>
      <c r="L50" s="16" t="str">
        <f>IF(ISERR(FIND(L$4,NieStac!$R58))=FALSE,IF(ISERR(FIND(CONCATENATE(L$4,"+"),NieStac!$R58))=FALSE,IF(ISERR(FIND(CONCATENATE(L$4,"++"),NieStac!$R58))=FALSE,IF(ISERR(FIND(CONCATENATE(L$4,"+++"),NieStac!$R58))=FALSE,"+++","++"),"+"),"-"),"-")</f>
        <v>-</v>
      </c>
      <c r="M50" s="16" t="str">
        <f>IF(ISERR(FIND(M$4,NieStac!$R58))=FALSE,IF(ISERR(FIND(CONCATENATE(M$4,"+"),NieStac!$R58))=FALSE,IF(ISERR(FIND(CONCATENATE(M$4,"++"),NieStac!$R58))=FALSE,IF(ISERR(FIND(CONCATENATE(M$4,"+++"),NieStac!$R58))=FALSE,"+++","++"),"+"),"-"),"-")</f>
        <v>-</v>
      </c>
      <c r="N50" s="16" t="str">
        <f>IF(ISERR(FIND(N$4,NieStac!$R58))=FALSE,IF(ISERR(FIND(CONCATENATE(N$4,"+"),NieStac!$R58))=FALSE,IF(ISERR(FIND(CONCATENATE(N$4,"++"),NieStac!$R58))=FALSE,IF(ISERR(FIND(CONCATENATE(N$4,"+++"),NieStac!$R58))=FALSE,"+++","++"),"+"),"-"),"-")</f>
        <v>-</v>
      </c>
      <c r="O50" s="16" t="str">
        <f>IF(ISERR(FIND(O$4,NieStac!$R58))=FALSE,IF(ISERR(FIND(CONCATENATE(O$4,"+"),NieStac!$R58))=FALSE,IF(ISERR(FIND(CONCATENATE(O$4,"++"),NieStac!$R58))=FALSE,IF(ISERR(FIND(CONCATENATE(O$4,"+++"),NieStac!$R58))=FALSE,"+++","++"),"+"),"-"),"-")</f>
        <v>-</v>
      </c>
      <c r="P50" s="16" t="str">
        <f>IF(ISERR(FIND(P$4,NieStac!$R58))=FALSE,IF(ISERR(FIND(CONCATENATE(P$4,"+"),NieStac!$R58))=FALSE,IF(ISERR(FIND(CONCATENATE(P$4,"++"),NieStac!$R58))=FALSE,IF(ISERR(FIND(CONCATENATE(P$4,"+++"),NieStac!$R58))=FALSE,"+++","++"),"+"),"-"),"-")</f>
        <v>-</v>
      </c>
      <c r="Q50" s="16"/>
      <c r="R50" s="16"/>
      <c r="S50" s="16"/>
      <c r="T50" s="16"/>
      <c r="U50" s="16" t="str">
        <f>IF(ISERR(FIND(U$4,NieStac!$S58))=FALSE,IF(ISERR(FIND(CONCATENATE(U$4,"+"),NieStac!$S58))=FALSE,IF(ISERR(FIND(CONCATENATE(U$4,"++"),NieStac!$S58))=FALSE,IF(ISERR(FIND(CONCATENATE(U$4,"+++"),NieStac!$S58))=FALSE,"+++","++"),"+"),"-"),"-")</f>
        <v>-</v>
      </c>
      <c r="V50" s="16" t="str">
        <f>IF(ISERR(FIND(V$4,NieStac!$S58))=FALSE,IF(ISERR(FIND(CONCATENATE(V$4,"+"),NieStac!$S58))=FALSE,IF(ISERR(FIND(CONCATENATE(V$4,"++"),NieStac!$S58))=FALSE,IF(ISERR(FIND(CONCATENATE(V$4,"+++"),NieStac!$S58))=FALSE,"+++","++"),"+"),"-"),"-")</f>
        <v>-</v>
      </c>
      <c r="W50" s="16" t="str">
        <f>IF(ISERR(FIND(W$4,NieStac!$S58))=FALSE,IF(ISERR(FIND(CONCATENATE(W$4,"+"),NieStac!$S58))=FALSE,IF(ISERR(FIND(CONCATENATE(W$4,"++"),NieStac!$S58))=FALSE,IF(ISERR(FIND(CONCATENATE(W$4,"+++"),NieStac!$S58))=FALSE,"+++","++"),"+"),"-"),"-")</f>
        <v>-</v>
      </c>
      <c r="X50" s="16" t="str">
        <f>IF(ISERR(FIND(X$4,NieStac!$S58))=FALSE,IF(ISERR(FIND(CONCATENATE(X$4,"+"),NieStac!$S58))=FALSE,IF(ISERR(FIND(CONCATENATE(X$4,"++"),NieStac!$S58))=FALSE,IF(ISERR(FIND(CONCATENATE(X$4,"+++"),NieStac!$S58))=FALSE,"+++","++"),"+"),"-"),"-")</f>
        <v>-</v>
      </c>
      <c r="Y50" s="16" t="str">
        <f>IF(ISERR(FIND(Y$4,NieStac!$S58))=FALSE,IF(ISERR(FIND(CONCATENATE(Y$4,"+"),NieStac!$S58))=FALSE,IF(ISERR(FIND(CONCATENATE(Y$4,"++"),NieStac!$S58))=FALSE,IF(ISERR(FIND(CONCATENATE(Y$4,"+++"),NieStac!$S58))=FALSE,"+++","++"),"+"),"-"),"-")</f>
        <v>-</v>
      </c>
      <c r="Z50" s="16" t="str">
        <f>IF(ISERR(FIND(Z$4,NieStac!$S58))=FALSE,IF(ISERR(FIND(CONCATENATE(Z$4,"+"),NieStac!$S58))=FALSE,IF(ISERR(FIND(CONCATENATE(Z$4,"++"),NieStac!$S58))=FALSE,IF(ISERR(FIND(CONCATENATE(Z$4,"+++"),NieStac!$S58))=FALSE,"+++","++"),"+"),"-"),"-")</f>
        <v>-</v>
      </c>
      <c r="AA50" s="16" t="str">
        <f>IF(ISERR(FIND(AA$4,NieStac!$S58))=FALSE,IF(ISERR(FIND(CONCATENATE(AA$4,"+"),NieStac!$S58))=FALSE,IF(ISERR(FIND(CONCATENATE(AA$4,"++"),NieStac!$S58))=FALSE,IF(ISERR(FIND(CONCATENATE(AA$4,"+++"),NieStac!$S58))=FALSE,"+++","++"),"+"),"-"),"-")</f>
        <v>-</v>
      </c>
      <c r="AB50" s="16" t="str">
        <f>IF(ISERR(FIND(AB$4,NieStac!$S58))=FALSE,IF(ISERR(FIND(CONCATENATE(AB$4,"+"),NieStac!$S58))=FALSE,IF(ISERR(FIND(CONCATENATE(AB$4,"++"),NieStac!$S58))=FALSE,IF(ISERR(FIND(CONCATENATE(AB$4,"+++"),NieStac!$S58))=FALSE,"+++","++"),"+"),"-"),"-")</f>
        <v>-</v>
      </c>
      <c r="AC50" s="16" t="str">
        <f>IF(ISERR(FIND(AC$4,NieStac!$S58))=FALSE,IF(ISERR(FIND(CONCATENATE(AC$4,"+"),NieStac!$S58))=FALSE,IF(ISERR(FIND(CONCATENATE(AC$4,"++"),NieStac!$S58))=FALSE,IF(ISERR(FIND(CONCATENATE(AC$4,"+++"),NieStac!$S58))=FALSE,"+++","++"),"+"),"-"),"-")</f>
        <v>-</v>
      </c>
      <c r="AD50" s="16" t="str">
        <f>IF(ISERR(FIND(AD$4,NieStac!$S58))=FALSE,IF(ISERR(FIND(CONCATENATE(AD$4,"+"),NieStac!$S58))=FALSE,IF(ISERR(FIND(CONCATENATE(AD$4,"++"),NieStac!$S58))=FALSE,IF(ISERR(FIND(CONCATENATE(AD$4,"+++"),NieStac!$S58))=FALSE,"+++","++"),"+"),"-"),"-")</f>
        <v>-</v>
      </c>
      <c r="AE50" s="16" t="str">
        <f>IF(ISERR(FIND(AE$4,NieStac!$S58))=FALSE,IF(ISERR(FIND(CONCATENATE(AE$4,"+"),NieStac!$S58))=FALSE,IF(ISERR(FIND(CONCATENATE(AE$4,"++"),NieStac!$S58))=FALSE,IF(ISERR(FIND(CONCATENATE(AE$4,"+++"),NieStac!$S58))=FALSE,"+++","++"),"+"),"-"),"-")</f>
        <v>-</v>
      </c>
      <c r="AF50" s="16" t="str">
        <f>IF(ISERR(FIND(AF$4,NieStac!$S58))=FALSE,IF(ISERR(FIND(CONCATENATE(AF$4,"+"),NieStac!$S58))=FALSE,IF(ISERR(FIND(CONCATENATE(AF$4,"++"),NieStac!$S58))=FALSE,IF(ISERR(FIND(CONCATENATE(AF$4,"+++"),NieStac!$S58))=FALSE,"+++","++"),"+"),"-"),"-")</f>
        <v>-</v>
      </c>
      <c r="AG50" s="16" t="str">
        <f>IF(ISERR(FIND(AG$4,NieStac!$S58))=FALSE,IF(ISERR(FIND(CONCATENATE(AG$4,"+"),NieStac!$S58))=FALSE,IF(ISERR(FIND(CONCATENATE(AG$4,"++"),NieStac!$S58))=FALSE,IF(ISERR(FIND(CONCATENATE(AG$4,"+++"),NieStac!$S58))=FALSE,"+++","++"),"+"),"-"),"-")</f>
        <v>-</v>
      </c>
      <c r="AH50" s="16" t="str">
        <f>IF(ISERR(FIND(AH$4,NieStac!$S58))=FALSE,IF(ISERR(FIND(CONCATENATE(AH$4,"+"),NieStac!$S58))=FALSE,IF(ISERR(FIND(CONCATENATE(AH$4,"++"),NieStac!$S58))=FALSE,IF(ISERR(FIND(CONCATENATE(AH$4,"+++"),NieStac!$S58))=FALSE,"+++","++"),"+"),"-"),"-")</f>
        <v>-</v>
      </c>
      <c r="AI50" s="16" t="str">
        <f>IF(ISERR(FIND(AI$4,NieStac!$S58))=FALSE,IF(ISERR(FIND(CONCATENATE(AI$4,"+"),NieStac!$S58))=FALSE,IF(ISERR(FIND(CONCATENATE(AI$4,"++"),NieStac!$S58))=FALSE,IF(ISERR(FIND(CONCATENATE(AI$4,"+++"),NieStac!$S58))=FALSE,"+++","++"),"+"),"-"),"-")</f>
        <v>-</v>
      </c>
      <c r="AJ50" s="16" t="str">
        <f>IF(ISERR(FIND(AJ$4,NieStac!$S58))=FALSE,IF(ISERR(FIND(CONCATENATE(AJ$4,"+"),NieStac!$S58))=FALSE,IF(ISERR(FIND(CONCATENATE(AJ$4,"++"),NieStac!$S58))=FALSE,IF(ISERR(FIND(CONCATENATE(AJ$4,"+++"),NieStac!$S58))=FALSE,"+++","++"),"+"),"-"),"-")</f>
        <v>-</v>
      </c>
      <c r="AK50" s="16" t="str">
        <f>IF(ISERR(FIND(AK$4,NieStac!$S58))=FALSE,IF(ISERR(FIND(CONCATENATE(AK$4,"+"),NieStac!$S58))=FALSE,IF(ISERR(FIND(CONCATENATE(AK$4,"++"),NieStac!$S58))=FALSE,IF(ISERR(FIND(CONCATENATE(AK$4,"+++"),NieStac!$S58))=FALSE,"+++","++"),"+"),"-"),"-")</f>
        <v>-</v>
      </c>
      <c r="AL50" s="16" t="str">
        <f>IF(ISERR(FIND(AL$4,NieStac!$S58))=FALSE,IF(ISERR(FIND(CONCATENATE(AL$4,"+"),NieStac!$S58))=FALSE,IF(ISERR(FIND(CONCATENATE(AL$4,"++"),NieStac!$S58))=FALSE,IF(ISERR(FIND(CONCATENATE(AL$4,"+++"),NieStac!$S58))=FALSE,"+++","++"),"+"),"-"),"-")</f>
        <v>-</v>
      </c>
      <c r="AM50" s="16" t="str">
        <f>IF(ISERR(FIND(AM$4,NieStac!$S58))=FALSE,IF(ISERR(FIND(CONCATENATE(AM$4,"+"),NieStac!$S58))=FALSE,IF(ISERR(FIND(CONCATENATE(AM$4,"++"),NieStac!$S58))=FALSE,IF(ISERR(FIND(CONCATENATE(AM$4,"+++"),NieStac!$S58))=FALSE,"+++","++"),"+"),"-"),"-")</f>
        <v>-</v>
      </c>
      <c r="AN50" s="16" t="str">
        <f>IF(ISERR(FIND(AN$4,NieStac!$S58))=FALSE,IF(ISERR(FIND(CONCATENATE(AN$4,"+"),NieStac!$S58))=FALSE,IF(ISERR(FIND(CONCATENATE(AN$4,"++"),NieStac!$S58))=FALSE,IF(ISERR(FIND(CONCATENATE(AN$4,"+++"),NieStac!$S58))=FALSE,"+++","++"),"+"),"-"),"-")</f>
        <v>-</v>
      </c>
      <c r="AO50" s="16" t="str">
        <f>IF(ISERR(FIND(AO$4,NieStac!$S58))=FALSE,IF(ISERR(FIND(CONCATENATE(AO$4,"+"),NieStac!$S58))=FALSE,IF(ISERR(FIND(CONCATENATE(AO$4,"++"),NieStac!$S58))=FALSE,IF(ISERR(FIND(CONCATENATE(AO$4,"+++"),NieStac!$S58))=FALSE,"+++","++"),"+"),"-"),"-")</f>
        <v>-</v>
      </c>
      <c r="AP50" s="16" t="str">
        <f>IF(ISERR(FIND(AP$4,NieStac!$S58))=FALSE,IF(ISERR(FIND(CONCATENATE(AP$4,"+"),NieStac!$S58))=FALSE,IF(ISERR(FIND(CONCATENATE(AP$4,"++"),NieStac!$S58))=FALSE,IF(ISERR(FIND(CONCATENATE(AP$4,"+++"),NieStac!$S58))=FALSE,"+++","++"),"+"),"-"),"-")</f>
        <v>-</v>
      </c>
      <c r="AQ50" s="16" t="str">
        <f>IF(ISERR(FIND(AQ$4,NieStac!$S58))=FALSE,IF(ISERR(FIND(CONCATENATE(AQ$4,"+"),NieStac!$S58))=FALSE,IF(ISERR(FIND(CONCATENATE(AQ$4,"++"),NieStac!$S58))=FALSE,IF(ISERR(FIND(CONCATENATE(AQ$4,"+++"),NieStac!$S58))=FALSE,"+++","++"),"+"),"-"),"-")</f>
        <v>-</v>
      </c>
      <c r="AR50" s="16" t="str">
        <f>IF(ISERR(FIND(AR$4,NieStac!$S58))=FALSE,IF(ISERR(FIND(CONCATENATE(AR$4,"+"),NieStac!$S58))=FALSE,IF(ISERR(FIND(CONCATENATE(AR$4,"++"),NieStac!$S58))=FALSE,IF(ISERR(FIND(CONCATENATE(AR$4,"+++"),NieStac!$S58))=FALSE,"+++","++"),"+"),"-"),"-")</f>
        <v>-</v>
      </c>
      <c r="AS50" s="16" t="str">
        <f>IF(ISERR(FIND(AS$4,NieStac!$S58))=FALSE,IF(ISERR(FIND(CONCATENATE(AS$4,"+"),NieStac!$S58))=FALSE,IF(ISERR(FIND(CONCATENATE(AS$4,"++"),NieStac!$S58))=FALSE,IF(ISERR(FIND(CONCATENATE(AS$4,"+++"),NieStac!$S58))=FALSE,"+++","++"),"+"),"-"),"-")</f>
        <v>-</v>
      </c>
      <c r="AT50" s="16" t="str">
        <f>IF(ISERR(FIND(AT$4,NieStac!$S58))=FALSE,IF(ISERR(FIND(CONCATENATE(AT$4,"+"),NieStac!$S58))=FALSE,IF(ISERR(FIND(CONCATENATE(AT$4,"++"),NieStac!$S58))=FALSE,IF(ISERR(FIND(CONCATENATE(AT$4,"+++"),NieStac!$S58))=FALSE,"+++","++"),"+"),"-"),"-")</f>
        <v>-</v>
      </c>
      <c r="AU50" s="16" t="str">
        <f>IF(ISERR(FIND(AU$4,NieStac!$S58))=FALSE,IF(ISERR(FIND(CONCATENATE(AU$4,"+"),NieStac!$S58))=FALSE,IF(ISERR(FIND(CONCATENATE(AU$4,"++"),NieStac!$S58))=FALSE,IF(ISERR(FIND(CONCATENATE(AU$4,"+++"),NieStac!$S58))=FALSE,"+++","++"),"+"),"-"),"-")</f>
        <v>-</v>
      </c>
      <c r="AV50" s="16"/>
      <c r="AW50" s="16" t="str">
        <f>IF(ISERR(FIND(AW$4,NieStac!$T58))=FALSE,IF(ISERR(FIND(CONCATENATE(AW$4,"+"),NieStac!$T58))=FALSE,IF(ISERR(FIND(CONCATENATE(AW$4,"++"),NieStac!$T58))=FALSE,IF(ISERR(FIND(CONCATENATE(AW$4,"+++"),NieStac!$T58))=FALSE,"+++","++"),"+"),"-"),"-")</f>
        <v>-</v>
      </c>
      <c r="AX50" s="16" t="str">
        <f>IF(ISERR(FIND(AX$4,NieStac!$T58))=FALSE,IF(ISERR(FIND(CONCATENATE(AX$4,"+"),NieStac!$T58))=FALSE,IF(ISERR(FIND(CONCATENATE(AX$4,"++"),NieStac!$T58))=FALSE,IF(ISERR(FIND(CONCATENATE(AX$4,"+++"),NieStac!$T58))=FALSE,"+++","++"),"+"),"-"),"-")</f>
        <v>-</v>
      </c>
      <c r="AY50" s="16" t="str">
        <f>IF(ISERR(FIND(AY$4,NieStac!$T58))=FALSE,IF(ISERR(FIND(CONCATENATE(AY$4,"+"),NieStac!$T58))=FALSE,IF(ISERR(FIND(CONCATENATE(AY$4,"++"),NieStac!$T58))=FALSE,IF(ISERR(FIND(CONCATENATE(AY$4,"+++"),NieStac!$T58))=FALSE,"+++","++"),"+"),"-"),"-")</f>
        <v>-</v>
      </c>
      <c r="AZ50" s="16" t="str">
        <f>IF(ISERR(FIND(AZ$4,NieStac!$T58))=FALSE,IF(ISERR(FIND(CONCATENATE(AZ$4,"+"),NieStac!$T58))=FALSE,IF(ISERR(FIND(CONCATENATE(AZ$4,"++"),NieStac!$T58))=FALSE,IF(ISERR(FIND(CONCATENATE(AZ$4,"+++"),NieStac!$T58))=FALSE,"+++","++"),"+"),"-"),"-")</f>
        <v>-</v>
      </c>
      <c r="BA50" s="16" t="str">
        <f>IF(ISERR(FIND(BA$4,NieStac!$T58))=FALSE,IF(ISERR(FIND(CONCATENATE(BA$4,"+"),NieStac!$T58))=FALSE,IF(ISERR(FIND(CONCATENATE(BA$4,"++"),NieStac!$T58))=FALSE,IF(ISERR(FIND(CONCATENATE(BA$4,"+++"),NieStac!$T58))=FALSE,"+++","++"),"+"),"-"),"-")</f>
        <v>-</v>
      </c>
      <c r="BB50" s="16" t="str">
        <f>IF(ISERR(FIND(BB$4,NieStac!$T58))=FALSE,IF(ISERR(FIND(CONCATENATE(BB$4,"+"),NieStac!$T58))=FALSE,IF(ISERR(FIND(CONCATENATE(BB$4,"++"),NieStac!$T58))=FALSE,IF(ISERR(FIND(CONCATENATE(BB$4,"+++"),NieStac!$T58))=FALSE,"+++","++"),"+"),"-"),"-")</f>
        <v>-</v>
      </c>
    </row>
    <row r="51" spans="1:54" s="13" customFormat="1" hidden="1">
      <c r="A51" s="141"/>
      <c r="B51" s="142" t="e">
        <f>CONCATENATE(IF(#REF!&lt;&gt;"-",#REF!,""),IF(B6&lt;&gt;"-",B6,""),IF(B7&lt;&gt;"-",B7,""),IF(B8&lt;&gt;"-",B8,""),IF(B9&lt;&gt;"-",B9,""),IF(B10&lt;&gt;"-",B10,""),IF(B11&lt;&gt;"-",B11,""),IF(B12&lt;&gt;"-",B12,""),IF(B13&lt;&gt;"-",B13,""),IF(B14&lt;&gt;"-",B14,""),IF(B15&lt;&gt;"-",B15,""),IF(B16&lt;&gt;"-",B16,""),IF(B17&lt;&gt;"-",B17,""),IF(B18&lt;&gt;"-",B18,""),IF(B19&lt;&gt;"-",B19,""),IF(#REF!&lt;&gt;"-",#REF!,""),IF(B20&lt;&gt;"-",B20,""),IF(B21&lt;&gt;"-",B21,""),IF(B22&lt;&gt;"-",B22,""),IF(B23&lt;&gt;"-",B23,""),IF(B24&lt;&gt;"-",B24,""),IF(B25&lt;&gt;"-",B25,""),IF(B26&lt;&gt;"-",B26,""),IF(B27&lt;&gt;"-",B27,""),IF(B28&lt;&gt;"-",B28,""),IF(B29&lt;&gt;"-",B29,""),IF(B30&lt;&gt;"-",B30,""),IF(B31&lt;&gt;"-",B31,""),IF(#REF!&lt;&gt;"-",#REF!,""),IF(B32&lt;&gt;"-",B32,""),IF(B33&lt;&gt;"-",B33,""),IF(B34&lt;&gt;"-",B34,""),IF(B35&lt;&gt;"-",B35,""),IF(B36&lt;&gt;"-",B36,""),IF(B37&lt;&gt;"-",B37,""),IF(B38&lt;&gt;"-",B38,""),IF(B39&lt;&gt;"-",B39,""),IF(B40&lt;&gt;"-",B40,""),IF(B41&lt;&gt;"-",B41,""),IF(B42&lt;&gt;"-",B42,""),IF(B43&lt;&gt;"-",B43,""),IF(#REF!&lt;&gt;"-",#REF!,""),IF(B44&lt;&gt;"-",B44,""),IF(B45&lt;&gt;"-",B45,""),IF(B46&lt;&gt;"-",B46,""),IF(B47&lt;&gt;"-",B47,""),IF(B48&lt;&gt;"-",B48,""),IF(B49&lt;&gt;"-",B49,""),IF(B50&lt;&gt;"-",B50,""))</f>
        <v>#REF!</v>
      </c>
      <c r="C51" s="142" t="e">
        <f>CONCATENATE(IF(#REF!&lt;&gt;"-",#REF!,""),IF(C6&lt;&gt;"-",C6,""),IF(C7&lt;&gt;"-",C7,""),IF(C8&lt;&gt;"-",C8,""),IF(C9&lt;&gt;"-",C9,""),IF(C10&lt;&gt;"-",C10,""),IF(C11&lt;&gt;"-",C11,""),IF(C12&lt;&gt;"-",C12,""),IF(C13&lt;&gt;"-",C13,""),IF(C14&lt;&gt;"-",C14,""),IF(C15&lt;&gt;"-",C15,""),IF(C16&lt;&gt;"-",C16,""),IF(C17&lt;&gt;"-",C17,""),IF(C18&lt;&gt;"-",C18,""),IF(C19&lt;&gt;"-",C19,""),IF(#REF!&lt;&gt;"-",#REF!,""),IF(C20&lt;&gt;"-",C20,""),IF(C21&lt;&gt;"-",C21,""),IF(C22&lt;&gt;"-",C22,""),IF(C23&lt;&gt;"-",C23,""),IF(C24&lt;&gt;"-",C24,""),IF(C25&lt;&gt;"-",C25,""),IF(C26&lt;&gt;"-",C26,""),IF(C27&lt;&gt;"-",C27,""),IF(C28&lt;&gt;"-",C28,""),IF(C29&lt;&gt;"-",C29,""),IF(C30&lt;&gt;"-",C30,""),IF(C31&lt;&gt;"-",C31,""),IF(#REF!&lt;&gt;"-",#REF!,""),IF(C32&lt;&gt;"-",C32,""),IF(C33&lt;&gt;"-",C33,""),IF(C34&lt;&gt;"-",C34,""),IF(C35&lt;&gt;"-",C35,""),IF(C36&lt;&gt;"-",C36,""),IF(C37&lt;&gt;"-",C37,""),IF(C38&lt;&gt;"-",C38,""),IF(C39&lt;&gt;"-",C39,""),IF(C40&lt;&gt;"-",C40,""),IF(C41&lt;&gt;"-",C41,""),IF(C42&lt;&gt;"-",C42,""),IF(C43&lt;&gt;"-",C43,""),IF(#REF!&lt;&gt;"-",#REF!,""),IF(C44&lt;&gt;"-",C44,""),IF(C45&lt;&gt;"-",C45,""),IF(C46&lt;&gt;"-",C46,""),IF(C47&lt;&gt;"-",C47,""),IF(C48&lt;&gt;"-",C48,""),IF(C49&lt;&gt;"-",C49,""),IF(C50&lt;&gt;"-",C50,""))</f>
        <v>#REF!</v>
      </c>
      <c r="D51" s="142" t="e">
        <f>CONCATENATE(IF(#REF!&lt;&gt;"-",#REF!,""),IF(D6&lt;&gt;"-",D6,""),IF(D7&lt;&gt;"-",D7,""),IF(D8&lt;&gt;"-",D8,""),IF(D9&lt;&gt;"-",D9,""),IF(D10&lt;&gt;"-",D10,""),IF(D11&lt;&gt;"-",D11,""),IF(D12&lt;&gt;"-",D12,""),IF(D13&lt;&gt;"-",D13,""),IF(D14&lt;&gt;"-",D14,""),IF(D15&lt;&gt;"-",D15,""),IF(D16&lt;&gt;"-",D16,""),IF(D17&lt;&gt;"-",D17,""),IF(D18&lt;&gt;"-",D18,""),IF(D19&lt;&gt;"-",D19,""),IF(#REF!&lt;&gt;"-",#REF!,""),IF(D20&lt;&gt;"-",D20,""),IF(D21&lt;&gt;"-",D21,""),IF(D22&lt;&gt;"-",D22,""),IF(D23&lt;&gt;"-",D23,""),IF(D24&lt;&gt;"-",D24,""),IF(D25&lt;&gt;"-",D25,""),IF(D26&lt;&gt;"-",D26,""),IF(D27&lt;&gt;"-",D27,""),IF(D28&lt;&gt;"-",D28,""),IF(D29&lt;&gt;"-",D29,""),IF(D30&lt;&gt;"-",D30,""),IF(D31&lt;&gt;"-",D31,""),IF(#REF!&lt;&gt;"-",#REF!,""),IF(D32&lt;&gt;"-",D32,""),IF(D33&lt;&gt;"-",D33,""),IF(D34&lt;&gt;"-",D34,""),IF(D35&lt;&gt;"-",D35,""),IF(D36&lt;&gt;"-",D36,""),IF(D37&lt;&gt;"-",D37,""),IF(D38&lt;&gt;"-",D38,""),IF(D39&lt;&gt;"-",D39,""),IF(D40&lt;&gt;"-",D40,""),IF(D41&lt;&gt;"-",D41,""),IF(D42&lt;&gt;"-",D42,""),IF(D43&lt;&gt;"-",D43,""),IF(#REF!&lt;&gt;"-",#REF!,""),IF(D44&lt;&gt;"-",D44,""),IF(D45&lt;&gt;"-",D45,""),IF(D46&lt;&gt;"-",D46,""),IF(D47&lt;&gt;"-",D47,""),IF(D48&lt;&gt;"-",D48,""),IF(D49&lt;&gt;"-",D49,""),IF(D50&lt;&gt;"-",D50,""))</f>
        <v>#REF!</v>
      </c>
      <c r="E51" s="142" t="e">
        <f>CONCATENATE(IF(#REF!&lt;&gt;"-",#REF!,""),IF(E6&lt;&gt;"-",E6,""),IF(E7&lt;&gt;"-",E7,""),IF(E8&lt;&gt;"-",E8,""),IF(E9&lt;&gt;"-",E9,""),IF(E10&lt;&gt;"-",E10,""),IF(E11&lt;&gt;"-",E11,""),IF(E12&lt;&gt;"-",E12,""),IF(E13&lt;&gt;"-",E13,""),IF(E14&lt;&gt;"-",E14,""),IF(E15&lt;&gt;"-",E15,""),IF(E16&lt;&gt;"-",E16,""),IF(E17&lt;&gt;"-",E17,""),IF(E18&lt;&gt;"-",E18,""),IF(E19&lt;&gt;"-",E19,""),IF(#REF!&lt;&gt;"-",#REF!,""),IF(E20&lt;&gt;"-",E20,""),IF(E21&lt;&gt;"-",E21,""),IF(E22&lt;&gt;"-",E22,""),IF(E23&lt;&gt;"-",E23,""),IF(E24&lt;&gt;"-",E24,""),IF(E25&lt;&gt;"-",E25,""),IF(E26&lt;&gt;"-",E26,""),IF(E27&lt;&gt;"-",E27,""),IF(E28&lt;&gt;"-",E28,""),IF(E29&lt;&gt;"-",E29,""),IF(E30&lt;&gt;"-",E30,""),IF(E31&lt;&gt;"-",E31,""),IF(#REF!&lt;&gt;"-",#REF!,""),IF(E32&lt;&gt;"-",E32,""),IF(E33&lt;&gt;"-",E33,""),IF(E34&lt;&gt;"-",E34,""),IF(E35&lt;&gt;"-",E35,""),IF(E36&lt;&gt;"-",E36,""),IF(E37&lt;&gt;"-",E37,""),IF(E38&lt;&gt;"-",E38,""),IF(E39&lt;&gt;"-",E39,""),IF(E40&lt;&gt;"-",E40,""),IF(E41&lt;&gt;"-",E41,""),IF(E42&lt;&gt;"-",E42,""),IF(E43&lt;&gt;"-",E43,""),IF(#REF!&lt;&gt;"-",#REF!,""),IF(E44&lt;&gt;"-",E44,""),IF(E45&lt;&gt;"-",E45,""),IF(E46&lt;&gt;"-",E46,""),IF(E47&lt;&gt;"-",E47,""),IF(E48&lt;&gt;"-",E48,""),IF(E49&lt;&gt;"-",E49,""),IF(E50&lt;&gt;"-",E50,""))</f>
        <v>#REF!</v>
      </c>
      <c r="F51" s="142" t="e">
        <f>CONCATENATE(IF(#REF!&lt;&gt;"-",#REF!,""),IF(F6&lt;&gt;"-",F6,""),IF(F7&lt;&gt;"-",F7,""),IF(F8&lt;&gt;"-",F8,""),IF(F9&lt;&gt;"-",F9,""),IF(F10&lt;&gt;"-",F10,""),IF(F11&lt;&gt;"-",F11,""),IF(F12&lt;&gt;"-",F12,""),IF(F13&lt;&gt;"-",F13,""),IF(F14&lt;&gt;"-",F14,""),IF(F15&lt;&gt;"-",F15,""),IF(F16&lt;&gt;"-",F16,""),IF(F17&lt;&gt;"-",F17,""),IF(F18&lt;&gt;"-",F18,""),IF(F19&lt;&gt;"-",F19,""),IF(#REF!&lt;&gt;"-",#REF!,""),IF(F20&lt;&gt;"-",F20,""),IF(F21&lt;&gt;"-",F21,""),IF(F22&lt;&gt;"-",F22,""),IF(F23&lt;&gt;"-",F23,""),IF(F24&lt;&gt;"-",F24,""),IF(F25&lt;&gt;"-",F25,""),IF(F26&lt;&gt;"-",F26,""),IF(F27&lt;&gt;"-",F27,""),IF(F28&lt;&gt;"-",F28,""),IF(F29&lt;&gt;"-",F29,""),IF(F30&lt;&gt;"-",F30,""),IF(F31&lt;&gt;"-",F31,""),IF(#REF!&lt;&gt;"-",#REF!,""),IF(F32&lt;&gt;"-",F32,""),IF(F33&lt;&gt;"-",F33,""),IF(F34&lt;&gt;"-",F34,""),IF(F35&lt;&gt;"-",F35,""),IF(F36&lt;&gt;"-",F36,""),IF(F37&lt;&gt;"-",F37,""),IF(F38&lt;&gt;"-",F38,""),IF(F39&lt;&gt;"-",F39,""),IF(F40&lt;&gt;"-",F40,""),IF(F41&lt;&gt;"-",F41,""),IF(F42&lt;&gt;"-",F42,""),IF(F43&lt;&gt;"-",F43,""),IF(#REF!&lt;&gt;"-",#REF!,""),IF(F44&lt;&gt;"-",F44,""),IF(F45&lt;&gt;"-",F45,""),IF(F46&lt;&gt;"-",F46,""),IF(F47&lt;&gt;"-",F47,""),IF(F48&lt;&gt;"-",F48,""),IF(F49&lt;&gt;"-",F49,""),IF(F50&lt;&gt;"-",F50,""))</f>
        <v>#REF!</v>
      </c>
      <c r="G51" s="142" t="e">
        <f>CONCATENATE(IF(#REF!&lt;&gt;"-",#REF!,""),IF(G6&lt;&gt;"-",G6,""),IF(G7&lt;&gt;"-",G7,""),IF(G8&lt;&gt;"-",G8,""),IF(G9&lt;&gt;"-",G9,""),IF(G10&lt;&gt;"-",G10,""),IF(G11&lt;&gt;"-",G11,""),IF(G12&lt;&gt;"-",G12,""),IF(G13&lt;&gt;"-",G13,""),IF(G14&lt;&gt;"-",G14,""),IF(G15&lt;&gt;"-",G15,""),IF(G16&lt;&gt;"-",G16,""),IF(G17&lt;&gt;"-",G17,""),IF(G18&lt;&gt;"-",G18,""),IF(G19&lt;&gt;"-",G19,""),IF(#REF!&lt;&gt;"-",#REF!,""),IF(G20&lt;&gt;"-",G20,""),IF(G21&lt;&gt;"-",G21,""),IF(G22&lt;&gt;"-",G22,""),IF(G23&lt;&gt;"-",G23,""),IF(G24&lt;&gt;"-",G24,""),IF(G25&lt;&gt;"-",G25,""),IF(G26&lt;&gt;"-",G26,""),IF(G27&lt;&gt;"-",G27,""),IF(G28&lt;&gt;"-",G28,""),IF(G29&lt;&gt;"-",G29,""),IF(G30&lt;&gt;"-",G30,""),IF(G31&lt;&gt;"-",G31,""),IF(#REF!&lt;&gt;"-",#REF!,""),IF(G32&lt;&gt;"-",G32,""),IF(G33&lt;&gt;"-",G33,""),IF(G34&lt;&gt;"-",G34,""),IF(G35&lt;&gt;"-",G35,""),IF(G36&lt;&gt;"-",G36,""),IF(G37&lt;&gt;"-",G37,""),IF(G38&lt;&gt;"-",G38,""),IF(G39&lt;&gt;"-",G39,""),IF(G40&lt;&gt;"-",G40,""),IF(G41&lt;&gt;"-",G41,""),IF(G42&lt;&gt;"-",G42,""),IF(G43&lt;&gt;"-",G43,""),IF(#REF!&lt;&gt;"-",#REF!,""),IF(G44&lt;&gt;"-",G44,""),IF(G45&lt;&gt;"-",G45,""),IF(G46&lt;&gt;"-",G46,""),IF(G47&lt;&gt;"-",G47,""),IF(G48&lt;&gt;"-",G48,""),IF(G49&lt;&gt;"-",G49,""),IF(G50&lt;&gt;"-",G50,""))</f>
        <v>#REF!</v>
      </c>
      <c r="H51" s="142" t="e">
        <f>CONCATENATE(IF(#REF!&lt;&gt;"-",#REF!,""),IF(H6&lt;&gt;"-",H6,""),IF(H7&lt;&gt;"-",H7,""),IF(H8&lt;&gt;"-",H8,""),IF(H9&lt;&gt;"-",H9,""),IF(H10&lt;&gt;"-",H10,""),IF(H11&lt;&gt;"-",H11,""),IF(H12&lt;&gt;"-",H12,""),IF(H13&lt;&gt;"-",H13,""),IF(H14&lt;&gt;"-",H14,""),IF(H15&lt;&gt;"-",H15,""),IF(H16&lt;&gt;"-",H16,""),IF(H17&lt;&gt;"-",H17,""),IF(H18&lt;&gt;"-",H18,""),IF(H19&lt;&gt;"-",H19,""),IF(#REF!&lt;&gt;"-",#REF!,""),IF(H20&lt;&gt;"-",H20,""),IF(H21&lt;&gt;"-",H21,""),IF(H22&lt;&gt;"-",H22,""),IF(H23&lt;&gt;"-",H23,""),IF(H24&lt;&gt;"-",H24,""),IF(H25&lt;&gt;"-",H25,""),IF(H26&lt;&gt;"-",H26,""),IF(H27&lt;&gt;"-",H27,""),IF(H28&lt;&gt;"-",H28,""),IF(H29&lt;&gt;"-",H29,""),IF(H30&lt;&gt;"-",H30,""),IF(H31&lt;&gt;"-",H31,""),IF(#REF!&lt;&gt;"-",#REF!,""),IF(H32&lt;&gt;"-",H32,""),IF(H33&lt;&gt;"-",H33,""),IF(H34&lt;&gt;"-",H34,""),IF(H35&lt;&gt;"-",H35,""),IF(H36&lt;&gt;"-",H36,""),IF(H37&lt;&gt;"-",H37,""),IF(H38&lt;&gt;"-",H38,""),IF(H39&lt;&gt;"-",H39,""),IF(H40&lt;&gt;"-",H40,""),IF(H41&lt;&gt;"-",H41,""),IF(H42&lt;&gt;"-",H42,""),IF(H43&lt;&gt;"-",H43,""),IF(#REF!&lt;&gt;"-",#REF!,""),IF(H44&lt;&gt;"-",H44,""),IF(H45&lt;&gt;"-",H45,""),IF(H46&lt;&gt;"-",H46,""),IF(H47&lt;&gt;"-",H47,""),IF(H48&lt;&gt;"-",H48,""),IF(H49&lt;&gt;"-",H49,""),IF(H50&lt;&gt;"-",H50,""))</f>
        <v>#REF!</v>
      </c>
      <c r="I51" s="142" t="e">
        <f>CONCATENATE(IF(#REF!&lt;&gt;"-",#REF!,""),IF(I6&lt;&gt;"-",I6,""),IF(I7&lt;&gt;"-",I7,""),IF(I8&lt;&gt;"-",I8,""),IF(I9&lt;&gt;"-",I9,""),IF(I10&lt;&gt;"-",I10,""),IF(I11&lt;&gt;"-",I11,""),IF(I12&lt;&gt;"-",I12,""),IF(I13&lt;&gt;"-",I13,""),IF(I14&lt;&gt;"-",I14,""),IF(I15&lt;&gt;"-",I15,""),IF(I16&lt;&gt;"-",I16,""),IF(I17&lt;&gt;"-",I17,""),IF(I18&lt;&gt;"-",I18,""),IF(I19&lt;&gt;"-",I19,""),IF(#REF!&lt;&gt;"-",#REF!,""),IF(I20&lt;&gt;"-",I20,""),IF(I21&lt;&gt;"-",I21,""),IF(I22&lt;&gt;"-",I22,""),IF(I23&lt;&gt;"-",I23,""),IF(I24&lt;&gt;"-",I24,""),IF(I25&lt;&gt;"-",I25,""),IF(I26&lt;&gt;"-",I26,""),IF(I27&lt;&gt;"-",I27,""),IF(I28&lt;&gt;"-",I28,""),IF(I29&lt;&gt;"-",I29,""),IF(I30&lt;&gt;"-",I30,""),IF(I31&lt;&gt;"-",I31,""),IF(#REF!&lt;&gt;"-",#REF!,""),IF(I32&lt;&gt;"-",I32,""),IF(I33&lt;&gt;"-",I33,""),IF(I34&lt;&gt;"-",I34,""),IF(I35&lt;&gt;"-",I35,""),IF(I36&lt;&gt;"-",I36,""),IF(I37&lt;&gt;"-",I37,""),IF(I38&lt;&gt;"-",I38,""),IF(I39&lt;&gt;"-",I39,""),IF(I40&lt;&gt;"-",I40,""),IF(I41&lt;&gt;"-",I41,""),IF(I42&lt;&gt;"-",I42,""),IF(I43&lt;&gt;"-",I43,""),IF(#REF!&lt;&gt;"-",#REF!,""),IF(I44&lt;&gt;"-",I44,""),IF(I45&lt;&gt;"-",I45,""),IF(I46&lt;&gt;"-",I46,""),IF(I47&lt;&gt;"-",I47,""),IF(I48&lt;&gt;"-",I48,""),IF(I49&lt;&gt;"-",I49,""),IF(I50&lt;&gt;"-",I50,""))</f>
        <v>#REF!</v>
      </c>
      <c r="J51" s="142" t="e">
        <f>CONCATENATE(IF(#REF!&lt;&gt;"-",#REF!,""),IF(J6&lt;&gt;"-",J6,""),IF(J7&lt;&gt;"-",J7,""),IF(J8&lt;&gt;"-",J8,""),IF(J9&lt;&gt;"-",J9,""),IF(J10&lt;&gt;"-",J10,""),IF(J11&lt;&gt;"-",J11,""),IF(J12&lt;&gt;"-",J12,""),IF(J13&lt;&gt;"-",J13,""),IF(J14&lt;&gt;"-",J14,""),IF(J15&lt;&gt;"-",J15,""),IF(J16&lt;&gt;"-",J16,""),IF(J17&lt;&gt;"-",J17,""),IF(J18&lt;&gt;"-",J18,""),IF(J19&lt;&gt;"-",J19,""),IF(#REF!&lt;&gt;"-",#REF!,""),IF(J20&lt;&gt;"-",J20,""),IF(J21&lt;&gt;"-",J21,""),IF(J22&lt;&gt;"-",J22,""),IF(J23&lt;&gt;"-",J23,""),IF(J24&lt;&gt;"-",J24,""),IF(J25&lt;&gt;"-",J25,""),IF(J26&lt;&gt;"-",J26,""),IF(J27&lt;&gt;"-",J27,""),IF(J28&lt;&gt;"-",J28,""),IF(J29&lt;&gt;"-",J29,""),IF(J30&lt;&gt;"-",J30,""),IF(J31&lt;&gt;"-",J31,""),IF(#REF!&lt;&gt;"-",#REF!,""),IF(J32&lt;&gt;"-",J32,""),IF(J33&lt;&gt;"-",J33,""),IF(J34&lt;&gt;"-",J34,""),IF(J35&lt;&gt;"-",J35,""),IF(J36&lt;&gt;"-",J36,""),IF(J37&lt;&gt;"-",J37,""),IF(J38&lt;&gt;"-",J38,""),IF(J39&lt;&gt;"-",J39,""),IF(J40&lt;&gt;"-",J40,""),IF(J41&lt;&gt;"-",J41,""),IF(J42&lt;&gt;"-",J42,""),IF(J43&lt;&gt;"-",J43,""),IF(#REF!&lt;&gt;"-",#REF!,""),IF(J44&lt;&gt;"-",J44,""),IF(J45&lt;&gt;"-",J45,""),IF(J46&lt;&gt;"-",J46,""),IF(J47&lt;&gt;"-",J47,""),IF(J48&lt;&gt;"-",J48,""),IF(J49&lt;&gt;"-",J49,""),IF(J50&lt;&gt;"-",J50,""))</f>
        <v>#REF!</v>
      </c>
      <c r="K51" s="142" t="e">
        <f>CONCATENATE(IF(#REF!&lt;&gt;"-",#REF!,""),IF(K6&lt;&gt;"-",K6,""),IF(K7&lt;&gt;"-",K7,""),IF(K8&lt;&gt;"-",K8,""),IF(K9&lt;&gt;"-",K9,""),IF(K10&lt;&gt;"-",K10,""),IF(K11&lt;&gt;"-",K11,""),IF(K12&lt;&gt;"-",K12,""),IF(K13&lt;&gt;"-",K13,""),IF(K14&lt;&gt;"-",K14,""),IF(K15&lt;&gt;"-",K15,""),IF(K16&lt;&gt;"-",K16,""),IF(K17&lt;&gt;"-",K17,""),IF(K18&lt;&gt;"-",K18,""),IF(K19&lt;&gt;"-",K19,""),IF(#REF!&lt;&gt;"-",#REF!,""),IF(K20&lt;&gt;"-",K20,""),IF(K21&lt;&gt;"-",K21,""),IF(K22&lt;&gt;"-",K22,""),IF(K23&lt;&gt;"-",K23,""),IF(K24&lt;&gt;"-",K24,""),IF(K25&lt;&gt;"-",K25,""),IF(K26&lt;&gt;"-",K26,""),IF(K27&lt;&gt;"-",K27,""),IF(K28&lt;&gt;"-",K28,""),IF(K29&lt;&gt;"-",K29,""),IF(K30&lt;&gt;"-",K30,""),IF(K31&lt;&gt;"-",K31,""),IF(#REF!&lt;&gt;"-",#REF!,""),IF(K32&lt;&gt;"-",K32,""),IF(K33&lt;&gt;"-",K33,""),IF(K34&lt;&gt;"-",K34,""),IF(K35&lt;&gt;"-",K35,""),IF(K36&lt;&gt;"-",K36,""),IF(K37&lt;&gt;"-",K37,""),IF(K38&lt;&gt;"-",K38,""),IF(K39&lt;&gt;"-",K39,""),IF(K40&lt;&gt;"-",K40,""),IF(K41&lt;&gt;"-",K41,""),IF(K42&lt;&gt;"-",K42,""),IF(K43&lt;&gt;"-",K43,""),IF(#REF!&lt;&gt;"-",#REF!,""),IF(K44&lt;&gt;"-",K44,""),IF(K45&lt;&gt;"-",K45,""),IF(K46&lt;&gt;"-",K46,""),IF(K47&lt;&gt;"-",K47,""),IF(K48&lt;&gt;"-",K48,""),IF(K49&lt;&gt;"-",K49,""),IF(K50&lt;&gt;"-",K50,""))</f>
        <v>#REF!</v>
      </c>
      <c r="L51" s="142" t="e">
        <f>CONCATENATE(IF(#REF!&lt;&gt;"-",#REF!,""),IF(L6&lt;&gt;"-",L6,""),IF(L7&lt;&gt;"-",L7,""),IF(L8&lt;&gt;"-",L8,""),IF(L9&lt;&gt;"-",L9,""),IF(L10&lt;&gt;"-",L10,""),IF(L11&lt;&gt;"-",L11,""),IF(L12&lt;&gt;"-",L12,""),IF(L13&lt;&gt;"-",L13,""),IF(L14&lt;&gt;"-",L14,""),IF(L15&lt;&gt;"-",L15,""),IF(L16&lt;&gt;"-",L16,""),IF(L17&lt;&gt;"-",L17,""),IF(L18&lt;&gt;"-",L18,""),IF(L19&lt;&gt;"-",L19,""),IF(#REF!&lt;&gt;"-",#REF!,""),IF(L20&lt;&gt;"-",L20,""),IF(L21&lt;&gt;"-",L21,""),IF(L22&lt;&gt;"-",L22,""),IF(L23&lt;&gt;"-",L23,""),IF(L24&lt;&gt;"-",L24,""),IF(L25&lt;&gt;"-",L25,""),IF(L26&lt;&gt;"-",L26,""),IF(L27&lt;&gt;"-",L27,""),IF(L28&lt;&gt;"-",L28,""),IF(L29&lt;&gt;"-",L29,""),IF(L30&lt;&gt;"-",L30,""),IF(L31&lt;&gt;"-",L31,""),IF(#REF!&lt;&gt;"-",#REF!,""),IF(L32&lt;&gt;"-",L32,""),IF(L33&lt;&gt;"-",L33,""),IF(L34&lt;&gt;"-",L34,""),IF(L35&lt;&gt;"-",L35,""),IF(L36&lt;&gt;"-",L36,""),IF(L37&lt;&gt;"-",L37,""),IF(L38&lt;&gt;"-",L38,""),IF(L39&lt;&gt;"-",L39,""),IF(L40&lt;&gt;"-",L40,""),IF(L41&lt;&gt;"-",L41,""),IF(L42&lt;&gt;"-",L42,""),IF(L43&lt;&gt;"-",L43,""),IF(#REF!&lt;&gt;"-",#REF!,""),IF(L44&lt;&gt;"-",L44,""),IF(L45&lt;&gt;"-",L45,""),IF(L46&lt;&gt;"-",L46,""),IF(L47&lt;&gt;"-",L47,""),IF(L48&lt;&gt;"-",L48,""),IF(L49&lt;&gt;"-",L49,""),IF(L50&lt;&gt;"-",L50,""))</f>
        <v>#REF!</v>
      </c>
      <c r="M51" s="142" t="e">
        <f>CONCATENATE(IF(#REF!&lt;&gt;"-",#REF!,""),IF(M6&lt;&gt;"-",M6,""),IF(M7&lt;&gt;"-",M7,""),IF(M8&lt;&gt;"-",M8,""),IF(M9&lt;&gt;"-",M9,""),IF(M10&lt;&gt;"-",M10,""),IF(M11&lt;&gt;"-",M11,""),IF(M12&lt;&gt;"-",M12,""),IF(M13&lt;&gt;"-",M13,""),IF(M14&lt;&gt;"-",M14,""),IF(M15&lt;&gt;"-",M15,""),IF(M16&lt;&gt;"-",M16,""),IF(M17&lt;&gt;"-",M17,""),IF(M18&lt;&gt;"-",M18,""),IF(M19&lt;&gt;"-",M19,""),IF(#REF!&lt;&gt;"-",#REF!,""),IF(M20&lt;&gt;"-",M20,""),IF(M21&lt;&gt;"-",M21,""),IF(M22&lt;&gt;"-",M22,""),IF(M23&lt;&gt;"-",M23,""),IF(M24&lt;&gt;"-",M24,""),IF(M25&lt;&gt;"-",M25,""),IF(M26&lt;&gt;"-",M26,""),IF(M27&lt;&gt;"-",M27,""),IF(M28&lt;&gt;"-",M28,""),IF(M29&lt;&gt;"-",M29,""),IF(M30&lt;&gt;"-",M30,""),IF(M31&lt;&gt;"-",M31,""),IF(#REF!&lt;&gt;"-",#REF!,""),IF(M32&lt;&gt;"-",M32,""),IF(M33&lt;&gt;"-",M33,""),IF(M34&lt;&gt;"-",M34,""),IF(M35&lt;&gt;"-",M35,""),IF(M36&lt;&gt;"-",M36,""),IF(M37&lt;&gt;"-",M37,""),IF(M38&lt;&gt;"-",M38,""),IF(M39&lt;&gt;"-",M39,""),IF(M40&lt;&gt;"-",M40,""),IF(M41&lt;&gt;"-",M41,""),IF(M42&lt;&gt;"-",M42,""),IF(M43&lt;&gt;"-",M43,""),IF(#REF!&lt;&gt;"-",#REF!,""),IF(M44&lt;&gt;"-",M44,""),IF(M45&lt;&gt;"-",M45,""),IF(M46&lt;&gt;"-",M46,""),IF(M47&lt;&gt;"-",M47,""),IF(M48&lt;&gt;"-",M48,""),IF(M49&lt;&gt;"-",M49,""),IF(M50&lt;&gt;"-",M50,""))</f>
        <v>#REF!</v>
      </c>
      <c r="N51" s="142" t="e">
        <f>CONCATENATE(IF(#REF!&lt;&gt;"-",#REF!,""),IF(N6&lt;&gt;"-",N6,""),IF(N7&lt;&gt;"-",N7,""),IF(N8&lt;&gt;"-",N8,""),IF(N9&lt;&gt;"-",N9,""),IF(N10&lt;&gt;"-",N10,""),IF(N11&lt;&gt;"-",N11,""),IF(N12&lt;&gt;"-",N12,""),IF(N13&lt;&gt;"-",N13,""),IF(N14&lt;&gt;"-",N14,""),IF(N15&lt;&gt;"-",N15,""),IF(N16&lt;&gt;"-",N16,""),IF(N17&lt;&gt;"-",N17,""),IF(N18&lt;&gt;"-",N18,""),IF(N19&lt;&gt;"-",N19,""),IF(#REF!&lt;&gt;"-",#REF!,""),IF(N20&lt;&gt;"-",N20,""),IF(N21&lt;&gt;"-",N21,""),IF(N22&lt;&gt;"-",N22,""),IF(N23&lt;&gt;"-",N23,""),IF(N24&lt;&gt;"-",N24,""),IF(N25&lt;&gt;"-",N25,""),IF(N26&lt;&gt;"-",N26,""),IF(N27&lt;&gt;"-",N27,""),IF(N28&lt;&gt;"-",N28,""),IF(N29&lt;&gt;"-",N29,""),IF(N30&lt;&gt;"-",N30,""),IF(N31&lt;&gt;"-",N31,""),IF(#REF!&lt;&gt;"-",#REF!,""),IF(N32&lt;&gt;"-",N32,""),IF(N33&lt;&gt;"-",N33,""),IF(N34&lt;&gt;"-",N34,""),IF(N35&lt;&gt;"-",N35,""),IF(N36&lt;&gt;"-",N36,""),IF(N37&lt;&gt;"-",N37,""),IF(N38&lt;&gt;"-",N38,""),IF(N39&lt;&gt;"-",N39,""),IF(N40&lt;&gt;"-",N40,""),IF(N41&lt;&gt;"-",N41,""),IF(N42&lt;&gt;"-",N42,""),IF(N43&lt;&gt;"-",N43,""),IF(#REF!&lt;&gt;"-",#REF!,""),IF(N44&lt;&gt;"-",N44,""),IF(N45&lt;&gt;"-",N45,""),IF(N46&lt;&gt;"-",N46,""),IF(N47&lt;&gt;"-",N47,""),IF(N48&lt;&gt;"-",N48,""),IF(N49&lt;&gt;"-",N49,""),IF(N50&lt;&gt;"-",N50,""))</f>
        <v>#REF!</v>
      </c>
      <c r="O51" s="142" t="e">
        <f>CONCATENATE(IF(#REF!&lt;&gt;"-",#REF!,""),IF(O6&lt;&gt;"-",O6,""),IF(O7&lt;&gt;"-",O7,""),IF(O8&lt;&gt;"-",O8,""),IF(O9&lt;&gt;"-",O9,""),IF(O10&lt;&gt;"-",O10,""),IF(O11&lt;&gt;"-",O11,""),IF(O12&lt;&gt;"-",O12,""),IF(O13&lt;&gt;"-",O13,""),IF(O14&lt;&gt;"-",O14,""),IF(O15&lt;&gt;"-",O15,""),IF(O16&lt;&gt;"-",O16,""),IF(O17&lt;&gt;"-",O17,""),IF(O18&lt;&gt;"-",O18,""),IF(O19&lt;&gt;"-",O19,""),IF(#REF!&lt;&gt;"-",#REF!,""),IF(O20&lt;&gt;"-",O20,""),IF(O21&lt;&gt;"-",O21,""),IF(O22&lt;&gt;"-",O22,""),IF(O23&lt;&gt;"-",O23,""),IF(O24&lt;&gt;"-",O24,""),IF(O25&lt;&gt;"-",O25,""),IF(O26&lt;&gt;"-",O26,""),IF(O27&lt;&gt;"-",O27,""),IF(O28&lt;&gt;"-",O28,""),IF(O29&lt;&gt;"-",O29,""),IF(O30&lt;&gt;"-",O30,""),IF(O31&lt;&gt;"-",O31,""),IF(#REF!&lt;&gt;"-",#REF!,""),IF(O32&lt;&gt;"-",O32,""),IF(O33&lt;&gt;"-",O33,""),IF(O34&lt;&gt;"-",O34,""),IF(O35&lt;&gt;"-",O35,""),IF(O36&lt;&gt;"-",O36,""),IF(O37&lt;&gt;"-",O37,""),IF(O38&lt;&gt;"-",O38,""),IF(O39&lt;&gt;"-",O39,""),IF(O40&lt;&gt;"-",O40,""),IF(O41&lt;&gt;"-",O41,""),IF(O42&lt;&gt;"-",O42,""),IF(O43&lt;&gt;"-",O43,""),IF(#REF!&lt;&gt;"-",#REF!,""),IF(O44&lt;&gt;"-",O44,""),IF(O45&lt;&gt;"-",O45,""),IF(O46&lt;&gt;"-",O46,""),IF(O47&lt;&gt;"-",O47,""),IF(O48&lt;&gt;"-",O48,""),IF(O49&lt;&gt;"-",O49,""),IF(O50&lt;&gt;"-",O50,""))</f>
        <v>#REF!</v>
      </c>
      <c r="P51" s="142" t="e">
        <f>CONCATENATE(IF(#REF!&lt;&gt;"-",#REF!,""),IF(P6&lt;&gt;"-",P6,""),IF(P7&lt;&gt;"-",P7,""),IF(P8&lt;&gt;"-",P8,""),IF(P9&lt;&gt;"-",P9,""),IF(P10&lt;&gt;"-",P10,""),IF(P11&lt;&gt;"-",P11,""),IF(P12&lt;&gt;"-",P12,""),IF(P13&lt;&gt;"-",P13,""),IF(P14&lt;&gt;"-",P14,""),IF(P15&lt;&gt;"-",P15,""),IF(P16&lt;&gt;"-",P16,""),IF(P17&lt;&gt;"-",P17,""),IF(P18&lt;&gt;"-",P18,""),IF(P19&lt;&gt;"-",P19,""),IF(#REF!&lt;&gt;"-",#REF!,""),IF(P20&lt;&gt;"-",P20,""),IF(P21&lt;&gt;"-",P21,""),IF(P22&lt;&gt;"-",P22,""),IF(P23&lt;&gt;"-",P23,""),IF(P24&lt;&gt;"-",P24,""),IF(P25&lt;&gt;"-",P25,""),IF(P26&lt;&gt;"-",P26,""),IF(P27&lt;&gt;"-",P27,""),IF(P28&lt;&gt;"-",P28,""),IF(P29&lt;&gt;"-",P29,""),IF(P30&lt;&gt;"-",P30,""),IF(P31&lt;&gt;"-",P31,""),IF(#REF!&lt;&gt;"-",#REF!,""),IF(P32&lt;&gt;"-",P32,""),IF(P33&lt;&gt;"-",P33,""),IF(P34&lt;&gt;"-",P34,""),IF(P35&lt;&gt;"-",P35,""),IF(P36&lt;&gt;"-",P36,""),IF(P37&lt;&gt;"-",P37,""),IF(P38&lt;&gt;"-",P38,""),IF(P39&lt;&gt;"-",P39,""),IF(P40&lt;&gt;"-",P40,""),IF(P41&lt;&gt;"-",P41,""),IF(P42&lt;&gt;"-",P42,""),IF(P43&lt;&gt;"-",P43,""),IF(#REF!&lt;&gt;"-",#REF!,""),IF(P44&lt;&gt;"-",P44,""),IF(P45&lt;&gt;"-",P45,""),IF(P46&lt;&gt;"-",P46,""),IF(P47&lt;&gt;"-",P47,""),IF(P48&lt;&gt;"-",P48,""),IF(P49&lt;&gt;"-",P49,""),IF(P50&lt;&gt;"-",P50,""))</f>
        <v>#REF!</v>
      </c>
      <c r="Q51" s="142"/>
      <c r="R51" s="142"/>
      <c r="S51" s="142"/>
      <c r="T51" s="142"/>
      <c r="U51" s="142" t="e">
        <f>CONCATENATE(IF(#REF!&lt;&gt;"-",#REF!,""),IF(U6&lt;&gt;"-",U6,""),IF(U7&lt;&gt;"-",U7,""),IF(U8&lt;&gt;"-",U8,""),IF(U9&lt;&gt;"-",U9,""),IF(U10&lt;&gt;"-",U10,""),IF(U11&lt;&gt;"-",U11,""),IF(U12&lt;&gt;"-",U12,""),IF(U13&lt;&gt;"-",U13,""),IF(U14&lt;&gt;"-",U14,""),IF(U15&lt;&gt;"-",U15,""),IF(U16&lt;&gt;"-",U16,""),IF(U17&lt;&gt;"-",U17,""),IF(U18&lt;&gt;"-",U18,""),IF(U19&lt;&gt;"-",U19,""),IF(#REF!&lt;&gt;"-",#REF!,""),IF(U20&lt;&gt;"-",U20,""),IF(U21&lt;&gt;"-",U21,""),IF(U22&lt;&gt;"-",U22,""),IF(U23&lt;&gt;"-",U23,""),IF(U24&lt;&gt;"-",U24,""),IF(U25&lt;&gt;"-",U25,""),IF(U26&lt;&gt;"-",U26,""),IF(U27&lt;&gt;"-",U27,""),IF(U28&lt;&gt;"-",U28,""),IF(U29&lt;&gt;"-",U29,""),IF(U30&lt;&gt;"-",U30,""),IF(U31&lt;&gt;"-",U31,""),IF(#REF!&lt;&gt;"-",#REF!,""),IF(U32&lt;&gt;"-",U32,""),IF(U33&lt;&gt;"-",U33,""),IF(U34&lt;&gt;"-",U34,""),IF(U35&lt;&gt;"-",U35,""),IF(U36&lt;&gt;"-",U36,""),IF(U37&lt;&gt;"-",U37,""),IF(U38&lt;&gt;"-",U38,""),IF(U39&lt;&gt;"-",U39,""),IF(U40&lt;&gt;"-",U40,""),IF(U41&lt;&gt;"-",U41,""),IF(U42&lt;&gt;"-",U42,""),IF(U43&lt;&gt;"-",U43,""),IF(#REF!&lt;&gt;"-",#REF!,""),IF(U44&lt;&gt;"-",U44,""),IF(U45&lt;&gt;"-",U45,""),IF(U46&lt;&gt;"-",U46,""),IF(U47&lt;&gt;"-",U47,""),IF(U48&lt;&gt;"-",U48,""),IF(U49&lt;&gt;"-",U49,""),IF(U50&lt;&gt;"-",U50,""))</f>
        <v>#REF!</v>
      </c>
      <c r="V51" s="142" t="e">
        <f>CONCATENATE(IF(#REF!&lt;&gt;"-",#REF!,""),IF(V6&lt;&gt;"-",V6,""),IF(V7&lt;&gt;"-",V7,""),IF(V8&lt;&gt;"-",V8,""),IF(V9&lt;&gt;"-",V9,""),IF(V10&lt;&gt;"-",V10,""),IF(V11&lt;&gt;"-",V11,""),IF(V12&lt;&gt;"-",V12,""),IF(V13&lt;&gt;"-",V13,""),IF(V14&lt;&gt;"-",V14,""),IF(V15&lt;&gt;"-",V15,""),IF(V16&lt;&gt;"-",V16,""),IF(V17&lt;&gt;"-",V17,""),IF(V18&lt;&gt;"-",V18,""),IF(V19&lt;&gt;"-",V19,""),IF(#REF!&lt;&gt;"-",#REF!,""),IF(V20&lt;&gt;"-",V20,""),IF(V21&lt;&gt;"-",V21,""),IF(V22&lt;&gt;"-",V22,""),IF(V23&lt;&gt;"-",V23,""),IF(V24&lt;&gt;"-",V24,""),IF(V25&lt;&gt;"-",V25,""),IF(V26&lt;&gt;"-",V26,""),IF(V27&lt;&gt;"-",V27,""),IF(V28&lt;&gt;"-",V28,""),IF(V29&lt;&gt;"-",V29,""),IF(V30&lt;&gt;"-",V30,""),IF(V31&lt;&gt;"-",V31,""),IF(#REF!&lt;&gt;"-",#REF!,""),IF(V32&lt;&gt;"-",V32,""),IF(V33&lt;&gt;"-",V33,""),IF(V34&lt;&gt;"-",V34,""),IF(V35&lt;&gt;"-",V35,""),IF(V36&lt;&gt;"-",V36,""),IF(V37&lt;&gt;"-",V37,""),IF(V38&lt;&gt;"-",V38,""),IF(V39&lt;&gt;"-",V39,""),IF(V40&lt;&gt;"-",V40,""),IF(V41&lt;&gt;"-",V41,""),IF(V42&lt;&gt;"-",V42,""),IF(V43&lt;&gt;"-",V43,""),IF(#REF!&lt;&gt;"-",#REF!,""),IF(V44&lt;&gt;"-",V44,""),IF(V45&lt;&gt;"-",V45,""),IF(V46&lt;&gt;"-",V46,""),IF(V47&lt;&gt;"-",V47,""),IF(V48&lt;&gt;"-",V48,""),IF(V49&lt;&gt;"-",V49,""),IF(V50&lt;&gt;"-",V50,""))</f>
        <v>#REF!</v>
      </c>
      <c r="W51" s="142" t="e">
        <f>CONCATENATE(IF(#REF!&lt;&gt;"-",#REF!,""),IF(W6&lt;&gt;"-",W6,""),IF(W7&lt;&gt;"-",W7,""),IF(W8&lt;&gt;"-",W8,""),IF(W9&lt;&gt;"-",W9,""),IF(W10&lt;&gt;"-",W10,""),IF(W11&lt;&gt;"-",W11,""),IF(W12&lt;&gt;"-",W12,""),IF(W13&lt;&gt;"-",W13,""),IF(W14&lt;&gt;"-",W14,""),IF(W15&lt;&gt;"-",W15,""),IF(W16&lt;&gt;"-",W16,""),IF(W17&lt;&gt;"-",W17,""),IF(W18&lt;&gt;"-",W18,""),IF(W19&lt;&gt;"-",W19,""),IF(#REF!&lt;&gt;"-",#REF!,""),IF(W20&lt;&gt;"-",W20,""),IF(W21&lt;&gt;"-",W21,""),IF(W22&lt;&gt;"-",W22,""),IF(W23&lt;&gt;"-",W23,""),IF(W24&lt;&gt;"-",W24,""),IF(W25&lt;&gt;"-",W25,""),IF(W26&lt;&gt;"-",W26,""),IF(W27&lt;&gt;"-",W27,""),IF(W28&lt;&gt;"-",W28,""),IF(W29&lt;&gt;"-",W29,""),IF(W30&lt;&gt;"-",W30,""),IF(W31&lt;&gt;"-",W31,""),IF(#REF!&lt;&gt;"-",#REF!,""),IF(W32&lt;&gt;"-",W32,""),IF(W33&lt;&gt;"-",W33,""),IF(W34&lt;&gt;"-",W34,""),IF(W35&lt;&gt;"-",W35,""),IF(W36&lt;&gt;"-",W36,""),IF(W37&lt;&gt;"-",W37,""),IF(W38&lt;&gt;"-",W38,""),IF(W39&lt;&gt;"-",W39,""),IF(W40&lt;&gt;"-",W40,""),IF(W41&lt;&gt;"-",W41,""),IF(W42&lt;&gt;"-",W42,""),IF(W43&lt;&gt;"-",W43,""),IF(#REF!&lt;&gt;"-",#REF!,""),IF(W44&lt;&gt;"-",W44,""),IF(W45&lt;&gt;"-",W45,""),IF(W46&lt;&gt;"-",W46,""),IF(W47&lt;&gt;"-",W47,""),IF(W48&lt;&gt;"-",W48,""),IF(W49&lt;&gt;"-",W49,""),IF(W50&lt;&gt;"-",W50,""))</f>
        <v>#REF!</v>
      </c>
      <c r="X51" s="142" t="e">
        <f>CONCATENATE(IF(#REF!&lt;&gt;"-",#REF!,""),IF(X6&lt;&gt;"-",X6,""),IF(X7&lt;&gt;"-",X7,""),IF(X8&lt;&gt;"-",X8,""),IF(X9&lt;&gt;"-",X9,""),IF(X10&lt;&gt;"-",X10,""),IF(X11&lt;&gt;"-",X11,""),IF(X12&lt;&gt;"-",X12,""),IF(X13&lt;&gt;"-",X13,""),IF(X14&lt;&gt;"-",X14,""),IF(X15&lt;&gt;"-",X15,""),IF(X16&lt;&gt;"-",X16,""),IF(X17&lt;&gt;"-",X17,""),IF(X18&lt;&gt;"-",X18,""),IF(X19&lt;&gt;"-",X19,""),IF(#REF!&lt;&gt;"-",#REF!,""),IF(X20&lt;&gt;"-",X20,""),IF(X21&lt;&gt;"-",X21,""),IF(X22&lt;&gt;"-",X22,""),IF(X23&lt;&gt;"-",X23,""),IF(X24&lt;&gt;"-",X24,""),IF(X25&lt;&gt;"-",X25,""),IF(X26&lt;&gt;"-",X26,""),IF(X27&lt;&gt;"-",X27,""),IF(X28&lt;&gt;"-",X28,""),IF(X29&lt;&gt;"-",X29,""),IF(X30&lt;&gt;"-",X30,""),IF(X31&lt;&gt;"-",X31,""),IF(#REF!&lt;&gt;"-",#REF!,""),IF(X32&lt;&gt;"-",X32,""),IF(X33&lt;&gt;"-",X33,""),IF(X34&lt;&gt;"-",X34,""),IF(X35&lt;&gt;"-",X35,""),IF(X36&lt;&gt;"-",X36,""),IF(X37&lt;&gt;"-",X37,""),IF(X38&lt;&gt;"-",X38,""),IF(X39&lt;&gt;"-",X39,""),IF(X40&lt;&gt;"-",X40,""),IF(X41&lt;&gt;"-",X41,""),IF(X42&lt;&gt;"-",X42,""),IF(X43&lt;&gt;"-",X43,""),IF(#REF!&lt;&gt;"-",#REF!,""),IF(X44&lt;&gt;"-",X44,""),IF(X45&lt;&gt;"-",X45,""),IF(X46&lt;&gt;"-",X46,""),IF(X47&lt;&gt;"-",X47,""),IF(X48&lt;&gt;"-",X48,""),IF(X49&lt;&gt;"-",X49,""),IF(X50&lt;&gt;"-",X50,""))</f>
        <v>#REF!</v>
      </c>
      <c r="Y51" s="142" t="e">
        <f>CONCATENATE(IF(#REF!&lt;&gt;"-",#REF!,""),IF(Y6&lt;&gt;"-",Y6,""),IF(Y7&lt;&gt;"-",Y7,""),IF(Y8&lt;&gt;"-",Y8,""),IF(Y9&lt;&gt;"-",Y9,""),IF(Y10&lt;&gt;"-",Y10,""),IF(Y11&lt;&gt;"-",Y11,""),IF(Y12&lt;&gt;"-",Y12,""),IF(Y13&lt;&gt;"-",Y13,""),IF(Y14&lt;&gt;"-",Y14,""),IF(Y15&lt;&gt;"-",Y15,""),IF(Y16&lt;&gt;"-",Y16,""),IF(Y17&lt;&gt;"-",Y17,""),IF(Y18&lt;&gt;"-",Y18,""),IF(Y19&lt;&gt;"-",Y19,""),IF(#REF!&lt;&gt;"-",#REF!,""),IF(Y20&lt;&gt;"-",Y20,""),IF(Y21&lt;&gt;"-",Y21,""),IF(Y22&lt;&gt;"-",Y22,""),IF(Y23&lt;&gt;"-",Y23,""),IF(Y24&lt;&gt;"-",Y24,""),IF(Y25&lt;&gt;"-",Y25,""),IF(Y26&lt;&gt;"-",Y26,""),IF(Y27&lt;&gt;"-",Y27,""),IF(Y28&lt;&gt;"-",Y28,""),IF(Y29&lt;&gt;"-",Y29,""),IF(Y30&lt;&gt;"-",Y30,""),IF(Y31&lt;&gt;"-",Y31,""),IF(#REF!&lt;&gt;"-",#REF!,""),IF(Y32&lt;&gt;"-",Y32,""),IF(Y33&lt;&gt;"-",Y33,""),IF(Y34&lt;&gt;"-",Y34,""),IF(Y35&lt;&gt;"-",Y35,""),IF(Y36&lt;&gt;"-",Y36,""),IF(Y37&lt;&gt;"-",Y37,""),IF(Y38&lt;&gt;"-",Y38,""),IF(Y39&lt;&gt;"-",Y39,""),IF(Y40&lt;&gt;"-",Y40,""),IF(Y41&lt;&gt;"-",Y41,""),IF(Y42&lt;&gt;"-",Y42,""),IF(Y43&lt;&gt;"-",Y43,""),IF(#REF!&lt;&gt;"-",#REF!,""),IF(Y44&lt;&gt;"-",Y44,""),IF(Y45&lt;&gt;"-",Y45,""),IF(Y46&lt;&gt;"-",Y46,""),IF(Y47&lt;&gt;"-",Y47,""),IF(Y48&lt;&gt;"-",Y48,""),IF(Y49&lt;&gt;"-",Y49,""),IF(Y50&lt;&gt;"-",Y50,""))</f>
        <v>#REF!</v>
      </c>
      <c r="Z51" s="142" t="e">
        <f>CONCATENATE(IF(#REF!&lt;&gt;"-",#REF!,""),IF(Z6&lt;&gt;"-",Z6,""),IF(Z7&lt;&gt;"-",Z7,""),IF(Z8&lt;&gt;"-",Z8,""),IF(Z9&lt;&gt;"-",Z9,""),IF(Z10&lt;&gt;"-",Z10,""),IF(Z11&lt;&gt;"-",Z11,""),IF(Z12&lt;&gt;"-",Z12,""),IF(Z13&lt;&gt;"-",Z13,""),IF(Z14&lt;&gt;"-",Z14,""),IF(Z15&lt;&gt;"-",Z15,""),IF(Z16&lt;&gt;"-",Z16,""),IF(Z17&lt;&gt;"-",Z17,""),IF(Z18&lt;&gt;"-",Z18,""),IF(Z19&lt;&gt;"-",Z19,""),IF(#REF!&lt;&gt;"-",#REF!,""),IF(Z20&lt;&gt;"-",Z20,""),IF(Z21&lt;&gt;"-",Z21,""),IF(Z22&lt;&gt;"-",Z22,""),IF(Z23&lt;&gt;"-",Z23,""),IF(Z24&lt;&gt;"-",Z24,""),IF(Z25&lt;&gt;"-",Z25,""),IF(Z26&lt;&gt;"-",Z26,""),IF(Z27&lt;&gt;"-",Z27,""),IF(Z28&lt;&gt;"-",Z28,""),IF(Z29&lt;&gt;"-",Z29,""),IF(Z30&lt;&gt;"-",Z30,""),IF(Z31&lt;&gt;"-",Z31,""),IF(#REF!&lt;&gt;"-",#REF!,""),IF(Z32&lt;&gt;"-",Z32,""),IF(Z33&lt;&gt;"-",Z33,""),IF(Z34&lt;&gt;"-",Z34,""),IF(Z35&lt;&gt;"-",Z35,""),IF(Z36&lt;&gt;"-",Z36,""),IF(Z37&lt;&gt;"-",Z37,""),IF(Z38&lt;&gt;"-",Z38,""),IF(Z39&lt;&gt;"-",Z39,""),IF(Z40&lt;&gt;"-",Z40,""),IF(Z41&lt;&gt;"-",Z41,""),IF(Z42&lt;&gt;"-",Z42,""),IF(Z43&lt;&gt;"-",Z43,""),IF(#REF!&lt;&gt;"-",#REF!,""),IF(Z44&lt;&gt;"-",Z44,""),IF(Z45&lt;&gt;"-",Z45,""),IF(Z46&lt;&gt;"-",Z46,""),IF(Z47&lt;&gt;"-",Z47,""),IF(Z48&lt;&gt;"-",Z48,""),IF(Z49&lt;&gt;"-",Z49,""),IF(Z50&lt;&gt;"-",Z50,""))</f>
        <v>#REF!</v>
      </c>
      <c r="AA51" s="142" t="e">
        <f>CONCATENATE(IF(#REF!&lt;&gt;"-",#REF!,""),IF(AA6&lt;&gt;"-",AA6,""),IF(AA7&lt;&gt;"-",AA7,""),IF(AA8&lt;&gt;"-",AA8,""),IF(AA9&lt;&gt;"-",AA9,""),IF(AA10&lt;&gt;"-",AA10,""),IF(AA11&lt;&gt;"-",AA11,""),IF(AA12&lt;&gt;"-",AA12,""),IF(AA13&lt;&gt;"-",AA13,""),IF(AA14&lt;&gt;"-",AA14,""),IF(AA15&lt;&gt;"-",AA15,""),IF(AA16&lt;&gt;"-",AA16,""),IF(AA17&lt;&gt;"-",AA17,""),IF(AA18&lt;&gt;"-",AA18,""),IF(AA19&lt;&gt;"-",AA19,""),IF(#REF!&lt;&gt;"-",#REF!,""),IF(AA20&lt;&gt;"-",AA20,""),IF(AA21&lt;&gt;"-",AA21,""),IF(AA22&lt;&gt;"-",AA22,""),IF(AA23&lt;&gt;"-",AA23,""),IF(AA24&lt;&gt;"-",AA24,""),IF(AA25&lt;&gt;"-",AA25,""),IF(AA26&lt;&gt;"-",AA26,""),IF(AA27&lt;&gt;"-",AA27,""),IF(AA28&lt;&gt;"-",AA28,""),IF(AA29&lt;&gt;"-",AA29,""),IF(AA30&lt;&gt;"-",AA30,""),IF(AA31&lt;&gt;"-",AA31,""),IF(#REF!&lt;&gt;"-",#REF!,""),IF(AA32&lt;&gt;"-",AA32,""),IF(AA33&lt;&gt;"-",AA33,""),IF(AA34&lt;&gt;"-",AA34,""),IF(AA35&lt;&gt;"-",AA35,""),IF(AA36&lt;&gt;"-",AA36,""),IF(AA37&lt;&gt;"-",AA37,""),IF(AA38&lt;&gt;"-",AA38,""),IF(AA39&lt;&gt;"-",AA39,""),IF(AA40&lt;&gt;"-",AA40,""),IF(AA41&lt;&gt;"-",AA41,""),IF(AA42&lt;&gt;"-",AA42,""),IF(AA43&lt;&gt;"-",AA43,""),IF(#REF!&lt;&gt;"-",#REF!,""),IF(AA44&lt;&gt;"-",AA44,""),IF(AA45&lt;&gt;"-",AA45,""),IF(AA46&lt;&gt;"-",AA46,""),IF(AA47&lt;&gt;"-",AA47,""),IF(AA48&lt;&gt;"-",AA48,""),IF(AA49&lt;&gt;"-",AA49,""),IF(AA50&lt;&gt;"-",AA50,""))</f>
        <v>#REF!</v>
      </c>
      <c r="AB51" s="142" t="e">
        <f>CONCATENATE(IF(#REF!&lt;&gt;"-",#REF!,""),IF(AB6&lt;&gt;"-",AB6,""),IF(AB7&lt;&gt;"-",AB7,""),IF(AB8&lt;&gt;"-",AB8,""),IF(AB9&lt;&gt;"-",AB9,""),IF(AB10&lt;&gt;"-",AB10,""),IF(AB11&lt;&gt;"-",AB11,""),IF(AB12&lt;&gt;"-",AB12,""),IF(AB13&lt;&gt;"-",AB13,""),IF(AB14&lt;&gt;"-",AB14,""),IF(AB15&lt;&gt;"-",AB15,""),IF(AB16&lt;&gt;"-",AB16,""),IF(AB17&lt;&gt;"-",AB17,""),IF(AB18&lt;&gt;"-",AB18,""),IF(AB19&lt;&gt;"-",AB19,""),IF(#REF!&lt;&gt;"-",#REF!,""),IF(AB20&lt;&gt;"-",AB20,""),IF(AB21&lt;&gt;"-",AB21,""),IF(AB22&lt;&gt;"-",AB22,""),IF(AB23&lt;&gt;"-",AB23,""),IF(AB24&lt;&gt;"-",AB24,""),IF(AB25&lt;&gt;"-",AB25,""),IF(AB26&lt;&gt;"-",AB26,""),IF(AB27&lt;&gt;"-",AB27,""),IF(AB28&lt;&gt;"-",AB28,""),IF(AB29&lt;&gt;"-",AB29,""),IF(AB30&lt;&gt;"-",AB30,""),IF(AB31&lt;&gt;"-",AB31,""),IF(#REF!&lt;&gt;"-",#REF!,""),IF(AB32&lt;&gt;"-",AB32,""),IF(AB33&lt;&gt;"-",AB33,""),IF(AB34&lt;&gt;"-",AB34,""),IF(AB35&lt;&gt;"-",AB35,""),IF(AB36&lt;&gt;"-",AB36,""),IF(AB37&lt;&gt;"-",AB37,""),IF(AB38&lt;&gt;"-",AB38,""),IF(AB39&lt;&gt;"-",AB39,""),IF(AB40&lt;&gt;"-",AB40,""),IF(AB41&lt;&gt;"-",AB41,""),IF(AB42&lt;&gt;"-",AB42,""),IF(AB43&lt;&gt;"-",AB43,""),IF(#REF!&lt;&gt;"-",#REF!,""),IF(AB44&lt;&gt;"-",AB44,""),IF(AB45&lt;&gt;"-",AB45,""),IF(AB46&lt;&gt;"-",AB46,""),IF(AB47&lt;&gt;"-",AB47,""),IF(AB48&lt;&gt;"-",AB48,""),IF(AB49&lt;&gt;"-",AB49,""),IF(AB50&lt;&gt;"-",AB50,""))</f>
        <v>#REF!</v>
      </c>
      <c r="AC51" s="142" t="e">
        <f>CONCATENATE(IF(#REF!&lt;&gt;"-",#REF!,""),IF(AC6&lt;&gt;"-",AC6,""),IF(AC7&lt;&gt;"-",AC7,""),IF(AC8&lt;&gt;"-",AC8,""),IF(AC9&lt;&gt;"-",AC9,""),IF(AC10&lt;&gt;"-",AC10,""),IF(AC11&lt;&gt;"-",AC11,""),IF(AC12&lt;&gt;"-",AC12,""),IF(AC13&lt;&gt;"-",AC13,""),IF(AC14&lt;&gt;"-",AC14,""),IF(AC15&lt;&gt;"-",AC15,""),IF(AC16&lt;&gt;"-",AC16,""),IF(AC17&lt;&gt;"-",AC17,""),IF(AC18&lt;&gt;"-",AC18,""),IF(AC19&lt;&gt;"-",AC19,""),IF(#REF!&lt;&gt;"-",#REF!,""),IF(AC20&lt;&gt;"-",AC20,""),IF(AC21&lt;&gt;"-",AC21,""),IF(AC22&lt;&gt;"-",AC22,""),IF(AC23&lt;&gt;"-",AC23,""),IF(AC24&lt;&gt;"-",AC24,""),IF(AC25&lt;&gt;"-",AC25,""),IF(AC26&lt;&gt;"-",AC26,""),IF(AC27&lt;&gt;"-",AC27,""),IF(AC28&lt;&gt;"-",AC28,""),IF(AC29&lt;&gt;"-",AC29,""),IF(AC30&lt;&gt;"-",AC30,""),IF(AC31&lt;&gt;"-",AC31,""),IF(#REF!&lt;&gt;"-",#REF!,""),IF(AC32&lt;&gt;"-",AC32,""),IF(AC33&lt;&gt;"-",AC33,""),IF(AC34&lt;&gt;"-",AC34,""),IF(AC35&lt;&gt;"-",AC35,""),IF(AC36&lt;&gt;"-",AC36,""),IF(AC37&lt;&gt;"-",AC37,""),IF(AC38&lt;&gt;"-",AC38,""),IF(AC39&lt;&gt;"-",AC39,""),IF(AC40&lt;&gt;"-",AC40,""),IF(AC41&lt;&gt;"-",AC41,""),IF(AC42&lt;&gt;"-",AC42,""),IF(AC43&lt;&gt;"-",AC43,""),IF(#REF!&lt;&gt;"-",#REF!,""),IF(AC44&lt;&gt;"-",AC44,""),IF(AC45&lt;&gt;"-",AC45,""),IF(AC46&lt;&gt;"-",AC46,""),IF(AC47&lt;&gt;"-",AC47,""),IF(AC48&lt;&gt;"-",AC48,""),IF(AC49&lt;&gt;"-",AC49,""),IF(AC50&lt;&gt;"-",AC50,""))</f>
        <v>#REF!</v>
      </c>
      <c r="AD51" s="142" t="e">
        <f>CONCATENATE(IF(#REF!&lt;&gt;"-",#REF!,""),IF(AD6&lt;&gt;"-",AD6,""),IF(AD7&lt;&gt;"-",AD7,""),IF(AD8&lt;&gt;"-",AD8,""),IF(AD9&lt;&gt;"-",AD9,""),IF(AD10&lt;&gt;"-",AD10,""),IF(AD11&lt;&gt;"-",AD11,""),IF(AD12&lt;&gt;"-",AD12,""),IF(AD13&lt;&gt;"-",AD13,""),IF(AD14&lt;&gt;"-",AD14,""),IF(AD15&lt;&gt;"-",AD15,""),IF(AD16&lt;&gt;"-",AD16,""),IF(AD17&lt;&gt;"-",AD17,""),IF(AD18&lt;&gt;"-",AD18,""),IF(AD19&lt;&gt;"-",AD19,""),IF(#REF!&lt;&gt;"-",#REF!,""),IF(AD20&lt;&gt;"-",AD20,""),IF(AD21&lt;&gt;"-",AD21,""),IF(AD22&lt;&gt;"-",AD22,""),IF(AD23&lt;&gt;"-",AD23,""),IF(AD24&lt;&gt;"-",AD24,""),IF(AD25&lt;&gt;"-",AD25,""),IF(AD26&lt;&gt;"-",AD26,""),IF(AD27&lt;&gt;"-",AD27,""),IF(AD28&lt;&gt;"-",AD28,""),IF(AD29&lt;&gt;"-",AD29,""),IF(AD30&lt;&gt;"-",AD30,""),IF(AD31&lt;&gt;"-",AD31,""),IF(#REF!&lt;&gt;"-",#REF!,""),IF(AD32&lt;&gt;"-",AD32,""),IF(AD33&lt;&gt;"-",AD33,""),IF(AD34&lt;&gt;"-",AD34,""),IF(AD35&lt;&gt;"-",AD35,""),IF(AD36&lt;&gt;"-",AD36,""),IF(AD37&lt;&gt;"-",AD37,""),IF(AD38&lt;&gt;"-",AD38,""),IF(AD39&lt;&gt;"-",AD39,""),IF(AD40&lt;&gt;"-",AD40,""),IF(AD41&lt;&gt;"-",AD41,""),IF(AD42&lt;&gt;"-",AD42,""),IF(AD43&lt;&gt;"-",AD43,""),IF(#REF!&lt;&gt;"-",#REF!,""),IF(AD44&lt;&gt;"-",AD44,""),IF(AD45&lt;&gt;"-",AD45,""),IF(AD46&lt;&gt;"-",AD46,""),IF(AD47&lt;&gt;"-",AD47,""),IF(AD48&lt;&gt;"-",AD48,""),IF(AD49&lt;&gt;"-",AD49,""),IF(AD50&lt;&gt;"-",AD50,""))</f>
        <v>#REF!</v>
      </c>
      <c r="AE51" s="142" t="e">
        <f>CONCATENATE(IF(#REF!&lt;&gt;"-",#REF!,""),IF(AE6&lt;&gt;"-",AE6,""),IF(AE7&lt;&gt;"-",AE7,""),IF(AE8&lt;&gt;"-",AE8,""),IF(AE9&lt;&gt;"-",AE9,""),IF(AE10&lt;&gt;"-",AE10,""),IF(AE11&lt;&gt;"-",AE11,""),IF(AE12&lt;&gt;"-",AE12,""),IF(AE13&lt;&gt;"-",AE13,""),IF(AE14&lt;&gt;"-",AE14,""),IF(AE15&lt;&gt;"-",AE15,""),IF(AE16&lt;&gt;"-",AE16,""),IF(AE17&lt;&gt;"-",AE17,""),IF(AE18&lt;&gt;"-",AE18,""),IF(AE19&lt;&gt;"-",AE19,""),IF(#REF!&lt;&gt;"-",#REF!,""),IF(AE20&lt;&gt;"-",AE20,""),IF(AE21&lt;&gt;"-",AE21,""),IF(AE22&lt;&gt;"-",AE22,""),IF(AE23&lt;&gt;"-",AE23,""),IF(AE24&lt;&gt;"-",AE24,""),IF(AE25&lt;&gt;"-",AE25,""),IF(AE26&lt;&gt;"-",AE26,""),IF(AE27&lt;&gt;"-",AE27,""),IF(AE28&lt;&gt;"-",AE28,""),IF(AE29&lt;&gt;"-",AE29,""),IF(AE30&lt;&gt;"-",AE30,""),IF(AE31&lt;&gt;"-",AE31,""),IF(#REF!&lt;&gt;"-",#REF!,""),IF(AE32&lt;&gt;"-",AE32,""),IF(AE33&lt;&gt;"-",AE33,""),IF(AE34&lt;&gt;"-",AE34,""),IF(AE35&lt;&gt;"-",AE35,""),IF(AE36&lt;&gt;"-",AE36,""),IF(AE37&lt;&gt;"-",AE37,""),IF(AE38&lt;&gt;"-",AE38,""),IF(AE39&lt;&gt;"-",AE39,""),IF(AE40&lt;&gt;"-",AE40,""),IF(AE41&lt;&gt;"-",AE41,""),IF(AE42&lt;&gt;"-",AE42,""),IF(AE43&lt;&gt;"-",AE43,""),IF(#REF!&lt;&gt;"-",#REF!,""),IF(AE44&lt;&gt;"-",AE44,""),IF(AE45&lt;&gt;"-",AE45,""),IF(AE46&lt;&gt;"-",AE46,""),IF(AE47&lt;&gt;"-",AE47,""),IF(AE48&lt;&gt;"-",AE48,""),IF(AE49&lt;&gt;"-",AE49,""),IF(AE50&lt;&gt;"-",AE50,""))</f>
        <v>#REF!</v>
      </c>
      <c r="AF51" s="142" t="e">
        <f>CONCATENATE(IF(#REF!&lt;&gt;"-",#REF!,""),IF(AF6&lt;&gt;"-",AF6,""),IF(AF7&lt;&gt;"-",AF7,""),IF(AF8&lt;&gt;"-",AF8,""),IF(AF9&lt;&gt;"-",AF9,""),IF(AF10&lt;&gt;"-",AF10,""),IF(AF11&lt;&gt;"-",AF11,""),IF(AF12&lt;&gt;"-",AF12,""),IF(AF13&lt;&gt;"-",AF13,""),IF(AF14&lt;&gt;"-",AF14,""),IF(AF15&lt;&gt;"-",AF15,""),IF(AF16&lt;&gt;"-",AF16,""),IF(AF17&lt;&gt;"-",AF17,""),IF(AF18&lt;&gt;"-",AF18,""),IF(AF19&lt;&gt;"-",AF19,""),IF(#REF!&lt;&gt;"-",#REF!,""),IF(AF20&lt;&gt;"-",AF20,""),IF(AF21&lt;&gt;"-",AF21,""),IF(AF22&lt;&gt;"-",AF22,""),IF(AF23&lt;&gt;"-",AF23,""),IF(AF24&lt;&gt;"-",AF24,""),IF(AF25&lt;&gt;"-",AF25,""),IF(AF26&lt;&gt;"-",AF26,""),IF(AF27&lt;&gt;"-",AF27,""),IF(AF28&lt;&gt;"-",AF28,""),IF(AF29&lt;&gt;"-",AF29,""),IF(AF30&lt;&gt;"-",AF30,""),IF(AF31&lt;&gt;"-",AF31,""),IF(#REF!&lt;&gt;"-",#REF!,""),IF(AF32&lt;&gt;"-",AF32,""),IF(AF33&lt;&gt;"-",AF33,""),IF(AF34&lt;&gt;"-",AF34,""),IF(AF35&lt;&gt;"-",AF35,""),IF(AF36&lt;&gt;"-",AF36,""),IF(AF37&lt;&gt;"-",AF37,""),IF(AF38&lt;&gt;"-",AF38,""),IF(AF39&lt;&gt;"-",AF39,""),IF(AF40&lt;&gt;"-",AF40,""),IF(AF41&lt;&gt;"-",AF41,""),IF(AF42&lt;&gt;"-",AF42,""),IF(AF43&lt;&gt;"-",AF43,""),IF(#REF!&lt;&gt;"-",#REF!,""),IF(AF44&lt;&gt;"-",AF44,""),IF(AF45&lt;&gt;"-",AF45,""),IF(AF46&lt;&gt;"-",AF46,""),IF(AF47&lt;&gt;"-",AF47,""),IF(AF48&lt;&gt;"-",AF48,""),IF(AF49&lt;&gt;"-",AF49,""),IF(AF50&lt;&gt;"-",AF50,""))</f>
        <v>#REF!</v>
      </c>
      <c r="AG51" s="142" t="e">
        <f>CONCATENATE(IF(#REF!&lt;&gt;"-",#REF!,""),IF(AG6&lt;&gt;"-",AG6,""),IF(AG7&lt;&gt;"-",AG7,""),IF(AG8&lt;&gt;"-",AG8,""),IF(AG9&lt;&gt;"-",AG9,""),IF(AG10&lt;&gt;"-",AG10,""),IF(AG11&lt;&gt;"-",AG11,""),IF(AG12&lt;&gt;"-",AG12,""),IF(AG13&lt;&gt;"-",AG13,""),IF(AG14&lt;&gt;"-",AG14,""),IF(AG15&lt;&gt;"-",AG15,""),IF(AG16&lt;&gt;"-",AG16,""),IF(AG17&lt;&gt;"-",AG17,""),IF(AG18&lt;&gt;"-",AG18,""),IF(AG19&lt;&gt;"-",AG19,""),IF(#REF!&lt;&gt;"-",#REF!,""),IF(AG20&lt;&gt;"-",AG20,""),IF(AG21&lt;&gt;"-",AG21,""),IF(AG22&lt;&gt;"-",AG22,""),IF(AG23&lt;&gt;"-",AG23,""),IF(AG24&lt;&gt;"-",AG24,""),IF(AG25&lt;&gt;"-",AG25,""),IF(AG26&lt;&gt;"-",AG26,""),IF(AG27&lt;&gt;"-",AG27,""),IF(AG28&lt;&gt;"-",AG28,""),IF(AG29&lt;&gt;"-",AG29,""),IF(AG30&lt;&gt;"-",AG30,""),IF(AG31&lt;&gt;"-",AG31,""),IF(#REF!&lt;&gt;"-",#REF!,""),IF(AG32&lt;&gt;"-",AG32,""),IF(AG33&lt;&gt;"-",AG33,""),IF(AG34&lt;&gt;"-",AG34,""),IF(AG35&lt;&gt;"-",AG35,""),IF(AG36&lt;&gt;"-",AG36,""),IF(AG37&lt;&gt;"-",AG37,""),IF(AG38&lt;&gt;"-",AG38,""),IF(AG39&lt;&gt;"-",AG39,""),IF(AG40&lt;&gt;"-",AG40,""),IF(AG41&lt;&gt;"-",AG41,""),IF(AG42&lt;&gt;"-",AG42,""),IF(AG43&lt;&gt;"-",AG43,""),IF(#REF!&lt;&gt;"-",#REF!,""),IF(AG44&lt;&gt;"-",AG44,""),IF(AG45&lt;&gt;"-",AG45,""),IF(AG46&lt;&gt;"-",AG46,""),IF(AG47&lt;&gt;"-",AG47,""),IF(AG48&lt;&gt;"-",AG48,""),IF(AG49&lt;&gt;"-",AG49,""),IF(AG50&lt;&gt;"-",AG50,""))</f>
        <v>#REF!</v>
      </c>
      <c r="AH51" s="142" t="e">
        <f>CONCATENATE(IF(#REF!&lt;&gt;"-",#REF!,""),IF(AH6&lt;&gt;"-",AH6,""),IF(AH7&lt;&gt;"-",AH7,""),IF(AH8&lt;&gt;"-",AH8,""),IF(AH9&lt;&gt;"-",AH9,""),IF(AH10&lt;&gt;"-",AH10,""),IF(AH11&lt;&gt;"-",AH11,""),IF(AH12&lt;&gt;"-",AH12,""),IF(AH13&lt;&gt;"-",AH13,""),IF(AH14&lt;&gt;"-",AH14,""),IF(AH15&lt;&gt;"-",AH15,""),IF(AH16&lt;&gt;"-",AH16,""),IF(AH17&lt;&gt;"-",AH17,""),IF(AH18&lt;&gt;"-",AH18,""),IF(AH19&lt;&gt;"-",AH19,""),IF(#REF!&lt;&gt;"-",#REF!,""),IF(AH20&lt;&gt;"-",AH20,""),IF(AH21&lt;&gt;"-",AH21,""),IF(AH22&lt;&gt;"-",AH22,""),IF(AH23&lt;&gt;"-",AH23,""),IF(AH24&lt;&gt;"-",AH24,""),IF(AH25&lt;&gt;"-",AH25,""),IF(AH26&lt;&gt;"-",AH26,""),IF(AH27&lt;&gt;"-",AH27,""),IF(AH28&lt;&gt;"-",AH28,""),IF(AH29&lt;&gt;"-",AH29,""),IF(AH30&lt;&gt;"-",AH30,""),IF(AH31&lt;&gt;"-",AH31,""),IF(#REF!&lt;&gt;"-",#REF!,""),IF(AH32&lt;&gt;"-",AH32,""),IF(AH33&lt;&gt;"-",AH33,""),IF(AH34&lt;&gt;"-",AH34,""),IF(AH35&lt;&gt;"-",AH35,""),IF(AH36&lt;&gt;"-",AH36,""),IF(AH37&lt;&gt;"-",AH37,""),IF(AH38&lt;&gt;"-",AH38,""),IF(AH39&lt;&gt;"-",AH39,""),IF(AH40&lt;&gt;"-",AH40,""),IF(AH41&lt;&gt;"-",AH41,""),IF(AH42&lt;&gt;"-",AH42,""),IF(AH43&lt;&gt;"-",AH43,""),IF(#REF!&lt;&gt;"-",#REF!,""),IF(AH44&lt;&gt;"-",AH44,""),IF(AH45&lt;&gt;"-",AH45,""),IF(AH46&lt;&gt;"-",AH46,""),IF(AH47&lt;&gt;"-",AH47,""),IF(AH48&lt;&gt;"-",AH48,""),IF(AH49&lt;&gt;"-",AH49,""),IF(AH50&lt;&gt;"-",AH50,""))</f>
        <v>#REF!</v>
      </c>
      <c r="AI51" s="142" t="e">
        <f>CONCATENATE(IF(#REF!&lt;&gt;"-",#REF!,""),IF(AI6&lt;&gt;"-",AI6,""),IF(AI7&lt;&gt;"-",AI7,""),IF(AI8&lt;&gt;"-",AI8,""),IF(AI9&lt;&gt;"-",AI9,""),IF(AI10&lt;&gt;"-",AI10,""),IF(AI11&lt;&gt;"-",AI11,""),IF(AI12&lt;&gt;"-",AI12,""),IF(AI13&lt;&gt;"-",AI13,""),IF(AI14&lt;&gt;"-",AI14,""),IF(AI15&lt;&gt;"-",AI15,""),IF(AI16&lt;&gt;"-",AI16,""),IF(AI17&lt;&gt;"-",AI17,""),IF(AI18&lt;&gt;"-",AI18,""),IF(AI19&lt;&gt;"-",AI19,""),IF(#REF!&lt;&gt;"-",#REF!,""),IF(AI20&lt;&gt;"-",AI20,""),IF(AI21&lt;&gt;"-",AI21,""),IF(AI22&lt;&gt;"-",AI22,""),IF(AI23&lt;&gt;"-",AI23,""),IF(AI24&lt;&gt;"-",AI24,""),IF(AI25&lt;&gt;"-",AI25,""),IF(AI26&lt;&gt;"-",AI26,""),IF(AI27&lt;&gt;"-",AI27,""),IF(AI28&lt;&gt;"-",AI28,""),IF(AI29&lt;&gt;"-",AI29,""),IF(AI30&lt;&gt;"-",AI30,""),IF(AI31&lt;&gt;"-",AI31,""),IF(#REF!&lt;&gt;"-",#REF!,""),IF(AI32&lt;&gt;"-",AI32,""),IF(AI33&lt;&gt;"-",AI33,""),IF(AI34&lt;&gt;"-",AI34,""),IF(AI35&lt;&gt;"-",AI35,""),IF(AI36&lt;&gt;"-",AI36,""),IF(AI37&lt;&gt;"-",AI37,""),IF(AI38&lt;&gt;"-",AI38,""),IF(AI39&lt;&gt;"-",AI39,""),IF(AI40&lt;&gt;"-",AI40,""),IF(AI41&lt;&gt;"-",AI41,""),IF(AI42&lt;&gt;"-",AI42,""),IF(AI43&lt;&gt;"-",AI43,""),IF(#REF!&lt;&gt;"-",#REF!,""),IF(AI44&lt;&gt;"-",AI44,""),IF(AI45&lt;&gt;"-",AI45,""),IF(AI46&lt;&gt;"-",AI46,""),IF(AI47&lt;&gt;"-",AI47,""),IF(AI48&lt;&gt;"-",AI48,""),IF(AI49&lt;&gt;"-",AI49,""),IF(AI50&lt;&gt;"-",AI50,""))</f>
        <v>#REF!</v>
      </c>
      <c r="AJ51" s="142" t="e">
        <f>CONCATENATE(IF(#REF!&lt;&gt;"-",#REF!,""),IF(AJ6&lt;&gt;"-",AJ6,""),IF(AJ7&lt;&gt;"-",AJ7,""),IF(AJ8&lt;&gt;"-",AJ8,""),IF(AJ9&lt;&gt;"-",AJ9,""),IF(AJ10&lt;&gt;"-",AJ10,""),IF(AJ11&lt;&gt;"-",AJ11,""),IF(AJ12&lt;&gt;"-",AJ12,""),IF(AJ13&lt;&gt;"-",AJ13,""),IF(AJ14&lt;&gt;"-",AJ14,""),IF(AJ15&lt;&gt;"-",AJ15,""),IF(AJ16&lt;&gt;"-",AJ16,""),IF(AJ17&lt;&gt;"-",AJ17,""),IF(AJ18&lt;&gt;"-",AJ18,""),IF(AJ19&lt;&gt;"-",AJ19,""),IF(#REF!&lt;&gt;"-",#REF!,""),IF(AJ20&lt;&gt;"-",AJ20,""),IF(AJ21&lt;&gt;"-",AJ21,""),IF(AJ22&lt;&gt;"-",AJ22,""),IF(AJ23&lt;&gt;"-",AJ23,""),IF(AJ24&lt;&gt;"-",AJ24,""),IF(AJ25&lt;&gt;"-",AJ25,""),IF(AJ26&lt;&gt;"-",AJ26,""),IF(AJ27&lt;&gt;"-",AJ27,""),IF(AJ28&lt;&gt;"-",AJ28,""),IF(AJ29&lt;&gt;"-",AJ29,""),IF(AJ30&lt;&gt;"-",AJ30,""),IF(AJ31&lt;&gt;"-",AJ31,""),IF(#REF!&lt;&gt;"-",#REF!,""),IF(AJ32&lt;&gt;"-",AJ32,""),IF(AJ33&lt;&gt;"-",AJ33,""),IF(AJ34&lt;&gt;"-",AJ34,""),IF(AJ35&lt;&gt;"-",AJ35,""),IF(AJ36&lt;&gt;"-",AJ36,""),IF(AJ37&lt;&gt;"-",AJ37,""),IF(AJ38&lt;&gt;"-",AJ38,""),IF(AJ39&lt;&gt;"-",AJ39,""),IF(AJ40&lt;&gt;"-",AJ40,""),IF(AJ41&lt;&gt;"-",AJ41,""),IF(AJ42&lt;&gt;"-",AJ42,""),IF(AJ43&lt;&gt;"-",AJ43,""),IF(#REF!&lt;&gt;"-",#REF!,""),IF(AJ44&lt;&gt;"-",AJ44,""),IF(AJ45&lt;&gt;"-",AJ45,""),IF(AJ46&lt;&gt;"-",AJ46,""),IF(AJ47&lt;&gt;"-",AJ47,""),IF(AJ48&lt;&gt;"-",AJ48,""),IF(AJ49&lt;&gt;"-",AJ49,""),IF(AJ50&lt;&gt;"-",AJ50,""))</f>
        <v>#REF!</v>
      </c>
      <c r="AK51" s="142" t="e">
        <f>CONCATENATE(IF(#REF!&lt;&gt;"-",#REF!,""),IF(AK6&lt;&gt;"-",AK6,""),IF(AK7&lt;&gt;"-",AK7,""),IF(AK8&lt;&gt;"-",AK8,""),IF(AK9&lt;&gt;"-",AK9,""),IF(AK10&lt;&gt;"-",AK10,""),IF(AK11&lt;&gt;"-",AK11,""),IF(AK12&lt;&gt;"-",AK12,""),IF(AK13&lt;&gt;"-",AK13,""),IF(AK14&lt;&gt;"-",AK14,""),IF(AK15&lt;&gt;"-",AK15,""),IF(AK16&lt;&gt;"-",AK16,""),IF(AK17&lt;&gt;"-",AK17,""),IF(AK18&lt;&gt;"-",AK18,""),IF(AK19&lt;&gt;"-",AK19,""),IF(#REF!&lt;&gt;"-",#REF!,""),IF(AK20&lt;&gt;"-",AK20,""),IF(AK21&lt;&gt;"-",AK21,""),IF(AK22&lt;&gt;"-",AK22,""),IF(AK23&lt;&gt;"-",AK23,""),IF(AK24&lt;&gt;"-",AK24,""),IF(AK25&lt;&gt;"-",AK25,""),IF(AK26&lt;&gt;"-",AK26,""),IF(AK27&lt;&gt;"-",AK27,""),IF(AK28&lt;&gt;"-",AK28,""),IF(AK29&lt;&gt;"-",AK29,""),IF(AK30&lt;&gt;"-",AK30,""),IF(AK31&lt;&gt;"-",AK31,""),IF(#REF!&lt;&gt;"-",#REF!,""),IF(AK32&lt;&gt;"-",AK32,""),IF(AK33&lt;&gt;"-",AK33,""),IF(AK34&lt;&gt;"-",AK34,""),IF(AK35&lt;&gt;"-",AK35,""),IF(AK36&lt;&gt;"-",AK36,""),IF(AK37&lt;&gt;"-",AK37,""),IF(AK38&lt;&gt;"-",AK38,""),IF(AK39&lt;&gt;"-",AK39,""),IF(AK40&lt;&gt;"-",AK40,""),IF(AK41&lt;&gt;"-",AK41,""),IF(AK42&lt;&gt;"-",AK42,""),IF(AK43&lt;&gt;"-",AK43,""),IF(#REF!&lt;&gt;"-",#REF!,""),IF(AK44&lt;&gt;"-",AK44,""),IF(AK45&lt;&gt;"-",AK45,""),IF(AK46&lt;&gt;"-",AK46,""),IF(AK47&lt;&gt;"-",AK47,""),IF(AK48&lt;&gt;"-",AK48,""),IF(AK49&lt;&gt;"-",AK49,""),IF(AK50&lt;&gt;"-",AK50,""))</f>
        <v>#REF!</v>
      </c>
      <c r="AL51" s="142" t="e">
        <f>CONCATENATE(IF(#REF!&lt;&gt;"-",#REF!,""),IF(AL6&lt;&gt;"-",AL6,""),IF(AL7&lt;&gt;"-",AL7,""),IF(AL8&lt;&gt;"-",AL8,""),IF(AL9&lt;&gt;"-",AL9,""),IF(AL10&lt;&gt;"-",AL10,""),IF(AL11&lt;&gt;"-",AL11,""),IF(AL12&lt;&gt;"-",AL12,""),IF(AL13&lt;&gt;"-",AL13,""),IF(AL14&lt;&gt;"-",AL14,""),IF(AL15&lt;&gt;"-",AL15,""),IF(AL16&lt;&gt;"-",AL16,""),IF(AL17&lt;&gt;"-",AL17,""),IF(AL18&lt;&gt;"-",AL18,""),IF(AL19&lt;&gt;"-",AL19,""),IF(#REF!&lt;&gt;"-",#REF!,""),IF(AL20&lt;&gt;"-",AL20,""),IF(AL21&lt;&gt;"-",AL21,""),IF(AL22&lt;&gt;"-",AL22,""),IF(AL23&lt;&gt;"-",AL23,""),IF(AL24&lt;&gt;"-",AL24,""),IF(AL25&lt;&gt;"-",AL25,""),IF(AL26&lt;&gt;"-",AL26,""),IF(AL27&lt;&gt;"-",AL27,""),IF(AL28&lt;&gt;"-",AL28,""),IF(AL29&lt;&gt;"-",AL29,""),IF(AL30&lt;&gt;"-",AL30,""),IF(AL31&lt;&gt;"-",AL31,""),IF(#REF!&lt;&gt;"-",#REF!,""),IF(AL32&lt;&gt;"-",AL32,""),IF(AL33&lt;&gt;"-",AL33,""),IF(AL34&lt;&gt;"-",AL34,""),IF(AL35&lt;&gt;"-",AL35,""),IF(AL36&lt;&gt;"-",AL36,""),IF(AL37&lt;&gt;"-",AL37,""),IF(AL38&lt;&gt;"-",AL38,""),IF(AL39&lt;&gt;"-",AL39,""),IF(AL40&lt;&gt;"-",AL40,""),IF(AL41&lt;&gt;"-",AL41,""),IF(AL42&lt;&gt;"-",AL42,""),IF(AL43&lt;&gt;"-",AL43,""),IF(#REF!&lt;&gt;"-",#REF!,""),IF(AL44&lt;&gt;"-",AL44,""),IF(AL45&lt;&gt;"-",AL45,""),IF(AL46&lt;&gt;"-",AL46,""),IF(AL47&lt;&gt;"-",AL47,""),IF(AL48&lt;&gt;"-",AL48,""),IF(AL49&lt;&gt;"-",AL49,""),IF(AL50&lt;&gt;"-",AL50,""))</f>
        <v>#REF!</v>
      </c>
      <c r="AM51" s="142" t="e">
        <f>CONCATENATE(IF(#REF!&lt;&gt;"-",#REF!,""),IF(AM6&lt;&gt;"-",AM6,""),IF(AM7&lt;&gt;"-",AM7,""),IF(AM8&lt;&gt;"-",AM8,""),IF(AM9&lt;&gt;"-",AM9,""),IF(AM10&lt;&gt;"-",AM10,""),IF(AM11&lt;&gt;"-",AM11,""),IF(AM12&lt;&gt;"-",AM12,""),IF(AM13&lt;&gt;"-",AM13,""),IF(AM14&lt;&gt;"-",AM14,""),IF(AM15&lt;&gt;"-",AM15,""),IF(AM16&lt;&gt;"-",AM16,""),IF(AM17&lt;&gt;"-",AM17,""),IF(AM18&lt;&gt;"-",AM18,""),IF(AM19&lt;&gt;"-",AM19,""),IF(#REF!&lt;&gt;"-",#REF!,""),IF(AM20&lt;&gt;"-",AM20,""),IF(AM21&lt;&gt;"-",AM21,""),IF(AM22&lt;&gt;"-",AM22,""),IF(AM23&lt;&gt;"-",AM23,""),IF(AM24&lt;&gt;"-",AM24,""),IF(AM25&lt;&gt;"-",AM25,""),IF(AM26&lt;&gt;"-",AM26,""),IF(AM27&lt;&gt;"-",AM27,""),IF(AM28&lt;&gt;"-",AM28,""),IF(AM29&lt;&gt;"-",AM29,""),IF(AM30&lt;&gt;"-",AM30,""),IF(AM31&lt;&gt;"-",AM31,""),IF(#REF!&lt;&gt;"-",#REF!,""),IF(AM32&lt;&gt;"-",AM32,""),IF(AM33&lt;&gt;"-",AM33,""),IF(AM34&lt;&gt;"-",AM34,""),IF(AM35&lt;&gt;"-",AM35,""),IF(AM36&lt;&gt;"-",AM36,""),IF(AM37&lt;&gt;"-",AM37,""),IF(AM38&lt;&gt;"-",AM38,""),IF(AM39&lt;&gt;"-",AM39,""),IF(AM40&lt;&gt;"-",AM40,""),IF(AM41&lt;&gt;"-",AM41,""),IF(AM42&lt;&gt;"-",AM42,""),IF(AM43&lt;&gt;"-",AM43,""),IF(#REF!&lt;&gt;"-",#REF!,""),IF(AM44&lt;&gt;"-",AM44,""),IF(AM45&lt;&gt;"-",AM45,""),IF(AM46&lt;&gt;"-",AM46,""),IF(AM47&lt;&gt;"-",AM47,""),IF(AM48&lt;&gt;"-",AM48,""),IF(AM49&lt;&gt;"-",AM49,""),IF(AM50&lt;&gt;"-",AM50,""))</f>
        <v>#REF!</v>
      </c>
      <c r="AN51" s="142" t="e">
        <f>CONCATENATE(IF(#REF!&lt;&gt;"-",#REF!,""),IF(AN6&lt;&gt;"-",AN6,""),IF(AN7&lt;&gt;"-",AN7,""),IF(AN8&lt;&gt;"-",AN8,""),IF(AN9&lt;&gt;"-",AN9,""),IF(AN10&lt;&gt;"-",AN10,""),IF(AN11&lt;&gt;"-",AN11,""),IF(AN12&lt;&gt;"-",AN12,""),IF(AN13&lt;&gt;"-",AN13,""),IF(AN14&lt;&gt;"-",AN14,""),IF(AN15&lt;&gt;"-",AN15,""),IF(AN16&lt;&gt;"-",AN16,""),IF(AN17&lt;&gt;"-",AN17,""),IF(AN18&lt;&gt;"-",AN18,""),IF(AN19&lt;&gt;"-",AN19,""),IF(#REF!&lt;&gt;"-",#REF!,""),IF(AN20&lt;&gt;"-",AN20,""),IF(AN21&lt;&gt;"-",AN21,""),IF(AN22&lt;&gt;"-",AN22,""),IF(AN23&lt;&gt;"-",AN23,""),IF(AN24&lt;&gt;"-",AN24,""),IF(AN25&lt;&gt;"-",AN25,""),IF(AN26&lt;&gt;"-",AN26,""),IF(AN27&lt;&gt;"-",AN27,""),IF(AN28&lt;&gt;"-",AN28,""),IF(AN29&lt;&gt;"-",AN29,""),IF(AN30&lt;&gt;"-",AN30,""),IF(AN31&lt;&gt;"-",AN31,""),IF(#REF!&lt;&gt;"-",#REF!,""),IF(AN32&lt;&gt;"-",AN32,""),IF(AN33&lt;&gt;"-",AN33,""),IF(AN34&lt;&gt;"-",AN34,""),IF(AN35&lt;&gt;"-",AN35,""),IF(AN36&lt;&gt;"-",AN36,""),IF(AN37&lt;&gt;"-",AN37,""),IF(AN38&lt;&gt;"-",AN38,""),IF(AN39&lt;&gt;"-",AN39,""),IF(AN40&lt;&gt;"-",AN40,""),IF(AN41&lt;&gt;"-",AN41,""),IF(AN42&lt;&gt;"-",AN42,""),IF(AN43&lt;&gt;"-",AN43,""),IF(#REF!&lt;&gt;"-",#REF!,""),IF(AN44&lt;&gt;"-",AN44,""),IF(AN45&lt;&gt;"-",AN45,""),IF(AN46&lt;&gt;"-",AN46,""),IF(AN47&lt;&gt;"-",AN47,""),IF(AN48&lt;&gt;"-",AN48,""),IF(AN49&lt;&gt;"-",AN49,""),IF(AN50&lt;&gt;"-",AN50,""))</f>
        <v>#REF!</v>
      </c>
      <c r="AO51" s="142" t="e">
        <f>CONCATENATE(IF(#REF!&lt;&gt;"-",#REF!,""),IF(AO6&lt;&gt;"-",AO6,""),IF(AO7&lt;&gt;"-",AO7,""),IF(AO8&lt;&gt;"-",AO8,""),IF(AO9&lt;&gt;"-",AO9,""),IF(AO10&lt;&gt;"-",AO10,""),IF(AO11&lt;&gt;"-",AO11,""),IF(AO12&lt;&gt;"-",AO12,""),IF(AO13&lt;&gt;"-",AO13,""),IF(AO14&lt;&gt;"-",AO14,""),IF(AO15&lt;&gt;"-",AO15,""),IF(AO16&lt;&gt;"-",AO16,""),IF(AO17&lt;&gt;"-",AO17,""),IF(AO18&lt;&gt;"-",AO18,""),IF(AO19&lt;&gt;"-",AO19,""),IF(#REF!&lt;&gt;"-",#REF!,""),IF(AO20&lt;&gt;"-",AO20,""),IF(AO21&lt;&gt;"-",AO21,""),IF(AO22&lt;&gt;"-",AO22,""),IF(AO23&lt;&gt;"-",AO23,""),IF(AO24&lt;&gt;"-",AO24,""),IF(AO25&lt;&gt;"-",AO25,""),IF(AO26&lt;&gt;"-",AO26,""),IF(AO27&lt;&gt;"-",AO27,""),IF(AO28&lt;&gt;"-",AO28,""),IF(AO29&lt;&gt;"-",AO29,""),IF(AO30&lt;&gt;"-",AO30,""),IF(AO31&lt;&gt;"-",AO31,""),IF(#REF!&lt;&gt;"-",#REF!,""),IF(AO32&lt;&gt;"-",AO32,""),IF(AO33&lt;&gt;"-",AO33,""),IF(AO34&lt;&gt;"-",AO34,""),IF(AO35&lt;&gt;"-",AO35,""),IF(AO36&lt;&gt;"-",AO36,""),IF(AO37&lt;&gt;"-",AO37,""),IF(AO38&lt;&gt;"-",AO38,""),IF(AO39&lt;&gt;"-",AO39,""),IF(AO40&lt;&gt;"-",AO40,""),IF(AO41&lt;&gt;"-",AO41,""),IF(AO42&lt;&gt;"-",AO42,""),IF(AO43&lt;&gt;"-",AO43,""),IF(#REF!&lt;&gt;"-",#REF!,""),IF(AO44&lt;&gt;"-",AO44,""),IF(AO45&lt;&gt;"-",AO45,""),IF(AO46&lt;&gt;"-",AO46,""),IF(AO47&lt;&gt;"-",AO47,""),IF(AO48&lt;&gt;"-",AO48,""),IF(AO49&lt;&gt;"-",AO49,""),IF(AO50&lt;&gt;"-",AO50,""))</f>
        <v>#REF!</v>
      </c>
      <c r="AP51" s="142" t="e">
        <f>CONCATENATE(IF(#REF!&lt;&gt;"-",#REF!,""),IF(AP6&lt;&gt;"-",AP6,""),IF(AP7&lt;&gt;"-",AP7,""),IF(AP8&lt;&gt;"-",AP8,""),IF(AP9&lt;&gt;"-",AP9,""),IF(AP10&lt;&gt;"-",AP10,""),IF(AP11&lt;&gt;"-",AP11,""),IF(AP12&lt;&gt;"-",AP12,""),IF(AP13&lt;&gt;"-",AP13,""),IF(AP14&lt;&gt;"-",AP14,""),IF(AP15&lt;&gt;"-",AP15,""),IF(AP16&lt;&gt;"-",AP16,""),IF(AP17&lt;&gt;"-",AP17,""),IF(AP18&lt;&gt;"-",AP18,""),IF(AP19&lt;&gt;"-",AP19,""),IF(#REF!&lt;&gt;"-",#REF!,""),IF(AP20&lt;&gt;"-",AP20,""),IF(AP21&lt;&gt;"-",AP21,""),IF(AP22&lt;&gt;"-",AP22,""),IF(AP23&lt;&gt;"-",AP23,""),IF(AP24&lt;&gt;"-",AP24,""),IF(AP25&lt;&gt;"-",AP25,""),IF(AP26&lt;&gt;"-",AP26,""),IF(AP27&lt;&gt;"-",AP27,""),IF(AP28&lt;&gt;"-",AP28,""),IF(AP29&lt;&gt;"-",AP29,""),IF(AP30&lt;&gt;"-",AP30,""),IF(AP31&lt;&gt;"-",AP31,""),IF(#REF!&lt;&gt;"-",#REF!,""),IF(AP32&lt;&gt;"-",AP32,""),IF(AP33&lt;&gt;"-",AP33,""),IF(AP34&lt;&gt;"-",AP34,""),IF(AP35&lt;&gt;"-",AP35,""),IF(AP36&lt;&gt;"-",AP36,""),IF(AP37&lt;&gt;"-",AP37,""),IF(AP38&lt;&gt;"-",AP38,""),IF(AP39&lt;&gt;"-",AP39,""),IF(AP40&lt;&gt;"-",AP40,""),IF(AP41&lt;&gt;"-",AP41,""),IF(AP42&lt;&gt;"-",AP42,""),IF(AP43&lt;&gt;"-",AP43,""),IF(#REF!&lt;&gt;"-",#REF!,""),IF(AP44&lt;&gt;"-",AP44,""),IF(AP45&lt;&gt;"-",AP45,""),IF(AP46&lt;&gt;"-",AP46,""),IF(AP47&lt;&gt;"-",AP47,""),IF(AP48&lt;&gt;"-",AP48,""),IF(AP49&lt;&gt;"-",AP49,""),IF(AP50&lt;&gt;"-",AP50,""))</f>
        <v>#REF!</v>
      </c>
      <c r="AQ51" s="142" t="e">
        <f>CONCATENATE(IF(#REF!&lt;&gt;"-",#REF!,""),IF(AQ6&lt;&gt;"-",AQ6,""),IF(AQ7&lt;&gt;"-",AQ7,""),IF(AQ8&lt;&gt;"-",AQ8,""),IF(AQ9&lt;&gt;"-",AQ9,""),IF(AQ10&lt;&gt;"-",AQ10,""),IF(AQ11&lt;&gt;"-",AQ11,""),IF(AQ12&lt;&gt;"-",AQ12,""),IF(AQ13&lt;&gt;"-",AQ13,""),IF(AQ14&lt;&gt;"-",AQ14,""),IF(AQ15&lt;&gt;"-",AQ15,""),IF(AQ16&lt;&gt;"-",AQ16,""),IF(AQ17&lt;&gt;"-",AQ17,""),IF(AQ18&lt;&gt;"-",AQ18,""),IF(AQ19&lt;&gt;"-",AQ19,""),IF(#REF!&lt;&gt;"-",#REF!,""),IF(AQ20&lt;&gt;"-",AQ20,""),IF(AQ21&lt;&gt;"-",AQ21,""),IF(AQ22&lt;&gt;"-",AQ22,""),IF(AQ23&lt;&gt;"-",AQ23,""),IF(AQ24&lt;&gt;"-",AQ24,""),IF(AQ25&lt;&gt;"-",AQ25,""),IF(AQ26&lt;&gt;"-",AQ26,""),IF(AQ27&lt;&gt;"-",AQ27,""),IF(AQ28&lt;&gt;"-",AQ28,""),IF(AQ29&lt;&gt;"-",AQ29,""),IF(AQ30&lt;&gt;"-",AQ30,""),IF(AQ31&lt;&gt;"-",AQ31,""),IF(#REF!&lt;&gt;"-",#REF!,""),IF(AQ32&lt;&gt;"-",AQ32,""),IF(AQ33&lt;&gt;"-",AQ33,""),IF(AQ34&lt;&gt;"-",AQ34,""),IF(AQ35&lt;&gt;"-",AQ35,""),IF(AQ36&lt;&gt;"-",AQ36,""),IF(AQ37&lt;&gt;"-",AQ37,""),IF(AQ38&lt;&gt;"-",AQ38,""),IF(AQ39&lt;&gt;"-",AQ39,""),IF(AQ40&lt;&gt;"-",AQ40,""),IF(AQ41&lt;&gt;"-",AQ41,""),IF(AQ42&lt;&gt;"-",AQ42,""),IF(AQ43&lt;&gt;"-",AQ43,""),IF(#REF!&lt;&gt;"-",#REF!,""),IF(AQ44&lt;&gt;"-",AQ44,""),IF(AQ45&lt;&gt;"-",AQ45,""),IF(AQ46&lt;&gt;"-",AQ46,""),IF(AQ47&lt;&gt;"-",AQ47,""),IF(AQ48&lt;&gt;"-",AQ48,""),IF(AQ49&lt;&gt;"-",AQ49,""),IF(AQ50&lt;&gt;"-",AQ50,""))</f>
        <v>#REF!</v>
      </c>
      <c r="AR51" s="142" t="e">
        <f>CONCATENATE(IF(#REF!&lt;&gt;"-",#REF!,""),IF(AR6&lt;&gt;"-",AR6,""),IF(AR7&lt;&gt;"-",AR7,""),IF(AR8&lt;&gt;"-",AR8,""),IF(AR9&lt;&gt;"-",AR9,""),IF(AR10&lt;&gt;"-",AR10,""),IF(AR11&lt;&gt;"-",AR11,""),IF(AR12&lt;&gt;"-",AR12,""),IF(AR13&lt;&gt;"-",AR13,""),IF(AR14&lt;&gt;"-",AR14,""),IF(AR15&lt;&gt;"-",AR15,""),IF(AR16&lt;&gt;"-",AR16,""),IF(AR17&lt;&gt;"-",AR17,""),IF(AR18&lt;&gt;"-",AR18,""),IF(AR19&lt;&gt;"-",AR19,""),IF(#REF!&lt;&gt;"-",#REF!,""),IF(AR20&lt;&gt;"-",AR20,""),IF(AR21&lt;&gt;"-",AR21,""),IF(AR22&lt;&gt;"-",AR22,""),IF(AR23&lt;&gt;"-",AR23,""),IF(AR24&lt;&gt;"-",AR24,""),IF(AR25&lt;&gt;"-",AR25,""),IF(AR26&lt;&gt;"-",AR26,""),IF(AR27&lt;&gt;"-",AR27,""),IF(AR28&lt;&gt;"-",AR28,""),IF(AR29&lt;&gt;"-",AR29,""),IF(AR30&lt;&gt;"-",AR30,""),IF(AR31&lt;&gt;"-",AR31,""),IF(#REF!&lt;&gt;"-",#REF!,""),IF(AR32&lt;&gt;"-",AR32,""),IF(AR33&lt;&gt;"-",AR33,""),IF(AR34&lt;&gt;"-",AR34,""),IF(AR35&lt;&gt;"-",AR35,""),IF(AR36&lt;&gt;"-",AR36,""),IF(AR37&lt;&gt;"-",AR37,""),IF(AR38&lt;&gt;"-",AR38,""),IF(AR39&lt;&gt;"-",AR39,""),IF(AR40&lt;&gt;"-",AR40,""),IF(AR41&lt;&gt;"-",AR41,""),IF(AR42&lt;&gt;"-",AR42,""),IF(AR43&lt;&gt;"-",AR43,""),IF(#REF!&lt;&gt;"-",#REF!,""),IF(AR44&lt;&gt;"-",AR44,""),IF(AR45&lt;&gt;"-",AR45,""),IF(AR46&lt;&gt;"-",AR46,""),IF(AR47&lt;&gt;"-",AR47,""),IF(AR48&lt;&gt;"-",AR48,""),IF(AR49&lt;&gt;"-",AR49,""),IF(AR50&lt;&gt;"-",AR50,""))</f>
        <v>#REF!</v>
      </c>
      <c r="AS51" s="142" t="e">
        <f>CONCATENATE(IF(#REF!&lt;&gt;"-",#REF!,""),IF(AS6&lt;&gt;"-",AS6,""),IF(AS7&lt;&gt;"-",AS7,""),IF(AS8&lt;&gt;"-",AS8,""),IF(AS9&lt;&gt;"-",AS9,""),IF(AS10&lt;&gt;"-",AS10,""),IF(AS11&lt;&gt;"-",AS11,""),IF(AS12&lt;&gt;"-",AS12,""),IF(AS13&lt;&gt;"-",AS13,""),IF(AS14&lt;&gt;"-",AS14,""),IF(AS15&lt;&gt;"-",AS15,""),IF(AS16&lt;&gt;"-",AS16,""),IF(AS17&lt;&gt;"-",AS17,""),IF(AS18&lt;&gt;"-",AS18,""),IF(AS19&lt;&gt;"-",AS19,""),IF(#REF!&lt;&gt;"-",#REF!,""),IF(AS20&lt;&gt;"-",AS20,""),IF(AS21&lt;&gt;"-",AS21,""),IF(AS22&lt;&gt;"-",AS22,""),IF(AS23&lt;&gt;"-",AS23,""),IF(AS24&lt;&gt;"-",AS24,""),IF(AS25&lt;&gt;"-",AS25,""),IF(AS26&lt;&gt;"-",AS26,""),IF(AS27&lt;&gt;"-",AS27,""),IF(AS28&lt;&gt;"-",AS28,""),IF(AS29&lt;&gt;"-",AS29,""),IF(AS30&lt;&gt;"-",AS30,""),IF(AS31&lt;&gt;"-",AS31,""),IF(#REF!&lt;&gt;"-",#REF!,""),IF(AS32&lt;&gt;"-",AS32,""),IF(AS33&lt;&gt;"-",AS33,""),IF(AS34&lt;&gt;"-",AS34,""),IF(AS35&lt;&gt;"-",AS35,""),IF(AS36&lt;&gt;"-",AS36,""),IF(AS37&lt;&gt;"-",AS37,""),IF(AS38&lt;&gt;"-",AS38,""),IF(AS39&lt;&gt;"-",AS39,""),IF(AS40&lt;&gt;"-",AS40,""),IF(AS41&lt;&gt;"-",AS41,""),IF(AS42&lt;&gt;"-",AS42,""),IF(AS43&lt;&gt;"-",AS43,""),IF(#REF!&lt;&gt;"-",#REF!,""),IF(AS44&lt;&gt;"-",AS44,""),IF(AS45&lt;&gt;"-",AS45,""),IF(AS46&lt;&gt;"-",AS46,""),IF(AS47&lt;&gt;"-",AS47,""),IF(AS48&lt;&gt;"-",AS48,""),IF(AS49&lt;&gt;"-",AS49,""),IF(AS50&lt;&gt;"-",AS50,""))</f>
        <v>#REF!</v>
      </c>
      <c r="AT51" s="142" t="e">
        <f>CONCATENATE(IF(#REF!&lt;&gt;"-",#REF!,""),IF(AT6&lt;&gt;"-",AT6,""),IF(AT7&lt;&gt;"-",AT7,""),IF(AT8&lt;&gt;"-",AT8,""),IF(AT9&lt;&gt;"-",AT9,""),IF(AT10&lt;&gt;"-",AT10,""),IF(AT11&lt;&gt;"-",AT11,""),IF(AT12&lt;&gt;"-",AT12,""),IF(AT13&lt;&gt;"-",AT13,""),IF(AT14&lt;&gt;"-",AT14,""),IF(AT15&lt;&gt;"-",AT15,""),IF(AT16&lt;&gt;"-",AT16,""),IF(AT17&lt;&gt;"-",AT17,""),IF(AT18&lt;&gt;"-",AT18,""),IF(AT19&lt;&gt;"-",AT19,""),IF(#REF!&lt;&gt;"-",#REF!,""),IF(AT20&lt;&gt;"-",AT20,""),IF(AT21&lt;&gt;"-",AT21,""),IF(AT22&lt;&gt;"-",AT22,""),IF(AT23&lt;&gt;"-",AT23,""),IF(AT24&lt;&gt;"-",AT24,""),IF(AT25&lt;&gt;"-",AT25,""),IF(AT26&lt;&gt;"-",AT26,""),IF(AT27&lt;&gt;"-",AT27,""),IF(AT28&lt;&gt;"-",AT28,""),IF(AT29&lt;&gt;"-",AT29,""),IF(AT30&lt;&gt;"-",AT30,""),IF(AT31&lt;&gt;"-",AT31,""),IF(#REF!&lt;&gt;"-",#REF!,""),IF(AT32&lt;&gt;"-",AT32,""),IF(AT33&lt;&gt;"-",AT33,""),IF(AT34&lt;&gt;"-",AT34,""),IF(AT35&lt;&gt;"-",AT35,""),IF(AT36&lt;&gt;"-",AT36,""),IF(AT37&lt;&gt;"-",AT37,""),IF(AT38&lt;&gt;"-",AT38,""),IF(AT39&lt;&gt;"-",AT39,""),IF(AT40&lt;&gt;"-",AT40,""),IF(AT41&lt;&gt;"-",AT41,""),IF(AT42&lt;&gt;"-",AT42,""),IF(AT43&lt;&gt;"-",AT43,""),IF(#REF!&lt;&gt;"-",#REF!,""),IF(AT44&lt;&gt;"-",AT44,""),IF(AT45&lt;&gt;"-",AT45,""),IF(AT46&lt;&gt;"-",AT46,""),IF(AT47&lt;&gt;"-",AT47,""),IF(AT48&lt;&gt;"-",AT48,""),IF(AT49&lt;&gt;"-",AT49,""),IF(AT50&lt;&gt;"-",AT50,""))</f>
        <v>#REF!</v>
      </c>
      <c r="AU51" s="142" t="e">
        <f>CONCATENATE(IF(#REF!&lt;&gt;"-",#REF!,""),IF(AU6&lt;&gt;"-",AU6,""),IF(AU7&lt;&gt;"-",AU7,""),IF(AU8&lt;&gt;"-",AU8,""),IF(AU9&lt;&gt;"-",AU9,""),IF(AU10&lt;&gt;"-",AU10,""),IF(AU11&lt;&gt;"-",AU11,""),IF(AU12&lt;&gt;"-",AU12,""),IF(AU13&lt;&gt;"-",AU13,""),IF(AU14&lt;&gt;"-",AU14,""),IF(AU15&lt;&gt;"-",AU15,""),IF(AU16&lt;&gt;"-",AU16,""),IF(AU17&lt;&gt;"-",AU17,""),IF(AU18&lt;&gt;"-",AU18,""),IF(AU19&lt;&gt;"-",AU19,""),IF(#REF!&lt;&gt;"-",#REF!,""),IF(AU20&lt;&gt;"-",AU20,""),IF(AU21&lt;&gt;"-",AU21,""),IF(AU22&lt;&gt;"-",AU22,""),IF(AU23&lt;&gt;"-",AU23,""),IF(AU24&lt;&gt;"-",AU24,""),IF(AU25&lt;&gt;"-",AU25,""),IF(AU26&lt;&gt;"-",AU26,""),IF(AU27&lt;&gt;"-",AU27,""),IF(AU28&lt;&gt;"-",AU28,""),IF(AU29&lt;&gt;"-",AU29,""),IF(AU30&lt;&gt;"-",AU30,""),IF(AU31&lt;&gt;"-",AU31,""),IF(#REF!&lt;&gt;"-",#REF!,""),IF(AU32&lt;&gt;"-",AU32,""),IF(AU33&lt;&gt;"-",AU33,""),IF(AU34&lt;&gt;"-",AU34,""),IF(AU35&lt;&gt;"-",AU35,""),IF(AU36&lt;&gt;"-",AU36,""),IF(AU37&lt;&gt;"-",AU37,""),IF(AU38&lt;&gt;"-",AU38,""),IF(AU39&lt;&gt;"-",AU39,""),IF(AU40&lt;&gt;"-",AU40,""),IF(AU41&lt;&gt;"-",AU41,""),IF(AU42&lt;&gt;"-",AU42,""),IF(AU43&lt;&gt;"-",AU43,""),IF(#REF!&lt;&gt;"-",#REF!,""),IF(AU44&lt;&gt;"-",AU44,""),IF(AU45&lt;&gt;"-",AU45,""),IF(AU46&lt;&gt;"-",AU46,""),IF(AU47&lt;&gt;"-",AU47,""),IF(AU48&lt;&gt;"-",AU48,""),IF(AU49&lt;&gt;"-",AU49,""),IF(AU50&lt;&gt;"-",AU50,""))</f>
        <v>#REF!</v>
      </c>
      <c r="AV51" s="142"/>
      <c r="AW51" s="142" t="e">
        <f>CONCATENATE(IF(#REF!&lt;&gt;"-",#REF!,""),IF(AW6&lt;&gt;"-",AW6,""),IF(AW7&lt;&gt;"-",AW7,""),IF(AW8&lt;&gt;"-",AW8,""),IF(AW9&lt;&gt;"-",AW9,""),IF(AW10&lt;&gt;"-",AW10,""),IF(AW11&lt;&gt;"-",AW11,""),IF(AW12&lt;&gt;"-",AW12,""),IF(AW13&lt;&gt;"-",AW13,""),IF(AW14&lt;&gt;"-",AW14,""),IF(AW15&lt;&gt;"-",AW15,""),IF(AW16&lt;&gt;"-",AW16,""),IF(AW17&lt;&gt;"-",AW17,""),IF(AW18&lt;&gt;"-",AW18,""),IF(AW19&lt;&gt;"-",AW19,""),IF(#REF!&lt;&gt;"-",#REF!,""),IF(AW20&lt;&gt;"-",AW20,""),IF(AW21&lt;&gt;"-",AW21,""),IF(AW22&lt;&gt;"-",AW22,""),IF(AW23&lt;&gt;"-",AW23,""),IF(AW24&lt;&gt;"-",AW24,""),IF(AW25&lt;&gt;"-",AW25,""),IF(AW26&lt;&gt;"-",AW26,""),IF(AW27&lt;&gt;"-",AW27,""),IF(AW28&lt;&gt;"-",AW28,""),IF(AW29&lt;&gt;"-",AW29,""),IF(AW30&lt;&gt;"-",AW30,""),IF(AW31&lt;&gt;"-",AW31,""),IF(#REF!&lt;&gt;"-",#REF!,""),IF(AW32&lt;&gt;"-",AW32,""),IF(AW33&lt;&gt;"-",AW33,""),IF(AW34&lt;&gt;"-",AW34,""),IF(AW35&lt;&gt;"-",AW35,""),IF(AW36&lt;&gt;"-",AW36,""),IF(AW37&lt;&gt;"-",AW37,""),IF(AW38&lt;&gt;"-",AW38,""),IF(AW39&lt;&gt;"-",AW39,""),IF(AW40&lt;&gt;"-",AW40,""),IF(AW41&lt;&gt;"-",AW41,""),IF(AW42&lt;&gt;"-",AW42,""),IF(AW43&lt;&gt;"-",AW43,""),IF(#REF!&lt;&gt;"-",#REF!,""),IF(AW44&lt;&gt;"-",AW44,""),IF(AW45&lt;&gt;"-",AW45,""),IF(AW46&lt;&gt;"-",AW46,""),IF(AW47&lt;&gt;"-",AW47,""),IF(AW48&lt;&gt;"-",AW48,""),IF(AW49&lt;&gt;"-",AW49,""),IF(AW50&lt;&gt;"-",AW50,""))</f>
        <v>#REF!</v>
      </c>
      <c r="AX51" s="142" t="e">
        <f>CONCATENATE(IF(#REF!&lt;&gt;"-",#REF!,""),IF(AX6&lt;&gt;"-",AX6,""),IF(AX7&lt;&gt;"-",AX7,""),IF(AX8&lt;&gt;"-",AX8,""),IF(AX9&lt;&gt;"-",AX9,""),IF(AX10&lt;&gt;"-",AX10,""),IF(AX11&lt;&gt;"-",AX11,""),IF(AX12&lt;&gt;"-",AX12,""),IF(AX13&lt;&gt;"-",AX13,""),IF(AX14&lt;&gt;"-",AX14,""),IF(AX15&lt;&gt;"-",AX15,""),IF(AX16&lt;&gt;"-",AX16,""),IF(AX17&lt;&gt;"-",AX17,""),IF(AX18&lt;&gt;"-",AX18,""),IF(AX19&lt;&gt;"-",AX19,""),IF(#REF!&lt;&gt;"-",#REF!,""),IF(AX20&lt;&gt;"-",AX20,""),IF(AX21&lt;&gt;"-",AX21,""),IF(AX22&lt;&gt;"-",AX22,""),IF(AX23&lt;&gt;"-",AX23,""),IF(AX24&lt;&gt;"-",AX24,""),IF(AX25&lt;&gt;"-",AX25,""),IF(AX26&lt;&gt;"-",AX26,""),IF(AX27&lt;&gt;"-",AX27,""),IF(AX28&lt;&gt;"-",AX28,""),IF(AX29&lt;&gt;"-",AX29,""),IF(AX30&lt;&gt;"-",AX30,""),IF(AX31&lt;&gt;"-",AX31,""),IF(#REF!&lt;&gt;"-",#REF!,""),IF(AX32&lt;&gt;"-",AX32,""),IF(AX33&lt;&gt;"-",AX33,""),IF(AX34&lt;&gt;"-",AX34,""),IF(AX35&lt;&gt;"-",AX35,""),IF(AX36&lt;&gt;"-",AX36,""),IF(AX37&lt;&gt;"-",AX37,""),IF(AX38&lt;&gt;"-",AX38,""),IF(AX39&lt;&gt;"-",AX39,""),IF(AX40&lt;&gt;"-",AX40,""),IF(AX41&lt;&gt;"-",AX41,""),IF(AX42&lt;&gt;"-",AX42,""),IF(AX43&lt;&gt;"-",AX43,""),IF(#REF!&lt;&gt;"-",#REF!,""),IF(AX44&lt;&gt;"-",AX44,""),IF(AX45&lt;&gt;"-",AX45,""),IF(AX46&lt;&gt;"-",AX46,""),IF(AX47&lt;&gt;"-",AX47,""),IF(AX48&lt;&gt;"-",AX48,""),IF(AX49&lt;&gt;"-",AX49,""),IF(AX50&lt;&gt;"-",AX50,""))</f>
        <v>#REF!</v>
      </c>
      <c r="AY51" s="142" t="e">
        <f>CONCATENATE(IF(#REF!&lt;&gt;"-",#REF!,""),IF(AY6&lt;&gt;"-",AY6,""),IF(AY7&lt;&gt;"-",AY7,""),IF(AY8&lt;&gt;"-",AY8,""),IF(AY9&lt;&gt;"-",AY9,""),IF(AY10&lt;&gt;"-",AY10,""),IF(AY11&lt;&gt;"-",AY11,""),IF(AY12&lt;&gt;"-",AY12,""),IF(AY13&lt;&gt;"-",AY13,""),IF(AY14&lt;&gt;"-",AY14,""),IF(AY15&lt;&gt;"-",AY15,""),IF(AY16&lt;&gt;"-",AY16,""),IF(AY17&lt;&gt;"-",AY17,""),IF(AY18&lt;&gt;"-",AY18,""),IF(AY19&lt;&gt;"-",AY19,""),IF(#REF!&lt;&gt;"-",#REF!,""),IF(AY20&lt;&gt;"-",AY20,""),IF(AY21&lt;&gt;"-",AY21,""),IF(AY22&lt;&gt;"-",AY22,""),IF(AY23&lt;&gt;"-",AY23,""),IF(AY24&lt;&gt;"-",AY24,""),IF(AY25&lt;&gt;"-",AY25,""),IF(AY26&lt;&gt;"-",AY26,""),IF(AY27&lt;&gt;"-",AY27,""),IF(AY28&lt;&gt;"-",AY28,""),IF(AY29&lt;&gt;"-",AY29,""),IF(AY30&lt;&gt;"-",AY30,""),IF(AY31&lt;&gt;"-",AY31,""),IF(#REF!&lt;&gt;"-",#REF!,""),IF(AY32&lt;&gt;"-",AY32,""),IF(AY33&lt;&gt;"-",AY33,""),IF(AY34&lt;&gt;"-",AY34,""),IF(AY35&lt;&gt;"-",AY35,""),IF(AY36&lt;&gt;"-",AY36,""),IF(AY37&lt;&gt;"-",AY37,""),IF(AY38&lt;&gt;"-",AY38,""),IF(AY39&lt;&gt;"-",AY39,""),IF(AY40&lt;&gt;"-",AY40,""),IF(AY41&lt;&gt;"-",AY41,""),IF(AY42&lt;&gt;"-",AY42,""),IF(AY43&lt;&gt;"-",AY43,""),IF(#REF!&lt;&gt;"-",#REF!,""),IF(AY44&lt;&gt;"-",AY44,""),IF(AY45&lt;&gt;"-",AY45,""),IF(AY46&lt;&gt;"-",AY46,""),IF(AY47&lt;&gt;"-",AY47,""),IF(AY48&lt;&gt;"-",AY48,""),IF(AY49&lt;&gt;"-",AY49,""),IF(AY50&lt;&gt;"-",AY50,""))</f>
        <v>#REF!</v>
      </c>
      <c r="AZ51" s="142" t="e">
        <f>CONCATENATE(IF(#REF!&lt;&gt;"-",#REF!,""),IF(AZ6&lt;&gt;"-",AZ6,""),IF(AZ7&lt;&gt;"-",AZ7,""),IF(AZ8&lt;&gt;"-",AZ8,""),IF(AZ9&lt;&gt;"-",AZ9,""),IF(AZ10&lt;&gt;"-",AZ10,""),IF(AZ11&lt;&gt;"-",AZ11,""),IF(AZ12&lt;&gt;"-",AZ12,""),IF(AZ13&lt;&gt;"-",AZ13,""),IF(AZ14&lt;&gt;"-",AZ14,""),IF(AZ15&lt;&gt;"-",AZ15,""),IF(AZ16&lt;&gt;"-",AZ16,""),IF(AZ17&lt;&gt;"-",AZ17,""),IF(AZ18&lt;&gt;"-",AZ18,""),IF(AZ19&lt;&gt;"-",AZ19,""),IF(#REF!&lt;&gt;"-",#REF!,""),IF(AZ20&lt;&gt;"-",AZ20,""),IF(AZ21&lt;&gt;"-",AZ21,""),IF(AZ22&lt;&gt;"-",AZ22,""),IF(AZ23&lt;&gt;"-",AZ23,""),IF(AZ24&lt;&gt;"-",AZ24,""),IF(AZ25&lt;&gt;"-",AZ25,""),IF(AZ26&lt;&gt;"-",AZ26,""),IF(AZ27&lt;&gt;"-",AZ27,""),IF(AZ28&lt;&gt;"-",AZ28,""),IF(AZ29&lt;&gt;"-",AZ29,""),IF(AZ30&lt;&gt;"-",AZ30,""),IF(AZ31&lt;&gt;"-",AZ31,""),IF(#REF!&lt;&gt;"-",#REF!,""),IF(AZ32&lt;&gt;"-",AZ32,""),IF(AZ33&lt;&gt;"-",AZ33,""),IF(AZ34&lt;&gt;"-",AZ34,""),IF(AZ35&lt;&gt;"-",AZ35,""),IF(AZ36&lt;&gt;"-",AZ36,""),IF(AZ37&lt;&gt;"-",AZ37,""),IF(AZ38&lt;&gt;"-",AZ38,""),IF(AZ39&lt;&gt;"-",AZ39,""),IF(AZ40&lt;&gt;"-",AZ40,""),IF(AZ41&lt;&gt;"-",AZ41,""),IF(AZ42&lt;&gt;"-",AZ42,""),IF(AZ43&lt;&gt;"-",AZ43,""),IF(#REF!&lt;&gt;"-",#REF!,""),IF(AZ44&lt;&gt;"-",AZ44,""),IF(AZ45&lt;&gt;"-",AZ45,""),IF(AZ46&lt;&gt;"-",AZ46,""),IF(AZ47&lt;&gt;"-",AZ47,""),IF(AZ48&lt;&gt;"-",AZ48,""),IF(AZ49&lt;&gt;"-",AZ49,""),IF(AZ50&lt;&gt;"-",AZ50,""))</f>
        <v>#REF!</v>
      </c>
      <c r="BA51" s="142" t="e">
        <f>CONCATENATE(IF(#REF!&lt;&gt;"-",#REF!,""),IF(BA6&lt;&gt;"-",BA6,""),IF(BA7&lt;&gt;"-",BA7,""),IF(BA8&lt;&gt;"-",BA8,""),IF(BA9&lt;&gt;"-",BA9,""),IF(BA10&lt;&gt;"-",BA10,""),IF(BA11&lt;&gt;"-",BA11,""),IF(BA12&lt;&gt;"-",BA12,""),IF(BA13&lt;&gt;"-",BA13,""),IF(BA14&lt;&gt;"-",BA14,""),IF(BA15&lt;&gt;"-",BA15,""),IF(BA16&lt;&gt;"-",BA16,""),IF(BA17&lt;&gt;"-",BA17,""),IF(BA18&lt;&gt;"-",BA18,""),IF(BA19&lt;&gt;"-",BA19,""),IF(#REF!&lt;&gt;"-",#REF!,""),IF(BA20&lt;&gt;"-",BA20,""),IF(BA21&lt;&gt;"-",BA21,""),IF(BA22&lt;&gt;"-",BA22,""),IF(BA23&lt;&gt;"-",BA23,""),IF(BA24&lt;&gt;"-",BA24,""),IF(BA25&lt;&gt;"-",BA25,""),IF(BA26&lt;&gt;"-",BA26,""),IF(BA27&lt;&gt;"-",BA27,""),IF(BA28&lt;&gt;"-",BA28,""),IF(BA29&lt;&gt;"-",BA29,""),IF(BA30&lt;&gt;"-",BA30,""),IF(BA31&lt;&gt;"-",BA31,""),IF(#REF!&lt;&gt;"-",#REF!,""),IF(BA32&lt;&gt;"-",BA32,""),IF(BA33&lt;&gt;"-",BA33,""),IF(BA34&lt;&gt;"-",BA34,""),IF(BA35&lt;&gt;"-",BA35,""),IF(BA36&lt;&gt;"-",BA36,""),IF(BA37&lt;&gt;"-",BA37,""),IF(BA38&lt;&gt;"-",BA38,""),IF(BA39&lt;&gt;"-",BA39,""),IF(BA40&lt;&gt;"-",BA40,""),IF(BA41&lt;&gt;"-",BA41,""),IF(BA42&lt;&gt;"-",BA42,""),IF(BA43&lt;&gt;"-",BA43,""),IF(#REF!&lt;&gt;"-",#REF!,""),IF(BA44&lt;&gt;"-",BA44,""),IF(BA45&lt;&gt;"-",BA45,""),IF(BA46&lt;&gt;"-",BA46,""),IF(BA47&lt;&gt;"-",BA47,""),IF(BA48&lt;&gt;"-",BA48,""),IF(BA49&lt;&gt;"-",BA49,""),IF(BA50&lt;&gt;"-",BA50,""))</f>
        <v>#REF!</v>
      </c>
      <c r="BB51" s="142" t="e">
        <f>CONCATENATE(IF(#REF!&lt;&gt;"-",#REF!,""),IF(BB6&lt;&gt;"-",BB6,""),IF(BB7&lt;&gt;"-",BB7,""),IF(BB8&lt;&gt;"-",BB8,""),IF(BB9&lt;&gt;"-",BB9,""),IF(BB10&lt;&gt;"-",BB10,""),IF(BB11&lt;&gt;"-",BB11,""),IF(BB12&lt;&gt;"-",BB12,""),IF(BB13&lt;&gt;"-",BB13,""),IF(BB14&lt;&gt;"-",BB14,""),IF(BB15&lt;&gt;"-",BB15,""),IF(BB16&lt;&gt;"-",BB16,""),IF(BB17&lt;&gt;"-",BB17,""),IF(BB18&lt;&gt;"-",BB18,""),IF(BB19&lt;&gt;"-",BB19,""),IF(#REF!&lt;&gt;"-",#REF!,""),IF(BB20&lt;&gt;"-",BB20,""),IF(BB21&lt;&gt;"-",BB21,""),IF(BB22&lt;&gt;"-",BB22,""),IF(BB23&lt;&gt;"-",BB23,""),IF(BB24&lt;&gt;"-",BB24,""),IF(BB25&lt;&gt;"-",BB25,""),IF(BB26&lt;&gt;"-",BB26,""),IF(BB27&lt;&gt;"-",BB27,""),IF(BB28&lt;&gt;"-",BB28,""),IF(BB29&lt;&gt;"-",BB29,""),IF(BB30&lt;&gt;"-",BB30,""),IF(BB31&lt;&gt;"-",BB31,""),IF(#REF!&lt;&gt;"-",#REF!,""),IF(BB32&lt;&gt;"-",BB32,""),IF(BB33&lt;&gt;"-",BB33,""),IF(BB34&lt;&gt;"-",BB34,""),IF(BB35&lt;&gt;"-",BB35,""),IF(BB36&lt;&gt;"-",BB36,""),IF(BB37&lt;&gt;"-",BB37,""),IF(BB38&lt;&gt;"-",BB38,""),IF(BB39&lt;&gt;"-",BB39,""),IF(BB40&lt;&gt;"-",BB40,""),IF(BB41&lt;&gt;"-",BB41,""),IF(BB42&lt;&gt;"-",BB42,""),IF(BB43&lt;&gt;"-",BB43,""),IF(#REF!&lt;&gt;"-",#REF!,""),IF(BB44&lt;&gt;"-",BB44,""),IF(BB45&lt;&gt;"-",BB45,""),IF(BB46&lt;&gt;"-",BB46,""),IF(BB47&lt;&gt;"-",BB47,""),IF(BB48&lt;&gt;"-",BB48,""),IF(BB49&lt;&gt;"-",BB49,""),IF(BB50&lt;&gt;"-",BB50,""))</f>
        <v>#REF!</v>
      </c>
    </row>
    <row r="52" spans="1:54" ht="26.25" customHeight="1">
      <c r="A52" s="249" t="s">
        <v>249</v>
      </c>
      <c r="B52" s="250">
        <f>COUNTIF(B8:B47,"+*")</f>
        <v>5</v>
      </c>
      <c r="C52" s="250">
        <f t="shared" ref="C52:S52" si="0">COUNTIF(C8:C47,"+*")</f>
        <v>3</v>
      </c>
      <c r="D52" s="250">
        <f t="shared" si="0"/>
        <v>8</v>
      </c>
      <c r="E52" s="250">
        <f t="shared" si="0"/>
        <v>7</v>
      </c>
      <c r="F52" s="250">
        <f t="shared" si="0"/>
        <v>5</v>
      </c>
      <c r="G52" s="250">
        <f t="shared" si="0"/>
        <v>5</v>
      </c>
      <c r="H52" s="250">
        <f t="shared" si="0"/>
        <v>7</v>
      </c>
      <c r="I52" s="250">
        <f t="shared" si="0"/>
        <v>3</v>
      </c>
      <c r="J52" s="250">
        <f t="shared" si="0"/>
        <v>5</v>
      </c>
      <c r="K52" s="250">
        <f t="shared" si="0"/>
        <v>7</v>
      </c>
      <c r="L52" s="250">
        <f t="shared" si="0"/>
        <v>8</v>
      </c>
      <c r="M52" s="250">
        <f t="shared" si="0"/>
        <v>6</v>
      </c>
      <c r="N52" s="250">
        <f t="shared" si="0"/>
        <v>5</v>
      </c>
      <c r="O52" s="250">
        <f t="shared" si="0"/>
        <v>4</v>
      </c>
      <c r="P52" s="250">
        <f t="shared" si="0"/>
        <v>2</v>
      </c>
      <c r="Q52" s="250">
        <f>COUNTIF(Q8:Q47,"+*")</f>
        <v>2</v>
      </c>
      <c r="R52" s="250">
        <f>COUNTIF(R8:R47,"+*")</f>
        <v>1</v>
      </c>
      <c r="S52" s="250">
        <f t="shared" si="0"/>
        <v>1</v>
      </c>
      <c r="T52" s="249" t="s">
        <v>249</v>
      </c>
      <c r="U52" s="250">
        <f>COUNTIF(U8:U47,"+*")</f>
        <v>14</v>
      </c>
      <c r="V52" s="250">
        <f t="shared" ref="V52:AU52" si="1">COUNTIF(V8:V47,"+*")</f>
        <v>9</v>
      </c>
      <c r="W52" s="250">
        <f t="shared" si="1"/>
        <v>5</v>
      </c>
      <c r="X52" s="250">
        <f t="shared" si="1"/>
        <v>6</v>
      </c>
      <c r="Y52" s="250">
        <f t="shared" si="1"/>
        <v>4</v>
      </c>
      <c r="Z52" s="250">
        <f t="shared" si="1"/>
        <v>5</v>
      </c>
      <c r="AA52" s="250">
        <f t="shared" si="1"/>
        <v>4</v>
      </c>
      <c r="AB52" s="250">
        <f t="shared" si="1"/>
        <v>4</v>
      </c>
      <c r="AC52" s="250">
        <f t="shared" si="1"/>
        <v>7</v>
      </c>
      <c r="AD52" s="250">
        <f t="shared" si="1"/>
        <v>4</v>
      </c>
      <c r="AE52" s="250">
        <f t="shared" si="1"/>
        <v>3</v>
      </c>
      <c r="AF52" s="250">
        <f t="shared" si="1"/>
        <v>5</v>
      </c>
      <c r="AG52" s="250">
        <f t="shared" si="1"/>
        <v>7</v>
      </c>
      <c r="AH52" s="250">
        <f t="shared" si="1"/>
        <v>4</v>
      </c>
      <c r="AI52" s="250">
        <f t="shared" si="1"/>
        <v>4</v>
      </c>
      <c r="AJ52" s="250">
        <f t="shared" si="1"/>
        <v>6</v>
      </c>
      <c r="AK52" s="250">
        <f t="shared" si="1"/>
        <v>2</v>
      </c>
      <c r="AL52" s="250">
        <f t="shared" si="1"/>
        <v>1</v>
      </c>
      <c r="AM52" s="250">
        <f t="shared" si="1"/>
        <v>2</v>
      </c>
      <c r="AN52" s="250">
        <f t="shared" si="1"/>
        <v>2</v>
      </c>
      <c r="AO52" s="250">
        <f t="shared" si="1"/>
        <v>4</v>
      </c>
      <c r="AP52" s="250">
        <f t="shared" si="1"/>
        <v>5</v>
      </c>
      <c r="AQ52" s="250">
        <f t="shared" si="1"/>
        <v>2</v>
      </c>
      <c r="AR52" s="250">
        <f t="shared" si="1"/>
        <v>1</v>
      </c>
      <c r="AS52" s="250">
        <f t="shared" si="1"/>
        <v>1</v>
      </c>
      <c r="AT52" s="250">
        <f t="shared" si="1"/>
        <v>2</v>
      </c>
      <c r="AU52" s="250">
        <f t="shared" si="1"/>
        <v>2</v>
      </c>
      <c r="AV52" s="249" t="s">
        <v>249</v>
      </c>
      <c r="AW52" s="250">
        <f>COUNTIF(AW8:AW47,"+*")</f>
        <v>8</v>
      </c>
      <c r="AX52" s="250">
        <f t="shared" ref="AX52:BB52" si="2">COUNTIF(AX8:AX47,"+*")</f>
        <v>6</v>
      </c>
      <c r="AY52" s="250">
        <f t="shared" si="2"/>
        <v>13</v>
      </c>
      <c r="AZ52" s="250">
        <f t="shared" si="2"/>
        <v>16</v>
      </c>
      <c r="BA52" s="250">
        <f t="shared" si="2"/>
        <v>7</v>
      </c>
      <c r="BB52" s="250">
        <f t="shared" si="2"/>
        <v>8</v>
      </c>
    </row>
  </sheetData>
  <mergeCells count="3">
    <mergeCell ref="B2:S2"/>
    <mergeCell ref="U2:AU2"/>
    <mergeCell ref="AW2:BB2"/>
  </mergeCells>
  <phoneticPr fontId="0" type="noConversion"/>
  <pageMargins left="0.7" right="0.7" top="0.75" bottom="0.75" header="0.3" footer="0.3"/>
  <pageSetup paperSize="9" scale="50" orientation="landscape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C21"/>
  <sheetViews>
    <sheetView workbookViewId="0">
      <selection activeCell="B3" sqref="B3"/>
    </sheetView>
  </sheetViews>
  <sheetFormatPr defaultRowHeight="12.75"/>
  <cols>
    <col min="1" max="1" width="11.5703125" customWidth="1"/>
    <col min="2" max="2" width="69" customWidth="1"/>
  </cols>
  <sheetData>
    <row r="1" spans="1:3">
      <c r="A1" s="91"/>
      <c r="B1" s="241" t="s">
        <v>307</v>
      </c>
    </row>
    <row r="2" spans="1:3" ht="15.75">
      <c r="A2" s="92" t="s">
        <v>64</v>
      </c>
      <c r="B2" s="317" t="s">
        <v>308</v>
      </c>
    </row>
    <row r="3" spans="1:3" ht="13.5" thickBot="1">
      <c r="A3" s="93"/>
      <c r="B3" s="94"/>
    </row>
    <row r="4" spans="1:3" ht="51.75" thickBot="1">
      <c r="A4" s="251" t="s">
        <v>186</v>
      </c>
      <c r="B4" s="252" t="s">
        <v>250</v>
      </c>
      <c r="C4" s="253" t="s">
        <v>239</v>
      </c>
    </row>
    <row r="5" spans="1:3" ht="26.25" thickBot="1">
      <c r="A5" s="251" t="s">
        <v>187</v>
      </c>
      <c r="B5" s="254" t="s">
        <v>251</v>
      </c>
      <c r="C5" s="255" t="s">
        <v>239</v>
      </c>
    </row>
    <row r="6" spans="1:3" ht="26.25" thickBot="1">
      <c r="A6" s="251" t="s">
        <v>188</v>
      </c>
      <c r="B6" s="254" t="s">
        <v>2</v>
      </c>
      <c r="C6" s="255" t="s">
        <v>239</v>
      </c>
    </row>
    <row r="7" spans="1:3" ht="26.25" thickBot="1">
      <c r="A7" s="251" t="s">
        <v>189</v>
      </c>
      <c r="B7" s="256" t="s">
        <v>3</v>
      </c>
      <c r="C7" s="257" t="s">
        <v>239</v>
      </c>
    </row>
    <row r="8" spans="1:3" ht="26.25" thickBot="1">
      <c r="A8" s="251" t="s">
        <v>190</v>
      </c>
      <c r="B8" s="258" t="s">
        <v>252</v>
      </c>
      <c r="C8" s="257" t="s">
        <v>239</v>
      </c>
    </row>
    <row r="9" spans="1:3" ht="26.25" thickBot="1">
      <c r="A9" s="251" t="s">
        <v>191</v>
      </c>
      <c r="B9" s="254" t="s">
        <v>4</v>
      </c>
      <c r="C9" s="255" t="s">
        <v>239</v>
      </c>
    </row>
    <row r="10" spans="1:3" ht="26.25" thickBot="1">
      <c r="A10" s="251" t="s">
        <v>192</v>
      </c>
      <c r="B10" s="258" t="s">
        <v>253</v>
      </c>
      <c r="C10" s="257" t="s">
        <v>239</v>
      </c>
    </row>
    <row r="11" spans="1:3" ht="26.25" thickBot="1">
      <c r="A11" s="251" t="s">
        <v>193</v>
      </c>
      <c r="B11" s="254" t="s">
        <v>5</v>
      </c>
      <c r="C11" s="255" t="s">
        <v>239</v>
      </c>
    </row>
    <row r="12" spans="1:3" ht="13.5" thickBot="1">
      <c r="A12" s="251" t="s">
        <v>194</v>
      </c>
      <c r="B12" s="259" t="s">
        <v>254</v>
      </c>
      <c r="C12" s="255" t="s">
        <v>239</v>
      </c>
    </row>
    <row r="13" spans="1:3" ht="13.5" thickBot="1">
      <c r="A13" s="251" t="s">
        <v>195</v>
      </c>
      <c r="B13" s="258" t="s">
        <v>255</v>
      </c>
      <c r="C13" s="260" t="s">
        <v>239</v>
      </c>
    </row>
    <row r="14" spans="1:3" ht="26.25" thickBot="1">
      <c r="A14" s="251" t="s">
        <v>196</v>
      </c>
      <c r="B14" s="256" t="s">
        <v>256</v>
      </c>
      <c r="C14" s="260" t="s">
        <v>239</v>
      </c>
    </row>
    <row r="15" spans="1:3" ht="26.25" thickBot="1">
      <c r="A15" s="251" t="s">
        <v>197</v>
      </c>
      <c r="B15" s="256" t="s">
        <v>6</v>
      </c>
      <c r="C15" s="260" t="s">
        <v>239</v>
      </c>
    </row>
    <row r="16" spans="1:3" ht="26.25" thickBot="1">
      <c r="A16" s="251" t="s">
        <v>198</v>
      </c>
      <c r="B16" s="256" t="s">
        <v>7</v>
      </c>
      <c r="C16" s="260" t="s">
        <v>239</v>
      </c>
    </row>
    <row r="17" spans="1:3" ht="26.25" thickBot="1">
      <c r="A17" s="251" t="s">
        <v>199</v>
      </c>
      <c r="B17" s="256" t="s">
        <v>8</v>
      </c>
      <c r="C17" s="260" t="s">
        <v>240</v>
      </c>
    </row>
    <row r="18" spans="1:3" ht="26.25" thickBot="1">
      <c r="A18" s="251" t="s">
        <v>200</v>
      </c>
      <c r="B18" s="256" t="s">
        <v>9</v>
      </c>
      <c r="C18" s="257" t="s">
        <v>240</v>
      </c>
    </row>
    <row r="19" spans="1:3" ht="26.25" thickBot="1">
      <c r="A19" s="251" t="s">
        <v>201</v>
      </c>
      <c r="B19" s="256" t="s">
        <v>257</v>
      </c>
      <c r="C19" s="260" t="s">
        <v>240</v>
      </c>
    </row>
    <row r="20" spans="1:3" ht="26.25" thickBot="1">
      <c r="A20" s="251" t="s">
        <v>202</v>
      </c>
      <c r="B20" s="256" t="s">
        <v>10</v>
      </c>
      <c r="C20" s="260" t="s">
        <v>240</v>
      </c>
    </row>
    <row r="21" spans="1:3" ht="39" thickBot="1">
      <c r="A21" s="251" t="s">
        <v>203</v>
      </c>
      <c r="B21" s="256" t="s">
        <v>258</v>
      </c>
      <c r="C21" s="261" t="s">
        <v>239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D29"/>
  <sheetViews>
    <sheetView workbookViewId="0">
      <selection activeCell="C3" sqref="C3"/>
    </sheetView>
  </sheetViews>
  <sheetFormatPr defaultRowHeight="12.75"/>
  <cols>
    <col min="1" max="1" width="3.7109375" customWidth="1"/>
    <col min="2" max="2" width="11.5703125" customWidth="1"/>
    <col min="3" max="3" width="75.85546875" customWidth="1"/>
  </cols>
  <sheetData>
    <row r="1" spans="2:4">
      <c r="B1" s="91"/>
      <c r="C1" s="241" t="s">
        <v>307</v>
      </c>
    </row>
    <row r="2" spans="2:4" ht="16.5" thickBot="1">
      <c r="B2" s="92" t="s">
        <v>64</v>
      </c>
      <c r="C2" s="317" t="s">
        <v>309</v>
      </c>
    </row>
    <row r="3" spans="2:4" ht="26.25" thickBot="1">
      <c r="B3" s="251" t="s">
        <v>204</v>
      </c>
      <c r="C3" s="252" t="s">
        <v>11</v>
      </c>
      <c r="D3" s="262" t="s">
        <v>241</v>
      </c>
    </row>
    <row r="4" spans="2:4" ht="26.25" thickBot="1">
      <c r="B4" s="251" t="s">
        <v>205</v>
      </c>
      <c r="C4" s="256" t="s">
        <v>12</v>
      </c>
      <c r="D4" s="260" t="s">
        <v>241</v>
      </c>
    </row>
    <row r="5" spans="2:4" ht="26.25" thickBot="1">
      <c r="B5" s="251" t="s">
        <v>206</v>
      </c>
      <c r="C5" s="254" t="s">
        <v>13</v>
      </c>
      <c r="D5" s="263" t="s">
        <v>242</v>
      </c>
    </row>
    <row r="6" spans="2:4" ht="26.25" thickBot="1">
      <c r="B6" s="251" t="s">
        <v>207</v>
      </c>
      <c r="C6" s="256" t="s">
        <v>14</v>
      </c>
      <c r="D6" s="260" t="s">
        <v>242</v>
      </c>
    </row>
    <row r="7" spans="2:4" ht="26.25" thickBot="1">
      <c r="B7" s="251" t="s">
        <v>208</v>
      </c>
      <c r="C7" s="256" t="s">
        <v>15</v>
      </c>
      <c r="D7" s="260" t="s">
        <v>242</v>
      </c>
    </row>
    <row r="8" spans="2:4" ht="26.25" thickBot="1">
      <c r="B8" s="251" t="s">
        <v>209</v>
      </c>
      <c r="C8" s="256" t="s">
        <v>16</v>
      </c>
      <c r="D8" s="260" t="s">
        <v>243</v>
      </c>
    </row>
    <row r="9" spans="2:4" ht="26.25" thickBot="1">
      <c r="B9" s="251" t="s">
        <v>210</v>
      </c>
      <c r="C9" s="256" t="s">
        <v>17</v>
      </c>
      <c r="D9" s="260" t="s">
        <v>242</v>
      </c>
    </row>
    <row r="10" spans="2:4" ht="13.5" thickBot="1">
      <c r="B10" s="251" t="s">
        <v>211</v>
      </c>
      <c r="C10" s="256" t="s">
        <v>18</v>
      </c>
      <c r="D10" s="260" t="s">
        <v>242</v>
      </c>
    </row>
    <row r="11" spans="2:4" ht="26.25" thickBot="1">
      <c r="B11" s="251" t="s">
        <v>212</v>
      </c>
      <c r="C11" s="254" t="s">
        <v>19</v>
      </c>
      <c r="D11" s="263" t="s">
        <v>241</v>
      </c>
    </row>
    <row r="12" spans="2:4" ht="26.25" thickBot="1">
      <c r="B12" s="251" t="s">
        <v>213</v>
      </c>
      <c r="C12" s="256" t="s">
        <v>20</v>
      </c>
      <c r="D12" s="260" t="s">
        <v>241</v>
      </c>
    </row>
    <row r="13" spans="2:4" ht="26.25" thickBot="1">
      <c r="B13" s="251" t="s">
        <v>214</v>
      </c>
      <c r="C13" s="256" t="s">
        <v>21</v>
      </c>
      <c r="D13" s="260" t="s">
        <v>241</v>
      </c>
    </row>
    <row r="14" spans="2:4" ht="13.5" thickBot="1">
      <c r="B14" s="251" t="s">
        <v>215</v>
      </c>
      <c r="C14" s="256" t="s">
        <v>22</v>
      </c>
      <c r="D14" s="260" t="s">
        <v>241</v>
      </c>
    </row>
    <row r="15" spans="2:4" ht="39" thickBot="1">
      <c r="B15" s="251" t="s">
        <v>216</v>
      </c>
      <c r="C15" s="254" t="s">
        <v>23</v>
      </c>
      <c r="D15" s="263" t="s">
        <v>241</v>
      </c>
    </row>
    <row r="16" spans="2:4" ht="39" thickBot="1">
      <c r="B16" s="251" t="s">
        <v>217</v>
      </c>
      <c r="C16" s="256" t="s">
        <v>24</v>
      </c>
      <c r="D16" s="260" t="s">
        <v>241</v>
      </c>
    </row>
    <row r="17" spans="2:4" ht="26.25" thickBot="1">
      <c r="B17" s="251" t="s">
        <v>218</v>
      </c>
      <c r="C17" s="256" t="s">
        <v>25</v>
      </c>
      <c r="D17" s="260" t="s">
        <v>241</v>
      </c>
    </row>
    <row r="18" spans="2:4" ht="26.25" thickBot="1">
      <c r="B18" s="251" t="s">
        <v>219</v>
      </c>
      <c r="C18" s="256" t="s">
        <v>90</v>
      </c>
      <c r="D18" s="260" t="s">
        <v>241</v>
      </c>
    </row>
    <row r="19" spans="2:4" ht="26.25" thickBot="1">
      <c r="B19" s="251" t="s">
        <v>220</v>
      </c>
      <c r="C19" s="256" t="s">
        <v>26</v>
      </c>
      <c r="D19" s="260" t="s">
        <v>244</v>
      </c>
    </row>
    <row r="20" spans="2:4" ht="13.5" thickBot="1">
      <c r="B20" s="251" t="s">
        <v>221</v>
      </c>
      <c r="C20" s="254" t="s">
        <v>27</v>
      </c>
      <c r="D20" s="263" t="s">
        <v>241</v>
      </c>
    </row>
    <row r="21" spans="2:4" ht="39" thickBot="1">
      <c r="B21" s="251" t="s">
        <v>222</v>
      </c>
      <c r="C21" s="256" t="s">
        <v>89</v>
      </c>
      <c r="D21" s="260" t="s">
        <v>241</v>
      </c>
    </row>
    <row r="22" spans="2:4" ht="26.25" thickBot="1">
      <c r="B22" s="251" t="s">
        <v>223</v>
      </c>
      <c r="C22" s="256" t="s">
        <v>259</v>
      </c>
      <c r="D22" s="260" t="s">
        <v>241</v>
      </c>
    </row>
    <row r="23" spans="2:4" ht="26.25" thickBot="1">
      <c r="B23" s="251" t="s">
        <v>224</v>
      </c>
      <c r="C23" s="254" t="s">
        <v>260</v>
      </c>
      <c r="D23" s="263" t="s">
        <v>241</v>
      </c>
    </row>
    <row r="24" spans="2:4" ht="39" thickBot="1">
      <c r="B24" s="251" t="s">
        <v>225</v>
      </c>
      <c r="C24" s="256" t="s">
        <v>261</v>
      </c>
      <c r="D24" s="260" t="s">
        <v>241</v>
      </c>
    </row>
    <row r="25" spans="2:4" ht="26.25" thickBot="1">
      <c r="B25" s="251" t="s">
        <v>226</v>
      </c>
      <c r="C25" s="256" t="s">
        <v>28</v>
      </c>
      <c r="D25" s="260" t="s">
        <v>241</v>
      </c>
    </row>
    <row r="26" spans="2:4" ht="39" thickBot="1">
      <c r="B26" s="251" t="s">
        <v>227</v>
      </c>
      <c r="C26" s="254" t="s">
        <v>262</v>
      </c>
      <c r="D26" s="263" t="s">
        <v>244</v>
      </c>
    </row>
    <row r="27" spans="2:4" ht="39" thickBot="1">
      <c r="B27" s="251" t="s">
        <v>228</v>
      </c>
      <c r="C27" s="258" t="s">
        <v>280</v>
      </c>
      <c r="D27" s="260" t="s">
        <v>241</v>
      </c>
    </row>
    <row r="28" spans="2:4" ht="39" thickBot="1">
      <c r="B28" s="251" t="s">
        <v>229</v>
      </c>
      <c r="C28" s="259" t="s">
        <v>281</v>
      </c>
      <c r="D28" s="263" t="s">
        <v>241</v>
      </c>
    </row>
    <row r="29" spans="2:4" ht="39" thickBot="1">
      <c r="B29" s="251" t="s">
        <v>230</v>
      </c>
      <c r="C29" s="259" t="s">
        <v>283</v>
      </c>
      <c r="D29" s="263" t="s">
        <v>241</v>
      </c>
    </row>
  </sheetData>
  <phoneticPr fontId="0" type="noConversion"/>
  <pageMargins left="0.25" right="0.25" top="0.75" bottom="0.75" header="0.3" footer="0.3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D9"/>
  <sheetViews>
    <sheetView workbookViewId="0">
      <selection activeCell="C3" sqref="C3"/>
    </sheetView>
  </sheetViews>
  <sheetFormatPr defaultRowHeight="12.75"/>
  <cols>
    <col min="1" max="1" width="4.7109375" customWidth="1"/>
    <col min="2" max="2" width="11.5703125" customWidth="1"/>
    <col min="3" max="3" width="69" customWidth="1"/>
  </cols>
  <sheetData>
    <row r="1" spans="2:4">
      <c r="B1" s="91"/>
      <c r="C1" s="241" t="s">
        <v>307</v>
      </c>
    </row>
    <row r="2" spans="2:4" ht="15.75">
      <c r="B2" s="92" t="s">
        <v>64</v>
      </c>
      <c r="C2" s="317" t="s">
        <v>310</v>
      </c>
    </row>
    <row r="3" spans="2:4" ht="13.5" thickBot="1">
      <c r="B3" s="93"/>
      <c r="C3" s="94"/>
    </row>
    <row r="4" spans="2:4" ht="39" thickBot="1">
      <c r="B4" s="16" t="s">
        <v>231</v>
      </c>
      <c r="C4" s="264" t="s">
        <v>29</v>
      </c>
      <c r="D4" s="265" t="s">
        <v>245</v>
      </c>
    </row>
    <row r="5" spans="2:4" ht="51.75" thickBot="1">
      <c r="B5" s="16" t="s">
        <v>232</v>
      </c>
      <c r="C5" s="266" t="s">
        <v>263</v>
      </c>
      <c r="D5" s="267" t="s">
        <v>246</v>
      </c>
    </row>
    <row r="6" spans="2:4" ht="51.75" thickBot="1">
      <c r="B6" s="16" t="s">
        <v>233</v>
      </c>
      <c r="C6" s="266" t="s">
        <v>264</v>
      </c>
      <c r="D6" s="267" t="s">
        <v>246</v>
      </c>
    </row>
    <row r="7" spans="2:4" ht="39" thickBot="1">
      <c r="B7" s="16" t="s">
        <v>234</v>
      </c>
      <c r="C7" s="266" t="s">
        <v>30</v>
      </c>
      <c r="D7" s="267" t="s">
        <v>246</v>
      </c>
    </row>
    <row r="8" spans="2:4" ht="13.5" thickBot="1">
      <c r="B8" s="16" t="s">
        <v>235</v>
      </c>
      <c r="C8" s="258" t="s">
        <v>265</v>
      </c>
      <c r="D8" s="267" t="s">
        <v>247</v>
      </c>
    </row>
    <row r="9" spans="2:4" ht="90" thickBot="1">
      <c r="B9" s="16" t="s">
        <v>236</v>
      </c>
      <c r="C9" s="266" t="s">
        <v>266</v>
      </c>
      <c r="D9" s="267" t="s">
        <v>247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0"/>
  <sheetViews>
    <sheetView workbookViewId="0">
      <selection activeCell="A8" sqref="A8"/>
    </sheetView>
  </sheetViews>
  <sheetFormatPr defaultRowHeight="12.75"/>
  <cols>
    <col min="1" max="1" width="105.140625" customWidth="1"/>
  </cols>
  <sheetData>
    <row r="1" spans="1:1" ht="15.75">
      <c r="A1" s="301" t="s">
        <v>95</v>
      </c>
    </row>
    <row r="2" spans="1:1" ht="51">
      <c r="A2" s="302" t="s">
        <v>318</v>
      </c>
    </row>
    <row r="3" spans="1:1" ht="25.5">
      <c r="A3" s="302" t="s">
        <v>289</v>
      </c>
    </row>
    <row r="4" spans="1:1" ht="25.5">
      <c r="A4" s="302" t="s">
        <v>290</v>
      </c>
    </row>
    <row r="5" spans="1:1" ht="38.25">
      <c r="A5" s="302" t="s">
        <v>291</v>
      </c>
    </row>
    <row r="6" spans="1:1" ht="51">
      <c r="A6" s="302" t="s">
        <v>317</v>
      </c>
    </row>
    <row r="7" spans="1:1">
      <c r="A7" s="302" t="s">
        <v>319</v>
      </c>
    </row>
    <row r="8" spans="1:1">
      <c r="A8" s="302" t="s">
        <v>292</v>
      </c>
    </row>
    <row r="9" spans="1:1" ht="25.5">
      <c r="A9" s="302" t="s">
        <v>293</v>
      </c>
    </row>
    <row r="10" spans="1:1">
      <c r="A10" s="302" t="s">
        <v>294</v>
      </c>
    </row>
  </sheetData>
  <phoneticPr fontId="3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D48"/>
  <sheetViews>
    <sheetView workbookViewId="0">
      <selection activeCell="A3" sqref="A3"/>
    </sheetView>
  </sheetViews>
  <sheetFormatPr defaultRowHeight="12.75"/>
  <cols>
    <col min="1" max="1" width="36" style="42" customWidth="1"/>
    <col min="2" max="4" width="25.7109375" style="13" customWidth="1"/>
  </cols>
  <sheetData>
    <row r="1" spans="1:4" ht="15.75">
      <c r="A1" s="328" t="s">
        <v>311</v>
      </c>
      <c r="B1" s="329"/>
      <c r="C1" s="329"/>
      <c r="D1" s="329"/>
    </row>
    <row r="2" spans="1:4" s="144" customFormat="1">
      <c r="A2" s="143" t="s">
        <v>316</v>
      </c>
      <c r="B2" s="59" t="s">
        <v>43</v>
      </c>
      <c r="C2" s="59" t="s">
        <v>45</v>
      </c>
      <c r="D2" s="59" t="s">
        <v>44</v>
      </c>
    </row>
    <row r="3" spans="1:4" s="144" customFormat="1">
      <c r="A3" s="143" t="s">
        <v>67</v>
      </c>
      <c r="B3" s="59"/>
      <c r="C3" s="59"/>
      <c r="D3" s="59"/>
    </row>
    <row r="4" spans="1:4" s="1" customFormat="1">
      <c r="A4" s="96" t="s">
        <v>33</v>
      </c>
      <c r="B4" s="146"/>
      <c r="C4" s="146"/>
      <c r="D4" s="146"/>
    </row>
    <row r="5" spans="1:4" s="1" customFormat="1" hidden="1">
      <c r="A5" s="147" t="s">
        <v>72</v>
      </c>
      <c r="B5" s="146"/>
      <c r="C5" s="146"/>
      <c r="D5" s="146"/>
    </row>
    <row r="6" spans="1:4" ht="25.5" customHeight="1">
      <c r="A6" s="95" t="str">
        <f>NieStac!C15</f>
        <v>Teoria i metody optymalizacji</v>
      </c>
      <c r="B6" s="146" t="str">
        <f>CONCATENATE(
IF(ISERR(FIND(Opis_efektów_inż!$D$5,NieStac!$R15))=FALSE,CONCATENATE(Opis_efektów_inż!$A$5,", "),""),
IF(ISERR(FIND(Opis_efektów_inż!$D$6,NieStac!$R15))=FALSE,CONCATENATE(Opis_efektów_inż!$A$6,", "),""))</f>
        <v/>
      </c>
      <c r="C6" s="145" t="str">
        <f>CONCATENATE(
IF(ISERR(FIND(Opis_efektów_inż!$D$8,NieStac!$S15))=FALSE,CONCATENATE(Opis_efektów_inż!$A$8,", "),""),
IF(ISERR(FIND(Opis_efektów_inż!$D$9,NieStac!$S15))=FALSE,CONCATENATE(Opis_efektów_inż!$A$9,", "),""),
IF(ISERR(FIND(Opis_efektów_inż!$D$10,NieStac!$S15))=FALSE,CONCATENATE(Opis_efektów_inż!$A$10,", "),""),
IF(ISERR(FIND(Opis_efektów_inż!$D$11,NieStac!$S15))=FALSE,CONCATENATE(Opis_efektów_inż!$A$11,", "),""),
IF(ISERR(FIND(Opis_efektów_inż!$D$12,NieStac!$S15))=FALSE,CONCATENATE(Opis_efektów_inż!$A$12,", "),""),
IF(ISERR(FIND(Opis_efektów_inż!$D$13,NieStac!$S15))=FALSE,CONCATENATE(Opis_efektów_inż!$A$13,", "),""),
IF(ISERR(FIND(Opis_efektów_inż!$D$14,NieStac!$S15))=FALSE,CONCATENATE(Opis_efektów_inż!$A$14,", "),""),
IF(ISERR(FIND(Opis_efektów_inż!$D$15,NieStac!$S15))=FALSE,CONCATENATE(Opis_efektów_inż!$A$15,", "),""),
IF(ISERR(FIND(Opis_efektów_inż!$D$16,NieStac!$S15))=FALSE,CONCATENATE(Opis_efektów_inż!$A$16,", "),""),
IF(ISERR(FIND(Opis_efektów_inż!$D$17,NieStac!$S15))=FALSE,CONCATENATE(Opis_efektów_inż!$A$17,", "),""))</f>
        <v xml:space="preserve">K2_U14, </v>
      </c>
      <c r="D6" s="146"/>
    </row>
    <row r="7" spans="1:4">
      <c r="A7" s="95" t="str">
        <f>NieStac!C16</f>
        <v>Podstawowe szkolenie z zakresu BHP</v>
      </c>
      <c r="B7" s="146" t="str">
        <f>CONCATENATE(
IF(ISERR(FIND(Opis_efektów_inż!$D$5,NieStac!$R16))=FALSE,CONCATENATE(Opis_efektów_inż!$A$5,", "),""),
IF(ISERR(FIND(Opis_efektów_inż!$D$6,NieStac!$R16))=FALSE,CONCATENATE(Opis_efektów_inż!$A$6,", "),""))</f>
        <v/>
      </c>
      <c r="C7" s="145" t="str">
        <f>CONCATENATE(
IF(ISERR(FIND(Opis_efektów_inż!$D$8,NieStac!$S16))=FALSE,CONCATENATE(Opis_efektów_inż!$A$8,", "),""),
IF(ISERR(FIND(Opis_efektów_inż!$D$9,NieStac!$S16))=FALSE,CONCATENATE(Opis_efektów_inż!$A$9,", "),""),
IF(ISERR(FIND(Opis_efektów_inż!$D$10,NieStac!$S16))=FALSE,CONCATENATE(Opis_efektów_inż!$A$10,", "),""),
IF(ISERR(FIND(Opis_efektów_inż!$D$11,NieStac!$S16))=FALSE,CONCATENATE(Opis_efektów_inż!$A$11,", "),""),
IF(ISERR(FIND(Opis_efektów_inż!$D$12,NieStac!$S16))=FALSE,CONCATENATE(Opis_efektów_inż!$A$12,", "),""),
IF(ISERR(FIND(Opis_efektów_inż!$D$13,NieStac!$S16))=FALSE,CONCATENATE(Opis_efektów_inż!$A$13,", "),""),
IF(ISERR(FIND(Opis_efektów_inż!$D$14,NieStac!$S16))=FALSE,CONCATENATE(Opis_efektów_inż!$A$14,", "),""),
IF(ISERR(FIND(Opis_efektów_inż!$D$15,NieStac!$S16))=FALSE,CONCATENATE(Opis_efektów_inż!$A$15,", "),""),
IF(ISERR(FIND(Opis_efektów_inż!$D$16,NieStac!$S16))=FALSE,CONCATENATE(Opis_efektów_inż!$A$16,", "),""),
IF(ISERR(FIND(Opis_efektów_inż!$D$17,NieStac!$S16))=FALSE,CONCATENATE(Opis_efektów_inż!$A$17,", "),""))</f>
        <v/>
      </c>
      <c r="D7" s="146"/>
    </row>
    <row r="8" spans="1:4" ht="25.5">
      <c r="A8" s="95" t="str">
        <f>NieStac!C17</f>
        <v xml:space="preserve">Rozszerzona rzeczywistość w technikach sterowania </v>
      </c>
      <c r="B8" s="146" t="str">
        <f>CONCATENATE(
IF(ISERR(FIND(Opis_efektów_inż!$D$5,NieStac!$R17))=FALSE,CONCATENATE(Opis_efektów_inż!$A$5,", "),""),
IF(ISERR(FIND(Opis_efektów_inż!$D$6,NieStac!$R17))=FALSE,CONCATENATE(Opis_efektów_inż!$A$6,", "),""))</f>
        <v/>
      </c>
      <c r="C8" s="145" t="str">
        <f>CONCATENATE(
IF(ISERR(FIND(Opis_efektów_inż!$D$8,NieStac!$S17))=FALSE,CONCATENATE(Opis_efektów_inż!$A$8,", "),""),
IF(ISERR(FIND(Opis_efektów_inż!$D$9,NieStac!$S17))=FALSE,CONCATENATE(Opis_efektów_inż!$A$9,", "),""),
IF(ISERR(FIND(Opis_efektów_inż!$D$10,NieStac!$S17))=FALSE,CONCATENATE(Opis_efektów_inż!$A$10,", "),""),
IF(ISERR(FIND(Opis_efektów_inż!$D$11,NieStac!$S17))=FALSE,CONCATENATE(Opis_efektów_inż!$A$11,", "),""),
IF(ISERR(FIND(Opis_efektów_inż!$D$12,NieStac!$S17))=FALSE,CONCATENATE(Opis_efektów_inż!$A$12,", "),""),
IF(ISERR(FIND(Opis_efektów_inż!$D$13,NieStac!$S17))=FALSE,CONCATENATE(Opis_efektów_inż!$A$13,", "),""),
IF(ISERR(FIND(Opis_efektów_inż!$D$14,NieStac!$S17))=FALSE,CONCATENATE(Opis_efektów_inż!$A$14,", "),""),
IF(ISERR(FIND(Opis_efektów_inż!$D$15,NieStac!$S17))=FALSE,CONCATENATE(Opis_efektów_inż!$A$15,", "),""),
IF(ISERR(FIND(Opis_efektów_inż!$D$16,NieStac!$S17))=FALSE,CONCATENATE(Opis_efektów_inż!$A$16,", "),""),
IF(ISERR(FIND(Opis_efektów_inż!$D$17,NieStac!$S17))=FALSE,CONCATENATE(Opis_efektów_inż!$A$17,", "),""))</f>
        <v xml:space="preserve">K2_U9, </v>
      </c>
      <c r="D8" s="146"/>
    </row>
    <row r="9" spans="1:4">
      <c r="A9" s="95" t="str">
        <f>NieStac!C18</f>
        <v>Język obcy</v>
      </c>
      <c r="B9" s="146" t="str">
        <f>CONCATENATE(
IF(ISERR(FIND(Opis_efektów_inż!$D$5,NieStac!$R18))=FALSE,CONCATENATE(Opis_efektów_inż!$A$5,", "),""),
IF(ISERR(FIND(Opis_efektów_inż!$D$6,NieStac!$R18))=FALSE,CONCATENATE(Opis_efektów_inż!$A$6,", "),""))</f>
        <v/>
      </c>
      <c r="C9" s="145" t="str">
        <f>CONCATENATE(
IF(ISERR(FIND(Opis_efektów_inż!$D$8,NieStac!$S18))=FALSE,CONCATENATE(Opis_efektów_inż!$A$8,", "),""),
IF(ISERR(FIND(Opis_efektów_inż!$D$9,NieStac!$S18))=FALSE,CONCATENATE(Opis_efektów_inż!$A$9,", "),""),
IF(ISERR(FIND(Opis_efektów_inż!$D$10,NieStac!$S18))=FALSE,CONCATENATE(Opis_efektów_inż!$A$10,", "),""),
IF(ISERR(FIND(Opis_efektów_inż!$D$11,NieStac!$S18))=FALSE,CONCATENATE(Opis_efektów_inż!$A$11,", "),""),
IF(ISERR(FIND(Opis_efektów_inż!$D$12,NieStac!$S18))=FALSE,CONCATENATE(Opis_efektów_inż!$A$12,", "),""),
IF(ISERR(FIND(Opis_efektów_inż!$D$13,NieStac!$S18))=FALSE,CONCATENATE(Opis_efektów_inż!$A$13,", "),""),
IF(ISERR(FIND(Opis_efektów_inż!$D$14,NieStac!$S18))=FALSE,CONCATENATE(Opis_efektów_inż!$A$14,", "),""),
IF(ISERR(FIND(Opis_efektów_inż!$D$15,NieStac!$S18))=FALSE,CONCATENATE(Opis_efektów_inż!$A$15,", "),""),
IF(ISERR(FIND(Opis_efektów_inż!$D$16,NieStac!$S18))=FALSE,CONCATENATE(Opis_efektów_inż!$A$16,", "),""),
IF(ISERR(FIND(Opis_efektów_inż!$D$17,NieStac!$S18))=FALSE,CONCATENATE(Opis_efektów_inż!$A$17,", "),""))</f>
        <v/>
      </c>
      <c r="D9" s="146"/>
    </row>
    <row r="10" spans="1:4">
      <c r="A10" s="95" t="str">
        <f>NieStac!C19</f>
        <v>Programowanie mikrokontrolerów</v>
      </c>
      <c r="B10" s="146" t="str">
        <f>CONCATENATE(
IF(ISERR(FIND(Opis_efektów_inż!$D$5,NieStac!$R19))=FALSE,CONCATENATE(Opis_efektów_inż!$A$5,", "),""),
IF(ISERR(FIND(Opis_efektów_inż!$D$6,NieStac!$R19))=FALSE,CONCATENATE(Opis_efektów_inż!$A$6,", "),""))</f>
        <v xml:space="preserve">K2_W13, </v>
      </c>
      <c r="C10" s="145" t="str">
        <f>CONCATENATE(
IF(ISERR(FIND(Opis_efektów_inż!$D$8,NieStac!$S19))=FALSE,CONCATENATE(Opis_efektów_inż!$A$8,", "),""),
IF(ISERR(FIND(Opis_efektów_inż!$D$9,NieStac!$S19))=FALSE,CONCATENATE(Opis_efektów_inż!$A$9,", "),""),
IF(ISERR(FIND(Opis_efektów_inż!$D$10,NieStac!$S19))=FALSE,CONCATENATE(Opis_efektów_inż!$A$10,", "),""),
IF(ISERR(FIND(Opis_efektów_inż!$D$11,NieStac!$S19))=FALSE,CONCATENATE(Opis_efektów_inż!$A$11,", "),""),
IF(ISERR(FIND(Opis_efektów_inż!$D$12,NieStac!$S19))=FALSE,CONCATENATE(Opis_efektów_inż!$A$12,", "),""),
IF(ISERR(FIND(Opis_efektów_inż!$D$13,NieStac!$S19))=FALSE,CONCATENATE(Opis_efektów_inż!$A$13,", "),""),
IF(ISERR(FIND(Opis_efektów_inż!$D$14,NieStac!$S19))=FALSE,CONCATENATE(Opis_efektów_inż!$A$14,", "),""),
IF(ISERR(FIND(Opis_efektów_inż!$D$15,NieStac!$S19))=FALSE,CONCATENATE(Opis_efektów_inż!$A$15,", "),""),
IF(ISERR(FIND(Opis_efektów_inż!$D$16,NieStac!$S19))=FALSE,CONCATENATE(Opis_efektów_inż!$A$16,", "),""),
IF(ISERR(FIND(Opis_efektów_inż!$D$17,NieStac!$S19))=FALSE,CONCATENATE(Opis_efektów_inż!$A$17,", "),""))</f>
        <v xml:space="preserve">K2_U13, </v>
      </c>
      <c r="D10" s="146"/>
    </row>
    <row r="11" spans="1:4" ht="25.5">
      <c r="A11" s="95" t="str">
        <f>NieStac!C20</f>
        <v>Zaawansowana automatyka procesowa</v>
      </c>
      <c r="B11" s="146" t="str">
        <f>CONCATENATE(
IF(ISERR(FIND(Opis_efektów_inż!$D$5,NieStac!$R20))=FALSE,CONCATENATE(Opis_efektów_inż!$A$5,", "),""),
IF(ISERR(FIND(Opis_efektów_inż!$D$6,NieStac!$R20))=FALSE,CONCATENATE(Opis_efektów_inż!$A$6,", "),""))</f>
        <v/>
      </c>
      <c r="C11" s="145" t="str">
        <f>CONCATENATE(
IF(ISERR(FIND(Opis_efektów_inż!$D$8,NieStac!$S20))=FALSE,CONCATENATE(Opis_efektów_inż!$A$8,", "),""),
IF(ISERR(FIND(Opis_efektów_inż!$D$9,NieStac!$S20))=FALSE,CONCATENATE(Opis_efektów_inż!$A$9,", "),""),
IF(ISERR(FIND(Opis_efektów_inż!$D$10,NieStac!$S20))=FALSE,CONCATENATE(Opis_efektów_inż!$A$10,", "),""),
IF(ISERR(FIND(Opis_efektów_inż!$D$11,NieStac!$S20))=FALSE,CONCATENATE(Opis_efektów_inż!$A$11,", "),""),
IF(ISERR(FIND(Opis_efektów_inż!$D$12,NieStac!$S20))=FALSE,CONCATENATE(Opis_efektów_inż!$A$12,", "),""),
IF(ISERR(FIND(Opis_efektów_inż!$D$13,NieStac!$S20))=FALSE,CONCATENATE(Opis_efektów_inż!$A$13,", "),""),
IF(ISERR(FIND(Opis_efektów_inż!$D$14,NieStac!$S20))=FALSE,CONCATENATE(Opis_efektów_inż!$A$14,", "),""),
IF(ISERR(FIND(Opis_efektów_inż!$D$15,NieStac!$S20))=FALSE,CONCATENATE(Opis_efektów_inż!$A$15,", "),""),
IF(ISERR(FIND(Opis_efektów_inż!$D$16,NieStac!$S20))=FALSE,CONCATENATE(Opis_efektów_inż!$A$16,", "),""),
IF(ISERR(FIND(Opis_efektów_inż!$D$17,NieStac!$S20))=FALSE,CONCATENATE(Opis_efektów_inż!$A$17,", "),""))</f>
        <v xml:space="preserve">K2_U9, K2_U19, K2_U13, K2_U23, </v>
      </c>
      <c r="D11" s="146"/>
    </row>
    <row r="12" spans="1:4">
      <c r="A12" s="95" t="str">
        <f>NieStac!C21</f>
        <v>Programowanie obiektowe</v>
      </c>
      <c r="B12" s="146" t="str">
        <f>CONCATENATE(
IF(ISERR(FIND(Opis_efektów_inż!$D$5,NieStac!$R21))=FALSE,CONCATENATE(Opis_efektów_inż!$A$5,", "),""),
IF(ISERR(FIND(Opis_efektów_inż!$D$6,NieStac!$R21))=FALSE,CONCATENATE(Opis_efektów_inż!$A$6,", "),""))</f>
        <v/>
      </c>
      <c r="C12" s="145" t="str">
        <f>CONCATENATE(
IF(ISERR(FIND(Opis_efektów_inż!$D$8,NieStac!$S21))=FALSE,CONCATENATE(Opis_efektów_inż!$A$8,", "),""),
IF(ISERR(FIND(Opis_efektów_inż!$D$9,NieStac!$S21))=FALSE,CONCATENATE(Opis_efektów_inż!$A$9,", "),""),
IF(ISERR(FIND(Opis_efektów_inż!$D$10,NieStac!$S21))=FALSE,CONCATENATE(Opis_efektów_inż!$A$10,", "),""),
IF(ISERR(FIND(Opis_efektów_inż!$D$11,NieStac!$S21))=FALSE,CONCATENATE(Opis_efektów_inż!$A$11,", "),""),
IF(ISERR(FIND(Opis_efektów_inż!$D$12,NieStac!$S21))=FALSE,CONCATENATE(Opis_efektów_inż!$A$12,", "),""),
IF(ISERR(FIND(Opis_efektów_inż!$D$13,NieStac!$S21))=FALSE,CONCATENATE(Opis_efektów_inż!$A$13,", "),""),
IF(ISERR(FIND(Opis_efektów_inż!$D$14,NieStac!$S21))=FALSE,CONCATENATE(Opis_efektów_inż!$A$14,", "),""),
IF(ISERR(FIND(Opis_efektów_inż!$D$15,NieStac!$S21))=FALSE,CONCATENATE(Opis_efektów_inż!$A$15,", "),""),
IF(ISERR(FIND(Opis_efektów_inż!$D$16,NieStac!$S21))=FALSE,CONCATENATE(Opis_efektów_inż!$A$16,", "),""),
IF(ISERR(FIND(Opis_efektów_inż!$D$17,NieStac!$S21))=FALSE,CONCATENATE(Opis_efektów_inż!$A$17,", "),""))</f>
        <v xml:space="preserve">K2_U12, </v>
      </c>
      <c r="D12" s="146"/>
    </row>
    <row r="13" spans="1:4">
      <c r="A13" s="95" t="str">
        <f>NieStac!C22</f>
        <v>Elektronika praktyczna</v>
      </c>
      <c r="B13" s="146" t="str">
        <f>CONCATENATE(
IF(ISERR(FIND(Opis_efektów_inż!$D$5,NieStac!$R22))=FALSE,CONCATENATE(Opis_efektów_inż!$A$5,", "),""),
IF(ISERR(FIND(Opis_efektów_inż!$D$6,NieStac!$R22))=FALSE,CONCATENATE(Opis_efektów_inż!$A$6,", "),""))</f>
        <v xml:space="preserve">K2_W13, </v>
      </c>
      <c r="C13" s="145" t="str">
        <f>CONCATENATE(
IF(ISERR(FIND(Opis_efektów_inż!$D$8,NieStac!$S22))=FALSE,CONCATENATE(Opis_efektów_inż!$A$8,", "),""),
IF(ISERR(FIND(Opis_efektów_inż!$D$9,NieStac!$S22))=FALSE,CONCATENATE(Opis_efektów_inż!$A$9,", "),""),
IF(ISERR(FIND(Opis_efektów_inż!$D$10,NieStac!$S22))=FALSE,CONCATENATE(Opis_efektów_inż!$A$10,", "),""),
IF(ISERR(FIND(Opis_efektów_inż!$D$11,NieStac!$S22))=FALSE,CONCATENATE(Opis_efektów_inż!$A$11,", "),""),
IF(ISERR(FIND(Opis_efektów_inż!$D$12,NieStac!$S22))=FALSE,CONCATENATE(Opis_efektów_inż!$A$12,", "),""),
IF(ISERR(FIND(Opis_efektów_inż!$D$13,NieStac!$S22))=FALSE,CONCATENATE(Opis_efektów_inż!$A$13,", "),""),
IF(ISERR(FIND(Opis_efektów_inż!$D$14,NieStac!$S22))=FALSE,CONCATENATE(Opis_efektów_inż!$A$14,", "),""),
IF(ISERR(FIND(Opis_efektów_inż!$D$15,NieStac!$S22))=FALSE,CONCATENATE(Opis_efektów_inż!$A$15,", "),""),
IF(ISERR(FIND(Opis_efektów_inż!$D$16,NieStac!$S22))=FALSE,CONCATENATE(Opis_efektów_inż!$A$16,", "),""),
IF(ISERR(FIND(Opis_efektów_inż!$D$17,NieStac!$S22))=FALSE,CONCATENATE(Opis_efektów_inż!$A$17,", "),""))</f>
        <v xml:space="preserve">K2_U13, </v>
      </c>
      <c r="D13" s="146"/>
    </row>
    <row r="14" spans="1:4">
      <c r="A14" s="95" t="str">
        <f>NieStac!C23</f>
        <v>Układy FPGA w automatyce</v>
      </c>
      <c r="B14" s="146" t="str">
        <f>CONCATENATE(
IF(ISERR(FIND(Opis_efektów_inż!$D$5,NieStac!$R23))=FALSE,CONCATENATE(Opis_efektów_inż!$A$5,", "),""),
IF(ISERR(FIND(Opis_efektów_inż!$D$6,NieStac!$R23))=FALSE,CONCATENATE(Opis_efektów_inż!$A$6,", "),""))</f>
        <v/>
      </c>
      <c r="C14" s="145" t="str">
        <f>CONCATENATE(
IF(ISERR(FIND(Opis_efektów_inż!$D$8,NieStac!$S23))=FALSE,CONCATENATE(Opis_efektów_inż!$A$8,", "),""),
IF(ISERR(FIND(Opis_efektów_inż!$D$9,NieStac!$S23))=FALSE,CONCATENATE(Opis_efektów_inż!$A$9,", "),""),
IF(ISERR(FIND(Opis_efektów_inż!$D$10,NieStac!$S23))=FALSE,CONCATENATE(Opis_efektów_inż!$A$10,", "),""),
IF(ISERR(FIND(Opis_efektów_inż!$D$11,NieStac!$S23))=FALSE,CONCATENATE(Opis_efektów_inż!$A$11,", "),""),
IF(ISERR(FIND(Opis_efektów_inż!$D$12,NieStac!$S23))=FALSE,CONCATENATE(Opis_efektów_inż!$A$12,", "),""),
IF(ISERR(FIND(Opis_efektów_inż!$D$13,NieStac!$S23))=FALSE,CONCATENATE(Opis_efektów_inż!$A$13,", "),""),
IF(ISERR(FIND(Opis_efektów_inż!$D$14,NieStac!$S23))=FALSE,CONCATENATE(Opis_efektów_inż!$A$14,", "),""),
IF(ISERR(FIND(Opis_efektów_inż!$D$15,NieStac!$S23))=FALSE,CONCATENATE(Opis_efektów_inż!$A$15,", "),""),
IF(ISERR(FIND(Opis_efektów_inż!$D$16,NieStac!$S23))=FALSE,CONCATENATE(Opis_efektów_inż!$A$16,", "),""),
IF(ISERR(FIND(Opis_efektów_inż!$D$17,NieStac!$S23))=FALSE,CONCATENATE(Opis_efektów_inż!$A$17,", "),""))</f>
        <v xml:space="preserve">K2_U11, K2_U13, </v>
      </c>
      <c r="D14" s="146"/>
    </row>
    <row r="15" spans="1:4" hidden="1">
      <c r="A15" s="95">
        <f>NieStac!C24</f>
        <v>0</v>
      </c>
      <c r="B15" s="146" t="str">
        <f>CONCATENATE(
IF(ISERR(FIND(Opis_efektów_inż!$D$5,NieStac!$R24))=FALSE,CONCATENATE(Opis_efektów_inż!$A$5,", "),""),
IF(ISERR(FIND(Opis_efektów_inż!$D$6,NieStac!$R24))=FALSE,CONCATENATE(Opis_efektów_inż!$A$6,", "),""))</f>
        <v/>
      </c>
      <c r="C15" s="145" t="str">
        <f>CONCATENATE(
IF(ISERR(FIND(Opis_efektów_inż!$D$8,NieStac!$S24))=FALSE,CONCATENATE(Opis_efektów_inż!$A$8,", "),""),
IF(ISERR(FIND(Opis_efektów_inż!$D$9,NieStac!$S24))=FALSE,CONCATENATE(Opis_efektów_inż!$A$9,", "),""),
IF(ISERR(FIND(Opis_efektów_inż!$D$10,NieStac!$S24))=FALSE,CONCATENATE(Opis_efektów_inż!$A$10,", "),""),
IF(ISERR(FIND(Opis_efektów_inż!$D$11,NieStac!$S24))=FALSE,CONCATENATE(Opis_efektów_inż!$A$11,", "),""),
IF(ISERR(FIND(Opis_efektów_inż!$D$12,NieStac!$S24))=FALSE,CONCATENATE(Opis_efektów_inż!$A$12,", "),""),
IF(ISERR(FIND(Opis_efektów_inż!$D$13,NieStac!$S24))=FALSE,CONCATENATE(Opis_efektów_inż!$A$13,", "),""),
IF(ISERR(FIND(Opis_efektów_inż!$D$14,NieStac!$S24))=FALSE,CONCATENATE(Opis_efektów_inż!$A$14,", "),""),
IF(ISERR(FIND(Opis_efektów_inż!$D$15,NieStac!$S24))=FALSE,CONCATENATE(Opis_efektów_inż!$A$15,", "),""),
IF(ISERR(FIND(Opis_efektów_inż!$D$16,NieStac!$S24))=FALSE,CONCATENATE(Opis_efektów_inż!$A$16,", "),""),
IF(ISERR(FIND(Opis_efektów_inż!$D$17,NieStac!$S24))=FALSE,CONCATENATE(Opis_efektów_inż!$A$17,", "),""))</f>
        <v/>
      </c>
      <c r="D15" s="146"/>
    </row>
    <row r="16" spans="1:4" hidden="1">
      <c r="A16" s="95">
        <f>NieStac!C25</f>
        <v>0</v>
      </c>
      <c r="B16" s="146" t="str">
        <f>CONCATENATE(
IF(ISERR(FIND(Opis_efektów_inż!$D$5,NieStac!$R25))=FALSE,CONCATENATE(Opis_efektów_inż!$A$5,", "),""),
IF(ISERR(FIND(Opis_efektów_inż!$D$6,NieStac!$R25))=FALSE,CONCATENATE(Opis_efektów_inż!$A$6,", "),""))</f>
        <v/>
      </c>
      <c r="C16" s="145" t="str">
        <f>CONCATENATE(
IF(ISERR(FIND(Opis_efektów_inż!$D$8,NieStac!$S25))=FALSE,CONCATENATE(Opis_efektów_inż!$A$8,", "),""),
IF(ISERR(FIND(Opis_efektów_inż!$D$9,NieStac!$S25))=FALSE,CONCATENATE(Opis_efektów_inż!$A$9,", "),""),
IF(ISERR(FIND(Opis_efektów_inż!$D$10,NieStac!$S25))=FALSE,CONCATENATE(Opis_efektów_inż!$A$10,", "),""),
IF(ISERR(FIND(Opis_efektów_inż!$D$11,NieStac!$S25))=FALSE,CONCATENATE(Opis_efektów_inż!$A$11,", "),""),
IF(ISERR(FIND(Opis_efektów_inż!$D$12,NieStac!$S25))=FALSE,CONCATENATE(Opis_efektów_inż!$A$12,", "),""),
IF(ISERR(FIND(Opis_efektów_inż!$D$13,NieStac!$S25))=FALSE,CONCATENATE(Opis_efektów_inż!$A$13,", "),""),
IF(ISERR(FIND(Opis_efektów_inż!$D$14,NieStac!$S25))=FALSE,CONCATENATE(Opis_efektów_inż!$A$14,", "),""),
IF(ISERR(FIND(Opis_efektów_inż!$D$15,NieStac!$S25))=FALSE,CONCATENATE(Opis_efektów_inż!$A$15,", "),""),
IF(ISERR(FIND(Opis_efektów_inż!$D$16,NieStac!$S25))=FALSE,CONCATENATE(Opis_efektów_inż!$A$16,", "),""),
IF(ISERR(FIND(Opis_efektów_inż!$D$17,NieStac!$S25))=FALSE,CONCATENATE(Opis_efektów_inż!$A$17,", "),""))</f>
        <v/>
      </c>
      <c r="D16" s="146"/>
    </row>
    <row r="17" spans="1:4" ht="15" customHeight="1">
      <c r="A17" s="187" t="str">
        <f>NieStac!C26</f>
        <v>Semestr 2:</v>
      </c>
      <c r="B17" s="146" t="str">
        <f>CONCATENATE(
IF(ISERR(FIND(Opis_efektów_inż!$D$5,NieStac!$R26))=FALSE,CONCATENATE(Opis_efektów_inż!$A$5,", "),""),
IF(ISERR(FIND(Opis_efektów_inż!$D$6,NieStac!$R26))=FALSE,CONCATENATE(Opis_efektów_inż!$A$6,", "),""))</f>
        <v/>
      </c>
      <c r="C17" s="145" t="str">
        <f>CONCATENATE(
IF(ISERR(FIND(Opis_efektów_inż!$D$8,NieStac!$S26))=FALSE,CONCATENATE(Opis_efektów_inż!$A$8,", "),""),
IF(ISERR(FIND(Opis_efektów_inż!$D$9,NieStac!$S26))=FALSE,CONCATENATE(Opis_efektów_inż!$A$9,", "),""),
IF(ISERR(FIND(Opis_efektów_inż!$D$10,NieStac!$S26))=FALSE,CONCATENATE(Opis_efektów_inż!$A$10,", "),""),
IF(ISERR(FIND(Opis_efektów_inż!$D$11,NieStac!$S26))=FALSE,CONCATENATE(Opis_efektów_inż!$A$11,", "),""),
IF(ISERR(FIND(Opis_efektów_inż!$D$12,NieStac!$S26))=FALSE,CONCATENATE(Opis_efektów_inż!$A$12,", "),""),
IF(ISERR(FIND(Opis_efektów_inż!$D$13,NieStac!$S26))=FALSE,CONCATENATE(Opis_efektów_inż!$A$13,", "),""),
IF(ISERR(FIND(Opis_efektów_inż!$D$14,NieStac!$S26))=FALSE,CONCATENATE(Opis_efektów_inż!$A$14,", "),""),
IF(ISERR(FIND(Opis_efektów_inż!$D$15,NieStac!$S26))=FALSE,CONCATENATE(Opis_efektów_inż!$A$15,", "),""),
IF(ISERR(FIND(Opis_efektów_inż!$D$16,NieStac!$S26))=FALSE,CONCATENATE(Opis_efektów_inż!$A$16,", "),""),
IF(ISERR(FIND(Opis_efektów_inż!$D$17,NieStac!$S26))=FALSE,CONCATENATE(Opis_efektów_inż!$A$17,", "),""))</f>
        <v/>
      </c>
      <c r="D17" s="146"/>
    </row>
    <row r="18" spans="1:4" hidden="1">
      <c r="A18" s="95" t="str">
        <f>NieStac!C27</f>
        <v>Moduł kształcenia</v>
      </c>
      <c r="B18" s="146" t="str">
        <f>CONCATENATE(
IF(ISERR(FIND(Opis_efektów_inż!$D$5,NieStac!$R27))=FALSE,CONCATENATE(Opis_efektów_inż!$A$5,", "),""),
IF(ISERR(FIND(Opis_efektów_inż!$D$6,NieStac!$R27))=FALSE,CONCATENATE(Opis_efektów_inż!$A$6,", "),""))</f>
        <v/>
      </c>
      <c r="C18" s="145" t="str">
        <f>CONCATENATE(
IF(ISERR(FIND(Opis_efektów_inż!$D$8,NieStac!$S27))=FALSE,CONCATENATE(Opis_efektów_inż!$A$8,", "),""),
IF(ISERR(FIND(Opis_efektów_inż!$D$9,NieStac!$S27))=FALSE,CONCATENATE(Opis_efektów_inż!$A$9,", "),""),
IF(ISERR(FIND(Opis_efektów_inż!$D$10,NieStac!$S27))=FALSE,CONCATENATE(Opis_efektów_inż!$A$10,", "),""),
IF(ISERR(FIND(Opis_efektów_inż!$D$11,NieStac!$S27))=FALSE,CONCATENATE(Opis_efektów_inż!$A$11,", "),""),
IF(ISERR(FIND(Opis_efektów_inż!$D$12,NieStac!$S27))=FALSE,CONCATENATE(Opis_efektów_inż!$A$12,", "),""),
IF(ISERR(FIND(Opis_efektów_inż!$D$13,NieStac!$S27))=FALSE,CONCATENATE(Opis_efektów_inż!$A$13,", "),""),
IF(ISERR(FIND(Opis_efektów_inż!$D$14,NieStac!$S27))=FALSE,CONCATENATE(Opis_efektów_inż!$A$14,", "),""),
IF(ISERR(FIND(Opis_efektów_inż!$D$15,NieStac!$S27))=FALSE,CONCATENATE(Opis_efektów_inż!$A$15,", "),""),
IF(ISERR(FIND(Opis_efektów_inż!$D$16,NieStac!$S27))=FALSE,CONCATENATE(Opis_efektów_inż!$A$16,", "),""),
IF(ISERR(FIND(Opis_efektów_inż!$D$17,NieStac!$S27))=FALSE,CONCATENATE(Opis_efektów_inż!$A$17,", "),""))</f>
        <v/>
      </c>
      <c r="D18" s="146"/>
    </row>
    <row r="19" spans="1:4">
      <c r="A19" s="95" t="str">
        <f>NieStac!C28</f>
        <v>Cyfrowe przetwarzanie sygnałów</v>
      </c>
      <c r="B19" s="146" t="str">
        <f>CONCATENATE(
IF(ISERR(FIND(Opis_efektów_inż!$D$5,NieStac!$R28))=FALSE,CONCATENATE(Opis_efektów_inż!$A$5,", "),""),
IF(ISERR(FIND(Opis_efektów_inż!$D$6,NieStac!$R28))=FALSE,CONCATENATE(Opis_efektów_inż!$A$6,", "),""))</f>
        <v/>
      </c>
      <c r="C19" s="145" t="str">
        <f>CONCATENATE(
IF(ISERR(FIND(Opis_efektów_inż!$D$8,NieStac!$S28))=FALSE,CONCATENATE(Opis_efektów_inż!$A$8,", "),""),
IF(ISERR(FIND(Opis_efektów_inż!$D$9,NieStac!$S28))=FALSE,CONCATENATE(Opis_efektów_inż!$A$9,", "),""),
IF(ISERR(FIND(Opis_efektów_inż!$D$10,NieStac!$S28))=FALSE,CONCATENATE(Opis_efektów_inż!$A$10,", "),""),
IF(ISERR(FIND(Opis_efektów_inż!$D$11,NieStac!$S28))=FALSE,CONCATENATE(Opis_efektów_inż!$A$11,", "),""),
IF(ISERR(FIND(Opis_efektów_inż!$D$12,NieStac!$S28))=FALSE,CONCATENATE(Opis_efektów_inż!$A$12,", "),""),
IF(ISERR(FIND(Opis_efektów_inż!$D$13,NieStac!$S28))=FALSE,CONCATENATE(Opis_efektów_inż!$A$13,", "),""),
IF(ISERR(FIND(Opis_efektów_inż!$D$14,NieStac!$S28))=FALSE,CONCATENATE(Opis_efektów_inż!$A$14,", "),""),
IF(ISERR(FIND(Opis_efektów_inż!$D$15,NieStac!$S28))=FALSE,CONCATENATE(Opis_efektów_inż!$A$15,", "),""),
IF(ISERR(FIND(Opis_efektów_inż!$D$16,NieStac!$S28))=FALSE,CONCATENATE(Opis_efektów_inż!$A$16,", "),""),
IF(ISERR(FIND(Opis_efektów_inż!$D$17,NieStac!$S28))=FALSE,CONCATENATE(Opis_efektów_inż!$A$17,", "),""))</f>
        <v xml:space="preserve">K2_U11, </v>
      </c>
      <c r="D19" s="146"/>
    </row>
    <row r="20" spans="1:4" ht="76.5">
      <c r="A20" s="95" t="str">
        <f>NieStac!C29</f>
        <v>Przedmiot obieralny 1 - nauki społeczne: Ekonomika przedsiębiorstw (M.Szczepański - WIZ) / Koncepcja i narzędzia zarządzania nowoczesnym przedsiębiorstwem (H.Włodarkiewicz-Klimek - WIZ)</v>
      </c>
      <c r="B20" s="146" t="str">
        <f>CONCATENATE(
IF(ISERR(FIND(Opis_efektów_inż!$D$5,NieStac!$R29))=FALSE,CONCATENATE(Opis_efektów_inż!$A$5,", "),""),
IF(ISERR(FIND(Opis_efektów_inż!$D$6,NieStac!$R29))=FALSE,CONCATENATE(Opis_efektów_inż!$A$6,", "),""))</f>
        <v xml:space="preserve">K2_W17, </v>
      </c>
      <c r="C20" s="145" t="str">
        <f>CONCATENATE(
IF(ISERR(FIND(Opis_efektów_inż!$D$8,NieStac!$S29))=FALSE,CONCATENATE(Opis_efektów_inż!$A$8,", "),""),
IF(ISERR(FIND(Opis_efektów_inż!$D$9,NieStac!$S29))=FALSE,CONCATENATE(Opis_efektów_inż!$A$9,", "),""),
IF(ISERR(FIND(Opis_efektów_inż!$D$10,NieStac!$S29))=FALSE,CONCATENATE(Opis_efektów_inż!$A$10,", "),""),
IF(ISERR(FIND(Opis_efektów_inż!$D$11,NieStac!$S29))=FALSE,CONCATENATE(Opis_efektów_inż!$A$11,", "),""),
IF(ISERR(FIND(Opis_efektów_inż!$D$12,NieStac!$S29))=FALSE,CONCATENATE(Opis_efektów_inż!$A$12,", "),""),
IF(ISERR(FIND(Opis_efektów_inż!$D$13,NieStac!$S29))=FALSE,CONCATENATE(Opis_efektów_inż!$A$13,", "),""),
IF(ISERR(FIND(Opis_efektów_inż!$D$14,NieStac!$S29))=FALSE,CONCATENATE(Opis_efektów_inż!$A$14,", "),""),
IF(ISERR(FIND(Opis_efektów_inż!$D$15,NieStac!$S29))=FALSE,CONCATENATE(Opis_efektów_inż!$A$15,", "),""),
IF(ISERR(FIND(Opis_efektów_inż!$D$16,NieStac!$S29))=FALSE,CONCATENATE(Opis_efektów_inż!$A$16,", "),""),
IF(ISERR(FIND(Opis_efektów_inż!$D$17,NieStac!$S29))=FALSE,CONCATENATE(Opis_efektów_inż!$A$17,", "),""))</f>
        <v xml:space="preserve">K2_U18, K2_U14, </v>
      </c>
      <c r="D20" s="146"/>
    </row>
    <row r="21" spans="1:4">
      <c r="A21" s="95" t="str">
        <f>NieStac!C30</f>
        <v>Przemyslowe systemy baz danych</v>
      </c>
      <c r="B21" s="146" t="str">
        <f>CONCATENATE(
IF(ISERR(FIND(Opis_efektów_inż!$D$5,NieStac!$R30))=FALSE,CONCATENATE(Opis_efektów_inż!$A$5,", "),""),
IF(ISERR(FIND(Opis_efektów_inż!$D$6,NieStac!$R30))=FALSE,CONCATENATE(Opis_efektów_inż!$A$6,", "),""))</f>
        <v/>
      </c>
      <c r="C21" s="145" t="str">
        <f>CONCATENATE(
IF(ISERR(FIND(Opis_efektów_inż!$D$8,NieStac!$S30))=FALSE,CONCATENATE(Opis_efektów_inż!$A$8,", "),""),
IF(ISERR(FIND(Opis_efektów_inż!$D$9,NieStac!$S30))=FALSE,CONCATENATE(Opis_efektów_inż!$A$9,", "),""),
IF(ISERR(FIND(Opis_efektów_inż!$D$10,NieStac!$S30))=FALSE,CONCATENATE(Opis_efektów_inż!$A$10,", "),""),
IF(ISERR(FIND(Opis_efektów_inż!$D$11,NieStac!$S30))=FALSE,CONCATENATE(Opis_efektów_inż!$A$11,", "),""),
IF(ISERR(FIND(Opis_efektów_inż!$D$12,NieStac!$S30))=FALSE,CONCATENATE(Opis_efektów_inż!$A$12,", "),""),
IF(ISERR(FIND(Opis_efektów_inż!$D$13,NieStac!$S30))=FALSE,CONCATENATE(Opis_efektów_inż!$A$13,", "),""),
IF(ISERR(FIND(Opis_efektów_inż!$D$14,NieStac!$S30))=FALSE,CONCATENATE(Opis_efektów_inż!$A$14,", "),""),
IF(ISERR(FIND(Opis_efektów_inż!$D$15,NieStac!$S30))=FALSE,CONCATENATE(Opis_efektów_inż!$A$15,", "),""),
IF(ISERR(FIND(Opis_efektów_inż!$D$16,NieStac!$S30))=FALSE,CONCATENATE(Opis_efektów_inż!$A$16,", "),""),
IF(ISERR(FIND(Opis_efektów_inż!$D$17,NieStac!$S30))=FALSE,CONCATENATE(Opis_efektów_inż!$A$17,", "),""))</f>
        <v/>
      </c>
      <c r="D21" s="146"/>
    </row>
    <row r="22" spans="1:4" ht="25.5">
      <c r="A22" s="95" t="str">
        <f>NieStac!C31</f>
        <v xml:space="preserve">Programowanie robotów i planowanie zadań </v>
      </c>
      <c r="B22" s="146" t="str">
        <f>CONCATENATE(
IF(ISERR(FIND(Opis_efektów_inż!$D$5,NieStac!$R31))=FALSE,CONCATENATE(Opis_efektów_inż!$A$5,", "),""),
IF(ISERR(FIND(Opis_efektów_inż!$D$6,NieStac!$R31))=FALSE,CONCATENATE(Opis_efektów_inż!$A$6,", "),""))</f>
        <v/>
      </c>
      <c r="C22" s="145" t="str">
        <f>CONCATENATE(
IF(ISERR(FIND(Opis_efektów_inż!$D$8,NieStac!$S31))=FALSE,CONCATENATE(Opis_efektów_inż!$A$8,", "),""),
IF(ISERR(FIND(Opis_efektów_inż!$D$9,NieStac!$S31))=FALSE,CONCATENATE(Opis_efektów_inż!$A$9,", "),""),
IF(ISERR(FIND(Opis_efektów_inż!$D$10,NieStac!$S31))=FALSE,CONCATENATE(Opis_efektów_inż!$A$10,", "),""),
IF(ISERR(FIND(Opis_efektów_inż!$D$11,NieStac!$S31))=FALSE,CONCATENATE(Opis_efektów_inż!$A$11,", "),""),
IF(ISERR(FIND(Opis_efektów_inż!$D$12,NieStac!$S31))=FALSE,CONCATENATE(Opis_efektów_inż!$A$12,", "),""),
IF(ISERR(FIND(Opis_efektów_inż!$D$13,NieStac!$S31))=FALSE,CONCATENATE(Opis_efektów_inż!$A$13,", "),""),
IF(ISERR(FIND(Opis_efektów_inż!$D$14,NieStac!$S31))=FALSE,CONCATENATE(Opis_efektów_inż!$A$14,", "),""),
IF(ISERR(FIND(Opis_efektów_inż!$D$15,NieStac!$S31))=FALSE,CONCATENATE(Opis_efektów_inż!$A$15,", "),""),
IF(ISERR(FIND(Opis_efektów_inż!$D$16,NieStac!$S31))=FALSE,CONCATENATE(Opis_efektów_inż!$A$16,", "),""),
IF(ISERR(FIND(Opis_efektów_inż!$D$17,NieStac!$S31))=FALSE,CONCATENATE(Opis_efektów_inż!$A$17,", "),""))</f>
        <v xml:space="preserve">K2_U10, K2_U12, </v>
      </c>
      <c r="D22" s="146"/>
    </row>
    <row r="23" spans="1:4">
      <c r="A23" s="95" t="str">
        <f>NieStac!C32</f>
        <v>Sieci teleinformatyczne</v>
      </c>
      <c r="B23" s="146" t="str">
        <f>CONCATENATE(
IF(ISERR(FIND(Opis_efektów_inż!$D$5,NieStac!$R32))=FALSE,CONCATENATE(Opis_efektów_inż!$A$5,", "),""),
IF(ISERR(FIND(Opis_efektów_inż!$D$6,NieStac!$R32))=FALSE,CONCATENATE(Opis_efektów_inż!$A$6,", "),""))</f>
        <v/>
      </c>
      <c r="C23" s="145" t="str">
        <f>CONCATENATE(
IF(ISERR(FIND(Opis_efektów_inż!$D$8,NieStac!$S32))=FALSE,CONCATENATE(Opis_efektów_inż!$A$8,", "),""),
IF(ISERR(FIND(Opis_efektów_inż!$D$9,NieStac!$S32))=FALSE,CONCATENATE(Opis_efektów_inż!$A$9,", "),""),
IF(ISERR(FIND(Opis_efektów_inż!$D$10,NieStac!$S32))=FALSE,CONCATENATE(Opis_efektów_inż!$A$10,", "),""),
IF(ISERR(FIND(Opis_efektów_inż!$D$11,NieStac!$S32))=FALSE,CONCATENATE(Opis_efektów_inż!$A$11,", "),""),
IF(ISERR(FIND(Opis_efektów_inż!$D$12,NieStac!$S32))=FALSE,CONCATENATE(Opis_efektów_inż!$A$12,", "),""),
IF(ISERR(FIND(Opis_efektów_inż!$D$13,NieStac!$S32))=FALSE,CONCATENATE(Opis_efektów_inż!$A$13,", "),""),
IF(ISERR(FIND(Opis_efektów_inż!$D$14,NieStac!$S32))=FALSE,CONCATENATE(Opis_efektów_inż!$A$14,", "),""),
IF(ISERR(FIND(Opis_efektów_inż!$D$15,NieStac!$S32))=FALSE,CONCATENATE(Opis_efektów_inż!$A$15,", "),""),
IF(ISERR(FIND(Opis_efektów_inż!$D$16,NieStac!$S32))=FALSE,CONCATENATE(Opis_efektów_inż!$A$16,", "),""),
IF(ISERR(FIND(Opis_efektów_inż!$D$17,NieStac!$S32))=FALSE,CONCATENATE(Opis_efektów_inż!$A$17,", "),""))</f>
        <v/>
      </c>
      <c r="D23" s="146"/>
    </row>
    <row r="24" spans="1:4">
      <c r="A24" s="95" t="str">
        <f>NieStac!C33</f>
        <v>Język obcy</v>
      </c>
      <c r="B24" s="146" t="str">
        <f>CONCATENATE(
IF(ISERR(FIND(Opis_efektów_inż!$D$5,NieStac!$R33))=FALSE,CONCATENATE(Opis_efektów_inż!$A$5,", "),""),
IF(ISERR(FIND(Opis_efektów_inż!$D$6,NieStac!$R33))=FALSE,CONCATENATE(Opis_efektów_inż!$A$6,", "),""))</f>
        <v/>
      </c>
      <c r="C24" s="145" t="str">
        <f>CONCATENATE(
IF(ISERR(FIND(Opis_efektów_inż!$D$8,NieStac!$S33))=FALSE,CONCATENATE(Opis_efektów_inż!$A$8,", "),""),
IF(ISERR(FIND(Opis_efektów_inż!$D$9,NieStac!$S33))=FALSE,CONCATENATE(Opis_efektów_inż!$A$9,", "),""),
IF(ISERR(FIND(Opis_efektów_inż!$D$10,NieStac!$S33))=FALSE,CONCATENATE(Opis_efektów_inż!$A$10,", "),""),
IF(ISERR(FIND(Opis_efektów_inż!$D$11,NieStac!$S33))=FALSE,CONCATENATE(Opis_efektów_inż!$A$11,", "),""),
IF(ISERR(FIND(Opis_efektów_inż!$D$12,NieStac!$S33))=FALSE,CONCATENATE(Opis_efektów_inż!$A$12,", "),""),
IF(ISERR(FIND(Opis_efektów_inż!$D$13,NieStac!$S33))=FALSE,CONCATENATE(Opis_efektów_inż!$A$13,", "),""),
IF(ISERR(FIND(Opis_efektów_inż!$D$14,NieStac!$S33))=FALSE,CONCATENATE(Opis_efektów_inż!$A$14,", "),""),
IF(ISERR(FIND(Opis_efektów_inż!$D$15,NieStac!$S33))=FALSE,CONCATENATE(Opis_efektów_inż!$A$15,", "),""),
IF(ISERR(FIND(Opis_efektów_inż!$D$16,NieStac!$S33))=FALSE,CONCATENATE(Opis_efektów_inż!$A$16,", "),""),
IF(ISERR(FIND(Opis_efektów_inż!$D$17,NieStac!$S33))=FALSE,CONCATENATE(Opis_efektów_inż!$A$17,", "),""))</f>
        <v/>
      </c>
      <c r="D24" s="146"/>
    </row>
    <row r="25" spans="1:4" ht="51">
      <c r="A25" s="95" t="str">
        <f>NieStac!C34</f>
        <v>Przedmiot obieralny 2 - nauki humanistyczne: Komunikacja interpersonalna (CJiK) / Komunikacja miedzykulturowa (CJiK)</v>
      </c>
      <c r="B25" s="146" t="str">
        <f>CONCATENATE(
IF(ISERR(FIND(Opis_efektów_inż!$D$5,NieStac!$R34))=FALSE,CONCATENATE(Opis_efektów_inż!$A$5,", "),""),
IF(ISERR(FIND(Opis_efektów_inż!$D$6,NieStac!$R34))=FALSE,CONCATENATE(Opis_efektów_inż!$A$6,", "),""))</f>
        <v/>
      </c>
      <c r="C25" s="145" t="str">
        <f>CONCATENATE(
IF(ISERR(FIND(Opis_efektów_inż!$D$8,NieStac!$S34))=FALSE,CONCATENATE(Opis_efektów_inż!$A$8,", "),""),
IF(ISERR(FIND(Opis_efektów_inż!$D$9,NieStac!$S34))=FALSE,CONCATENATE(Opis_efektów_inż!$A$9,", "),""),
IF(ISERR(FIND(Opis_efektów_inż!$D$10,NieStac!$S34))=FALSE,CONCATENATE(Opis_efektów_inż!$A$10,", "),""),
IF(ISERR(FIND(Opis_efektów_inż!$D$11,NieStac!$S34))=FALSE,CONCATENATE(Opis_efektów_inż!$A$11,", "),""),
IF(ISERR(FIND(Opis_efektów_inż!$D$12,NieStac!$S34))=FALSE,CONCATENATE(Opis_efektów_inż!$A$12,", "),""),
IF(ISERR(FIND(Opis_efektów_inż!$D$13,NieStac!$S34))=FALSE,CONCATENATE(Opis_efektów_inż!$A$13,", "),""),
IF(ISERR(FIND(Opis_efektów_inż!$D$14,NieStac!$S34))=FALSE,CONCATENATE(Opis_efektów_inż!$A$14,", "),""),
IF(ISERR(FIND(Opis_efektów_inż!$D$15,NieStac!$S34))=FALSE,CONCATENATE(Opis_efektów_inż!$A$15,", "),""),
IF(ISERR(FIND(Opis_efektów_inż!$D$16,NieStac!$S34))=FALSE,CONCATENATE(Opis_efektów_inż!$A$16,", "),""),
IF(ISERR(FIND(Opis_efektów_inż!$D$17,NieStac!$S34))=FALSE,CONCATENATE(Opis_efektów_inż!$A$17,", "),""))</f>
        <v/>
      </c>
      <c r="D25" s="146"/>
    </row>
    <row r="26" spans="1:4" ht="25.5">
      <c r="A26" s="95" t="str">
        <f>NieStac!C35</f>
        <v>Przedmiot obieralny 3: Systemy wieloagentowe / Systemy teleoperacyjne</v>
      </c>
      <c r="B26" s="146" t="str">
        <f>CONCATENATE(
IF(ISERR(FIND(Opis_efektów_inż!$D$5,NieStac!$R35))=FALSE,CONCATENATE(Opis_efektów_inż!$A$5,", "),""),
IF(ISERR(FIND(Opis_efektów_inż!$D$6,NieStac!$R35))=FALSE,CONCATENATE(Opis_efektów_inż!$A$6,", "),""))</f>
        <v/>
      </c>
      <c r="C26" s="145" t="str">
        <f>CONCATENATE(
IF(ISERR(FIND(Opis_efektów_inż!$D$8,NieStac!$S35))=FALSE,CONCATENATE(Opis_efektów_inż!$A$8,", "),""),
IF(ISERR(FIND(Opis_efektów_inż!$D$9,NieStac!$S35))=FALSE,CONCATENATE(Opis_efektów_inż!$A$9,", "),""),
IF(ISERR(FIND(Opis_efektów_inż!$D$10,NieStac!$S35))=FALSE,CONCATENATE(Opis_efektów_inż!$A$10,", "),""),
IF(ISERR(FIND(Opis_efektów_inż!$D$11,NieStac!$S35))=FALSE,CONCATENATE(Opis_efektów_inż!$A$11,", "),""),
IF(ISERR(FIND(Opis_efektów_inż!$D$12,NieStac!$S35))=FALSE,CONCATENATE(Opis_efektów_inż!$A$12,", "),""),
IF(ISERR(FIND(Opis_efektów_inż!$D$13,NieStac!$S35))=FALSE,CONCATENATE(Opis_efektów_inż!$A$13,", "),""),
IF(ISERR(FIND(Opis_efektów_inż!$D$14,NieStac!$S35))=FALSE,CONCATENATE(Opis_efektów_inż!$A$14,", "),""),
IF(ISERR(FIND(Opis_efektów_inż!$D$15,NieStac!$S35))=FALSE,CONCATENATE(Opis_efektów_inż!$A$15,", "),""),
IF(ISERR(FIND(Opis_efektów_inż!$D$16,NieStac!$S35))=FALSE,CONCATENATE(Opis_efektów_inż!$A$16,", "),""),
IF(ISERR(FIND(Opis_efektów_inż!$D$17,NieStac!$S35))=FALSE,CONCATENATE(Opis_efektów_inż!$A$17,", "),""))</f>
        <v xml:space="preserve">K2_U9, K2_U10, K2_U12, K2_U13, </v>
      </c>
      <c r="D26" s="146"/>
    </row>
    <row r="27" spans="1:4" ht="38.25">
      <c r="A27" s="95" t="str">
        <f>NieStac!C36</f>
        <v>Przedmiot obieralny 4: Wizualizacja procesów przemysłowych / Systemy SCADA</v>
      </c>
      <c r="B27" s="146" t="str">
        <f>CONCATENATE(
IF(ISERR(FIND(Opis_efektów_inż!$D$5,NieStac!$R36))=FALSE,CONCATENATE(Opis_efektów_inż!$A$5,", "),""),
IF(ISERR(FIND(Opis_efektów_inż!$D$6,NieStac!$R36))=FALSE,CONCATENATE(Opis_efektów_inż!$A$6,", "),""))</f>
        <v/>
      </c>
      <c r="C27" s="145" t="str">
        <f>CONCATENATE(
IF(ISERR(FIND(Opis_efektów_inż!$D$8,NieStac!$S36))=FALSE,CONCATENATE(Opis_efektów_inż!$A$8,", "),""),
IF(ISERR(FIND(Opis_efektów_inż!$D$9,NieStac!$S36))=FALSE,CONCATENATE(Opis_efektów_inż!$A$9,", "),""),
IF(ISERR(FIND(Opis_efektów_inż!$D$10,NieStac!$S36))=FALSE,CONCATENATE(Opis_efektów_inż!$A$10,", "),""),
IF(ISERR(FIND(Opis_efektów_inż!$D$11,NieStac!$S36))=FALSE,CONCATENATE(Opis_efektów_inż!$A$11,", "),""),
IF(ISERR(FIND(Opis_efektów_inż!$D$12,NieStac!$S36))=FALSE,CONCATENATE(Opis_efektów_inż!$A$12,", "),""),
IF(ISERR(FIND(Opis_efektów_inż!$D$13,NieStac!$S36))=FALSE,CONCATENATE(Opis_efektów_inż!$A$13,", "),""),
IF(ISERR(FIND(Opis_efektów_inż!$D$14,NieStac!$S36))=FALSE,CONCATENATE(Opis_efektów_inż!$A$14,", "),""),
IF(ISERR(FIND(Opis_efektów_inż!$D$15,NieStac!$S36))=FALSE,CONCATENATE(Opis_efektów_inż!$A$15,", "),""),
IF(ISERR(FIND(Opis_efektów_inż!$D$16,NieStac!$S36))=FALSE,CONCATENATE(Opis_efektów_inż!$A$16,", "),""),
IF(ISERR(FIND(Opis_efektów_inż!$D$17,NieStac!$S36))=FALSE,CONCATENATE(Opis_efektów_inż!$A$17,", "),""))</f>
        <v xml:space="preserve">K2_U14, </v>
      </c>
      <c r="D27" s="146"/>
    </row>
    <row r="28" spans="1:4" hidden="1">
      <c r="A28" s="95">
        <f>NieStac!C37</f>
        <v>0</v>
      </c>
      <c r="B28" s="146" t="str">
        <f>CONCATENATE(
IF(ISERR(FIND(Opis_efektów_inż!$D$5,NieStac!$R37))=FALSE,CONCATENATE(Opis_efektów_inż!$A$5,", "),""),
IF(ISERR(FIND(Opis_efektów_inż!$D$6,NieStac!$R37))=FALSE,CONCATENATE(Opis_efektów_inż!$A$6,", "),""))</f>
        <v/>
      </c>
      <c r="C28" s="145" t="str">
        <f>CONCATENATE(
IF(ISERR(FIND(Opis_efektów_inż!$D$8,NieStac!$S37))=FALSE,CONCATENATE(Opis_efektów_inż!$A$8,", "),""),
IF(ISERR(FIND(Opis_efektów_inż!$D$9,NieStac!$S37))=FALSE,CONCATENATE(Opis_efektów_inż!$A$9,", "),""),
IF(ISERR(FIND(Opis_efektów_inż!$D$10,NieStac!$S37))=FALSE,CONCATENATE(Opis_efektów_inż!$A$10,", "),""),
IF(ISERR(FIND(Opis_efektów_inż!$D$11,NieStac!$S37))=FALSE,CONCATENATE(Opis_efektów_inż!$A$11,", "),""),
IF(ISERR(FIND(Opis_efektów_inż!$D$12,NieStac!$S37))=FALSE,CONCATENATE(Opis_efektów_inż!$A$12,", "),""),
IF(ISERR(FIND(Opis_efektów_inż!$D$13,NieStac!$S37))=FALSE,CONCATENATE(Opis_efektów_inż!$A$13,", "),""),
IF(ISERR(FIND(Opis_efektów_inż!$D$14,NieStac!$S37))=FALSE,CONCATENATE(Opis_efektów_inż!$A$14,", "),""),
IF(ISERR(FIND(Opis_efektów_inż!$D$15,NieStac!$S37))=FALSE,CONCATENATE(Opis_efektów_inż!$A$15,", "),""),
IF(ISERR(FIND(Opis_efektów_inż!$D$16,NieStac!$S37))=FALSE,CONCATENATE(Opis_efektów_inż!$A$16,", "),""),
IF(ISERR(FIND(Opis_efektów_inż!$D$17,NieStac!$S37))=FALSE,CONCATENATE(Opis_efektów_inż!$A$17,", "),""))</f>
        <v/>
      </c>
      <c r="D28" s="146"/>
    </row>
    <row r="29" spans="1:4" hidden="1">
      <c r="A29" s="95">
        <f>NieStac!C38</f>
        <v>0</v>
      </c>
      <c r="B29" s="146" t="str">
        <f>CONCATENATE(
IF(ISERR(FIND(Opis_efektów_inż!$D$5,NieStac!$R38))=FALSE,CONCATENATE(Opis_efektów_inż!$A$5,", "),""),
IF(ISERR(FIND(Opis_efektów_inż!$D$6,NieStac!$R38))=FALSE,CONCATENATE(Opis_efektów_inż!$A$6,", "),""))</f>
        <v/>
      </c>
      <c r="C29" s="145" t="str">
        <f>CONCATENATE(
IF(ISERR(FIND(Opis_efektów_inż!$D$8,NieStac!$S38))=FALSE,CONCATENATE(Opis_efektów_inż!$A$8,", "),""),
IF(ISERR(FIND(Opis_efektów_inż!$D$9,NieStac!$S38))=FALSE,CONCATENATE(Opis_efektów_inż!$A$9,", "),""),
IF(ISERR(FIND(Opis_efektów_inż!$D$10,NieStac!$S38))=FALSE,CONCATENATE(Opis_efektów_inż!$A$10,", "),""),
IF(ISERR(FIND(Opis_efektów_inż!$D$11,NieStac!$S38))=FALSE,CONCATENATE(Opis_efektów_inż!$A$11,", "),""),
IF(ISERR(FIND(Opis_efektów_inż!$D$12,NieStac!$S38))=FALSE,CONCATENATE(Opis_efektów_inż!$A$12,", "),""),
IF(ISERR(FIND(Opis_efektów_inż!$D$13,NieStac!$S38))=FALSE,CONCATENATE(Opis_efektów_inż!$A$13,", "),""),
IF(ISERR(FIND(Opis_efektów_inż!$D$14,NieStac!$S38))=FALSE,CONCATENATE(Opis_efektów_inż!$A$14,", "),""),
IF(ISERR(FIND(Opis_efektów_inż!$D$15,NieStac!$S38))=FALSE,CONCATENATE(Opis_efektów_inż!$A$15,", "),""),
IF(ISERR(FIND(Opis_efektów_inż!$D$16,NieStac!$S38))=FALSE,CONCATENATE(Opis_efektów_inż!$A$16,", "),""),
IF(ISERR(FIND(Opis_efektów_inż!$D$17,NieStac!$S38))=FALSE,CONCATENATE(Opis_efektów_inż!$A$17,", "),""))</f>
        <v/>
      </c>
      <c r="D29" s="146"/>
    </row>
    <row r="30" spans="1:4">
      <c r="A30" s="187" t="str">
        <f>NieStac!C39</f>
        <v>Semestr 3:</v>
      </c>
      <c r="B30" s="146" t="str">
        <f>CONCATENATE(
IF(ISERR(FIND(Opis_efektów_inż!$D$5,NieStac!$R39))=FALSE,CONCATENATE(Opis_efektów_inż!$A$5,", "),""),
IF(ISERR(FIND(Opis_efektów_inż!$D$6,NieStac!$R39))=FALSE,CONCATENATE(Opis_efektów_inż!$A$6,", "),""))</f>
        <v/>
      </c>
      <c r="C30" s="145" t="str">
        <f>CONCATENATE(
IF(ISERR(FIND(Opis_efektów_inż!$D$8,NieStac!$S39))=FALSE,CONCATENATE(Opis_efektów_inż!$A$8,", "),""),
IF(ISERR(FIND(Opis_efektów_inż!$D$9,NieStac!$S39))=FALSE,CONCATENATE(Opis_efektów_inż!$A$9,", "),""),
IF(ISERR(FIND(Opis_efektów_inż!$D$10,NieStac!$S39))=FALSE,CONCATENATE(Opis_efektów_inż!$A$10,", "),""),
IF(ISERR(FIND(Opis_efektów_inż!$D$11,NieStac!$S39))=FALSE,CONCATENATE(Opis_efektów_inż!$A$11,", "),""),
IF(ISERR(FIND(Opis_efektów_inż!$D$12,NieStac!$S39))=FALSE,CONCATENATE(Opis_efektów_inż!$A$12,", "),""),
IF(ISERR(FIND(Opis_efektów_inż!$D$13,NieStac!$S39))=FALSE,CONCATENATE(Opis_efektów_inż!$A$13,", "),""),
IF(ISERR(FIND(Opis_efektów_inż!$D$14,NieStac!$S39))=FALSE,CONCATENATE(Opis_efektów_inż!$A$14,", "),""),
IF(ISERR(FIND(Opis_efektów_inż!$D$15,NieStac!$S39))=FALSE,CONCATENATE(Opis_efektów_inż!$A$15,", "),""),
IF(ISERR(FIND(Opis_efektów_inż!$D$16,NieStac!$S39))=FALSE,CONCATENATE(Opis_efektów_inż!$A$16,", "),""),
IF(ISERR(FIND(Opis_efektów_inż!$D$17,NieStac!$S39))=FALSE,CONCATENATE(Opis_efektów_inż!$A$17,", "),""))</f>
        <v/>
      </c>
      <c r="D30" s="146"/>
    </row>
    <row r="31" spans="1:4" hidden="1">
      <c r="A31" s="95" t="str">
        <f>NieStac!C40</f>
        <v>Moduł kształcenia</v>
      </c>
      <c r="B31" s="146" t="str">
        <f>CONCATENATE(
IF(ISERR(FIND(Opis_efektów_inż!$D$5,NieStac!$R40))=FALSE,CONCATENATE(Opis_efektów_inż!$A$5,", "),""),
IF(ISERR(FIND(Opis_efektów_inż!$D$6,NieStac!$R40))=FALSE,CONCATENATE(Opis_efektów_inż!$A$6,", "),""))</f>
        <v/>
      </c>
      <c r="C31" s="145" t="str">
        <f>CONCATENATE(
IF(ISERR(FIND(Opis_efektów_inż!$D$8,NieStac!$S40))=FALSE,CONCATENATE(Opis_efektów_inż!$A$8,", "),""),
IF(ISERR(FIND(Opis_efektów_inż!$D$9,NieStac!$S40))=FALSE,CONCATENATE(Opis_efektów_inż!$A$9,", "),""),
IF(ISERR(FIND(Opis_efektów_inż!$D$10,NieStac!$S40))=FALSE,CONCATENATE(Opis_efektów_inż!$A$10,", "),""),
IF(ISERR(FIND(Opis_efektów_inż!$D$11,NieStac!$S40))=FALSE,CONCATENATE(Opis_efektów_inż!$A$11,", "),""),
IF(ISERR(FIND(Opis_efektów_inż!$D$12,NieStac!$S40))=FALSE,CONCATENATE(Opis_efektów_inż!$A$12,", "),""),
IF(ISERR(FIND(Opis_efektów_inż!$D$13,NieStac!$S40))=FALSE,CONCATENATE(Opis_efektów_inż!$A$13,", "),""),
IF(ISERR(FIND(Opis_efektów_inż!$D$14,NieStac!$S40))=FALSE,CONCATENATE(Opis_efektów_inż!$A$14,", "),""),
IF(ISERR(FIND(Opis_efektów_inż!$D$15,NieStac!$S40))=FALSE,CONCATENATE(Opis_efektów_inż!$A$15,", "),""),
IF(ISERR(FIND(Opis_efektów_inż!$D$16,NieStac!$S40))=FALSE,CONCATENATE(Opis_efektów_inż!$A$16,", "),""),
IF(ISERR(FIND(Opis_efektów_inż!$D$17,NieStac!$S40))=FALSE,CONCATENATE(Opis_efektów_inż!$A$17,", "),""))</f>
        <v/>
      </c>
      <c r="D31" s="146"/>
    </row>
    <row r="32" spans="1:4">
      <c r="A32" s="95" t="str">
        <f>NieStac!C41</f>
        <v>Robotyka mobilna</v>
      </c>
      <c r="B32" s="146" t="str">
        <f>CONCATENATE(
IF(ISERR(FIND(Opis_efektów_inż!$D$5,NieStac!$R41))=FALSE,CONCATENATE(Opis_efektów_inż!$A$5,", "),""),
IF(ISERR(FIND(Opis_efektów_inż!$D$6,NieStac!$R41))=FALSE,CONCATENATE(Opis_efektów_inż!$A$6,", "),""))</f>
        <v/>
      </c>
      <c r="C32" s="145" t="str">
        <f>CONCATENATE(
IF(ISERR(FIND(Opis_efektów_inż!$D$8,NieStac!$S41))=FALSE,CONCATENATE(Opis_efektów_inż!$A$8,", "),""),
IF(ISERR(FIND(Opis_efektów_inż!$D$9,NieStac!$S41))=FALSE,CONCATENATE(Opis_efektów_inż!$A$9,", "),""),
IF(ISERR(FIND(Opis_efektów_inż!$D$10,NieStac!$S41))=FALSE,CONCATENATE(Opis_efektów_inż!$A$10,", "),""),
IF(ISERR(FIND(Opis_efektów_inż!$D$11,NieStac!$S41))=FALSE,CONCATENATE(Opis_efektów_inż!$A$11,", "),""),
IF(ISERR(FIND(Opis_efektów_inż!$D$12,NieStac!$S41))=FALSE,CONCATENATE(Opis_efektów_inż!$A$12,", "),""),
IF(ISERR(FIND(Opis_efektów_inż!$D$13,NieStac!$S41))=FALSE,CONCATENATE(Opis_efektów_inż!$A$13,", "),""),
IF(ISERR(FIND(Opis_efektów_inż!$D$14,NieStac!$S41))=FALSE,CONCATENATE(Opis_efektów_inż!$A$14,", "),""),
IF(ISERR(FIND(Opis_efektów_inż!$D$15,NieStac!$S41))=FALSE,CONCATENATE(Opis_efektów_inż!$A$15,", "),""),
IF(ISERR(FIND(Opis_efektów_inż!$D$16,NieStac!$S41))=FALSE,CONCATENATE(Opis_efektów_inż!$A$16,", "),""),
IF(ISERR(FIND(Opis_efektów_inż!$D$17,NieStac!$S41))=FALSE,CONCATENATE(Opis_efektów_inż!$A$17,", "),""))</f>
        <v xml:space="preserve">K2_U9, K2_U10, </v>
      </c>
      <c r="D32" s="146"/>
    </row>
    <row r="33" spans="1:4">
      <c r="A33" s="95" t="str">
        <f>NieStac!C42</f>
        <v>Systemy automatyki budynków</v>
      </c>
      <c r="B33" s="146" t="str">
        <f>CONCATENATE(
IF(ISERR(FIND(Opis_efektów_inż!$D$5,NieStac!$R42))=FALSE,CONCATENATE(Opis_efektów_inż!$A$5,", "),""),
IF(ISERR(FIND(Opis_efektów_inż!$D$6,NieStac!$R42))=FALSE,CONCATENATE(Opis_efektów_inż!$A$6,", "),""))</f>
        <v xml:space="preserve">K2_W13, </v>
      </c>
      <c r="C33" s="145" t="str">
        <f>CONCATENATE(
IF(ISERR(FIND(Opis_efektów_inż!$D$8,NieStac!$S42))=FALSE,CONCATENATE(Opis_efektów_inż!$A$8,", "),""),
IF(ISERR(FIND(Opis_efektów_inż!$D$9,NieStac!$S42))=FALSE,CONCATENATE(Opis_efektów_inż!$A$9,", "),""),
IF(ISERR(FIND(Opis_efektów_inż!$D$10,NieStac!$S42))=FALSE,CONCATENATE(Opis_efektów_inż!$A$10,", "),""),
IF(ISERR(FIND(Opis_efektów_inż!$D$11,NieStac!$S42))=FALSE,CONCATENATE(Opis_efektów_inż!$A$11,", "),""),
IF(ISERR(FIND(Opis_efektów_inż!$D$12,NieStac!$S42))=FALSE,CONCATENATE(Opis_efektów_inż!$A$12,", "),""),
IF(ISERR(FIND(Opis_efektów_inż!$D$13,NieStac!$S42))=FALSE,CONCATENATE(Opis_efektów_inż!$A$13,", "),""),
IF(ISERR(FIND(Opis_efektów_inż!$D$14,NieStac!$S42))=FALSE,CONCATENATE(Opis_efektów_inż!$A$14,", "),""),
IF(ISERR(FIND(Opis_efektów_inż!$D$15,NieStac!$S42))=FALSE,CONCATENATE(Opis_efektów_inż!$A$15,", "),""),
IF(ISERR(FIND(Opis_efektów_inż!$D$16,NieStac!$S42))=FALSE,CONCATENATE(Opis_efektów_inż!$A$16,", "),""),
IF(ISERR(FIND(Opis_efektów_inż!$D$17,NieStac!$S42))=FALSE,CONCATENATE(Opis_efektów_inż!$A$17,", "),""))</f>
        <v xml:space="preserve">K2_U14, K2_U20, K2_U13, </v>
      </c>
      <c r="D33" s="146"/>
    </row>
    <row r="34" spans="1:4">
      <c r="A34" s="95" t="str">
        <f>NieStac!C43</f>
        <v>Sterowanie adaptacyjne</v>
      </c>
      <c r="B34" s="146" t="str">
        <f>CONCATENATE(
IF(ISERR(FIND(Opis_efektów_inż!$D$5,NieStac!$R43))=FALSE,CONCATENATE(Opis_efektów_inż!$A$5,", "),""),
IF(ISERR(FIND(Opis_efektów_inż!$D$6,NieStac!$R43))=FALSE,CONCATENATE(Opis_efektów_inż!$A$6,", "),""))</f>
        <v/>
      </c>
      <c r="C34" s="145" t="str">
        <f>CONCATENATE(
IF(ISERR(FIND(Opis_efektów_inż!$D$8,NieStac!$S43))=FALSE,CONCATENATE(Opis_efektów_inż!$A$8,", "),""),
IF(ISERR(FIND(Opis_efektów_inż!$D$9,NieStac!$S43))=FALSE,CONCATENATE(Opis_efektów_inż!$A$9,", "),""),
IF(ISERR(FIND(Opis_efektów_inż!$D$10,NieStac!$S43))=FALSE,CONCATENATE(Opis_efektów_inż!$A$10,", "),""),
IF(ISERR(FIND(Opis_efektów_inż!$D$11,NieStac!$S43))=FALSE,CONCATENATE(Opis_efektów_inż!$A$11,", "),""),
IF(ISERR(FIND(Opis_efektów_inż!$D$12,NieStac!$S43))=FALSE,CONCATENATE(Opis_efektów_inż!$A$12,", "),""),
IF(ISERR(FIND(Opis_efektów_inż!$D$13,NieStac!$S43))=FALSE,CONCATENATE(Opis_efektów_inż!$A$13,", "),""),
IF(ISERR(FIND(Opis_efektów_inż!$D$14,NieStac!$S43))=FALSE,CONCATENATE(Opis_efektów_inż!$A$14,", "),""),
IF(ISERR(FIND(Opis_efektów_inż!$D$15,NieStac!$S43))=FALSE,CONCATENATE(Opis_efektów_inż!$A$15,", "),""),
IF(ISERR(FIND(Opis_efektów_inż!$D$16,NieStac!$S43))=FALSE,CONCATENATE(Opis_efektów_inż!$A$16,", "),""),
IF(ISERR(FIND(Opis_efektów_inż!$D$17,NieStac!$S43))=FALSE,CONCATENATE(Opis_efektów_inż!$A$17,", "),""))</f>
        <v xml:space="preserve">K2_U9, K2_U10, </v>
      </c>
      <c r="D34" s="146"/>
    </row>
    <row r="35" spans="1:4" ht="25.5">
      <c r="A35" s="95" t="str">
        <f>NieStac!C44</f>
        <v>Inteligentne systemy ze sprzężeniem wizyjnym</v>
      </c>
      <c r="B35" s="146" t="str">
        <f>CONCATENATE(
IF(ISERR(FIND(Opis_efektów_inż!$D$5,NieStac!$R44))=FALSE,CONCATENATE(Opis_efektów_inż!$A$5,", "),""),
IF(ISERR(FIND(Opis_efektów_inż!$D$6,NieStac!$R44))=FALSE,CONCATENATE(Opis_efektów_inż!$A$6,", "),""))</f>
        <v/>
      </c>
      <c r="C35" s="145" t="str">
        <f>CONCATENATE(
IF(ISERR(FIND(Opis_efektów_inż!$D$8,NieStac!$S44))=FALSE,CONCATENATE(Opis_efektów_inż!$A$8,", "),""),
IF(ISERR(FIND(Opis_efektów_inż!$D$9,NieStac!$S44))=FALSE,CONCATENATE(Opis_efektów_inż!$A$9,", "),""),
IF(ISERR(FIND(Opis_efektów_inż!$D$10,NieStac!$S44))=FALSE,CONCATENATE(Opis_efektów_inż!$A$10,", "),""),
IF(ISERR(FIND(Opis_efektów_inż!$D$11,NieStac!$S44))=FALSE,CONCATENATE(Opis_efektów_inż!$A$11,", "),""),
IF(ISERR(FIND(Opis_efektów_inż!$D$12,NieStac!$S44))=FALSE,CONCATENATE(Opis_efektów_inż!$A$12,", "),""),
IF(ISERR(FIND(Opis_efektów_inż!$D$13,NieStac!$S44))=FALSE,CONCATENATE(Opis_efektów_inż!$A$13,", "),""),
IF(ISERR(FIND(Opis_efektów_inż!$D$14,NieStac!$S44))=FALSE,CONCATENATE(Opis_efektów_inż!$A$14,", "),""),
IF(ISERR(FIND(Opis_efektów_inż!$D$15,NieStac!$S44))=FALSE,CONCATENATE(Opis_efektów_inż!$A$15,", "),""),
IF(ISERR(FIND(Opis_efektów_inż!$D$16,NieStac!$S44))=FALSE,CONCATENATE(Opis_efektów_inż!$A$16,", "),""),
IF(ISERR(FIND(Opis_efektów_inż!$D$17,NieStac!$S44))=FALSE,CONCATENATE(Opis_efektów_inż!$A$17,", "),""))</f>
        <v xml:space="preserve">K2_U19, K2_U12, </v>
      </c>
      <c r="D35" s="146"/>
    </row>
    <row r="36" spans="1:4" ht="38.25">
      <c r="A36" s="95" t="str">
        <f>NieStac!C45</f>
        <v>Przedmiot obieralny 5: Sterowanie neurorozmyte / Sztuczne sieci neuronowe</v>
      </c>
      <c r="B36" s="146" t="str">
        <f>CONCATENATE(
IF(ISERR(FIND(Opis_efektów_inż!$D$5,NieStac!$R45))=FALSE,CONCATENATE(Opis_efektów_inż!$A$5,", "),""),
IF(ISERR(FIND(Opis_efektów_inż!$D$6,NieStac!$R45))=FALSE,CONCATENATE(Opis_efektów_inż!$A$6,", "),""))</f>
        <v/>
      </c>
      <c r="C36" s="145" t="str">
        <f>CONCATENATE(
IF(ISERR(FIND(Opis_efektów_inż!$D$8,NieStac!$S45))=FALSE,CONCATENATE(Opis_efektów_inż!$A$8,", "),""),
IF(ISERR(FIND(Opis_efektów_inż!$D$9,NieStac!$S45))=FALSE,CONCATENATE(Opis_efektów_inż!$A$9,", "),""),
IF(ISERR(FIND(Opis_efektów_inż!$D$10,NieStac!$S45))=FALSE,CONCATENATE(Opis_efektów_inż!$A$10,", "),""),
IF(ISERR(FIND(Opis_efektów_inż!$D$11,NieStac!$S45))=FALSE,CONCATENATE(Opis_efektów_inż!$A$11,", "),""),
IF(ISERR(FIND(Opis_efektów_inż!$D$12,NieStac!$S45))=FALSE,CONCATENATE(Opis_efektów_inż!$A$12,", "),""),
IF(ISERR(FIND(Opis_efektów_inż!$D$13,NieStac!$S45))=FALSE,CONCATENATE(Opis_efektów_inż!$A$13,", "),""),
IF(ISERR(FIND(Opis_efektów_inż!$D$14,NieStac!$S45))=FALSE,CONCATENATE(Opis_efektów_inż!$A$14,", "),""),
IF(ISERR(FIND(Opis_efektów_inż!$D$15,NieStac!$S45))=FALSE,CONCATENATE(Opis_efektów_inż!$A$15,", "),""),
IF(ISERR(FIND(Opis_efektów_inż!$D$16,NieStac!$S45))=FALSE,CONCATENATE(Opis_efektów_inż!$A$16,", "),""),
IF(ISERR(FIND(Opis_efektów_inż!$D$17,NieStac!$S45))=FALSE,CONCATENATE(Opis_efektów_inż!$A$17,", "),""))</f>
        <v xml:space="preserve">K2_U9, </v>
      </c>
      <c r="D36" s="146"/>
    </row>
    <row r="37" spans="1:4" ht="38.25">
      <c r="A37" s="95" t="str">
        <f>NieStac!C46</f>
        <v>Przedmiot obieralny 6: Cyfrowe systemy komunikacji / Przemysłowe protokoły transmisyjne)</v>
      </c>
      <c r="B37" s="146" t="str">
        <f>CONCATENATE(
IF(ISERR(FIND(Opis_efektów_inż!$D$5,NieStac!$R46))=FALSE,CONCATENATE(Opis_efektów_inż!$A$5,", "),""),
IF(ISERR(FIND(Opis_efektów_inż!$D$6,NieStac!$R46))=FALSE,CONCATENATE(Opis_efektów_inż!$A$6,", "),""))</f>
        <v/>
      </c>
      <c r="C37" s="145" t="str">
        <f>CONCATENATE(
IF(ISERR(FIND(Opis_efektów_inż!$D$8,NieStac!$S46))=FALSE,CONCATENATE(Opis_efektów_inż!$A$8,", "),""),
IF(ISERR(FIND(Opis_efektów_inż!$D$9,NieStac!$S46))=FALSE,CONCATENATE(Opis_efektów_inż!$A$9,", "),""),
IF(ISERR(FIND(Opis_efektów_inż!$D$10,NieStac!$S46))=FALSE,CONCATENATE(Opis_efektów_inż!$A$10,", "),""),
IF(ISERR(FIND(Opis_efektów_inż!$D$11,NieStac!$S46))=FALSE,CONCATENATE(Opis_efektów_inż!$A$11,", "),""),
IF(ISERR(FIND(Opis_efektów_inż!$D$12,NieStac!$S46))=FALSE,CONCATENATE(Opis_efektów_inż!$A$12,", "),""),
IF(ISERR(FIND(Opis_efektów_inż!$D$13,NieStac!$S46))=FALSE,CONCATENATE(Opis_efektów_inż!$A$13,", "),""),
IF(ISERR(FIND(Opis_efektów_inż!$D$14,NieStac!$S46))=FALSE,CONCATENATE(Opis_efektów_inż!$A$14,", "),""),
IF(ISERR(FIND(Opis_efektów_inż!$D$15,NieStac!$S46))=FALSE,CONCATENATE(Opis_efektów_inż!$A$15,", "),""),
IF(ISERR(FIND(Opis_efektów_inż!$D$16,NieStac!$S46))=FALSE,CONCATENATE(Opis_efektów_inż!$A$16,", "),""),
IF(ISERR(FIND(Opis_efektów_inż!$D$17,NieStac!$S46))=FALSE,CONCATENATE(Opis_efektów_inż!$A$17,", "),""))</f>
        <v/>
      </c>
      <c r="D37" s="146"/>
    </row>
    <row r="38" spans="1:4">
      <c r="A38" s="95" t="str">
        <f>NieStac!C47</f>
        <v>Programowanie procesorów sygnałowych</v>
      </c>
      <c r="B38" s="146" t="str">
        <f>CONCATENATE(
IF(ISERR(FIND(Opis_efektów_inż!$D$5,NieStac!$R47))=FALSE,CONCATENATE(Opis_efektów_inż!$A$5,", "),""),
IF(ISERR(FIND(Opis_efektów_inż!$D$6,NieStac!$R47))=FALSE,CONCATENATE(Opis_efektów_inż!$A$6,", "),""))</f>
        <v/>
      </c>
      <c r="C38" s="145" t="str">
        <f>CONCATENATE(
IF(ISERR(FIND(Opis_efektów_inż!$D$8,NieStac!$S47))=FALSE,CONCATENATE(Opis_efektów_inż!$A$8,", "),""),
IF(ISERR(FIND(Opis_efektów_inż!$D$9,NieStac!$S47))=FALSE,CONCATENATE(Opis_efektów_inż!$A$9,", "),""),
IF(ISERR(FIND(Opis_efektów_inż!$D$10,NieStac!$S47))=FALSE,CONCATENATE(Opis_efektów_inż!$A$10,", "),""),
IF(ISERR(FIND(Opis_efektów_inż!$D$11,NieStac!$S47))=FALSE,CONCATENATE(Opis_efektów_inż!$A$11,", "),""),
IF(ISERR(FIND(Opis_efektów_inż!$D$12,NieStac!$S47))=FALSE,CONCATENATE(Opis_efektów_inż!$A$12,", "),""),
IF(ISERR(FIND(Opis_efektów_inż!$D$13,NieStac!$S47))=FALSE,CONCATENATE(Opis_efektów_inż!$A$13,", "),""),
IF(ISERR(FIND(Opis_efektów_inż!$D$14,NieStac!$S47))=FALSE,CONCATENATE(Opis_efektów_inż!$A$14,", "),""),
IF(ISERR(FIND(Opis_efektów_inż!$D$15,NieStac!$S47))=FALSE,CONCATENATE(Opis_efektów_inż!$A$15,", "),""),
IF(ISERR(FIND(Opis_efektów_inż!$D$16,NieStac!$S47))=FALSE,CONCATENATE(Opis_efektów_inż!$A$16,", "),""),
IF(ISERR(FIND(Opis_efektów_inż!$D$17,NieStac!$S47))=FALSE,CONCATENATE(Opis_efektów_inż!$A$17,", "),""))</f>
        <v xml:space="preserve">K2_U13, </v>
      </c>
      <c r="D38" s="146"/>
    </row>
    <row r="39" spans="1:4">
      <c r="A39" s="95" t="str">
        <f>NieStac!C48</f>
        <v>Język obcy</v>
      </c>
      <c r="B39" s="146" t="str">
        <f>CONCATENATE(
IF(ISERR(FIND(Opis_efektów_inż!$D$5,NieStac!$R48))=FALSE,CONCATENATE(Opis_efektów_inż!$A$5,", "),""),
IF(ISERR(FIND(Opis_efektów_inż!$D$6,NieStac!$R48))=FALSE,CONCATENATE(Opis_efektów_inż!$A$6,", "),""))</f>
        <v/>
      </c>
      <c r="C39" s="145" t="str">
        <f>CONCATENATE(
IF(ISERR(FIND(Opis_efektów_inż!$D$8,NieStac!$S48))=FALSE,CONCATENATE(Opis_efektów_inż!$A$8,", "),""),
IF(ISERR(FIND(Opis_efektów_inż!$D$9,NieStac!$S48))=FALSE,CONCATENATE(Opis_efektów_inż!$A$9,", "),""),
IF(ISERR(FIND(Opis_efektów_inż!$D$10,NieStac!$S48))=FALSE,CONCATENATE(Opis_efektów_inż!$A$10,", "),""),
IF(ISERR(FIND(Opis_efektów_inż!$D$11,NieStac!$S48))=FALSE,CONCATENATE(Opis_efektów_inż!$A$11,", "),""),
IF(ISERR(FIND(Opis_efektów_inż!$D$12,NieStac!$S48))=FALSE,CONCATENATE(Opis_efektów_inż!$A$12,", "),""),
IF(ISERR(FIND(Opis_efektów_inż!$D$13,NieStac!$S48))=FALSE,CONCATENATE(Opis_efektów_inż!$A$13,", "),""),
IF(ISERR(FIND(Opis_efektów_inż!$D$14,NieStac!$S48))=FALSE,CONCATENATE(Opis_efektów_inż!$A$14,", "),""),
IF(ISERR(FIND(Opis_efektów_inż!$D$15,NieStac!$S48))=FALSE,CONCATENATE(Opis_efektów_inż!$A$15,", "),""),
IF(ISERR(FIND(Opis_efektów_inż!$D$16,NieStac!$S48))=FALSE,CONCATENATE(Opis_efektów_inż!$A$16,", "),""),
IF(ISERR(FIND(Opis_efektów_inż!$D$17,NieStac!$S48))=FALSE,CONCATENATE(Opis_efektów_inż!$A$17,", "),""))</f>
        <v/>
      </c>
      <c r="D39" s="146"/>
    </row>
    <row r="40" spans="1:4" hidden="1">
      <c r="A40" s="95">
        <f>NieStac!C49</f>
        <v>0</v>
      </c>
      <c r="B40" s="146" t="str">
        <f>CONCATENATE(
IF(ISERR(FIND(Opis_efektów_inż!$D$5,NieStac!$R49))=FALSE,CONCATENATE(Opis_efektów_inż!$A$5,", "),""),
IF(ISERR(FIND(Opis_efektów_inż!$D$6,NieStac!$R49))=FALSE,CONCATENATE(Opis_efektów_inż!$A$6,", "),""))</f>
        <v/>
      </c>
      <c r="C40" s="145" t="str">
        <f>CONCATENATE(
IF(ISERR(FIND(Opis_efektów_inż!$D$8,NieStac!$S49))=FALSE,CONCATENATE(Opis_efektów_inż!$A$8,", "),""),
IF(ISERR(FIND(Opis_efektów_inż!$D$9,NieStac!$S49))=FALSE,CONCATENATE(Opis_efektów_inż!$A$9,", "),""),
IF(ISERR(FIND(Opis_efektów_inż!$D$10,NieStac!$S49))=FALSE,CONCATENATE(Opis_efektów_inż!$A$10,", "),""),
IF(ISERR(FIND(Opis_efektów_inż!$D$11,NieStac!$S49))=FALSE,CONCATENATE(Opis_efektów_inż!$A$11,", "),""),
IF(ISERR(FIND(Opis_efektów_inż!$D$12,NieStac!$S49))=FALSE,CONCATENATE(Opis_efektów_inż!$A$12,", "),""),
IF(ISERR(FIND(Opis_efektów_inż!$D$13,NieStac!$S49))=FALSE,CONCATENATE(Opis_efektów_inż!$A$13,", "),""),
IF(ISERR(FIND(Opis_efektów_inż!$D$14,NieStac!$S49))=FALSE,CONCATENATE(Opis_efektów_inż!$A$14,", "),""),
IF(ISERR(FIND(Opis_efektów_inż!$D$15,NieStac!$S49))=FALSE,CONCATENATE(Opis_efektów_inż!$A$15,", "),""),
IF(ISERR(FIND(Opis_efektów_inż!$D$16,NieStac!$S49))=FALSE,CONCATENATE(Opis_efektów_inż!$A$16,", "),""),
IF(ISERR(FIND(Opis_efektów_inż!$D$17,NieStac!$S49))=FALSE,CONCATENATE(Opis_efektów_inż!$A$17,", "),""))</f>
        <v/>
      </c>
      <c r="D40" s="146"/>
    </row>
    <row r="41" spans="1:4" hidden="1">
      <c r="A41" s="95">
        <f>NieStac!C50</f>
        <v>0</v>
      </c>
      <c r="B41" s="146" t="str">
        <f>CONCATENATE(
IF(ISERR(FIND(Opis_efektów_inż!$D$5,NieStac!$R50))=FALSE,CONCATENATE(Opis_efektów_inż!$A$5,", "),""),
IF(ISERR(FIND(Opis_efektów_inż!$D$6,NieStac!$R50))=FALSE,CONCATENATE(Opis_efektów_inż!$A$6,", "),""))</f>
        <v/>
      </c>
      <c r="C41" s="145" t="str">
        <f>CONCATENATE(
IF(ISERR(FIND(Opis_efektów_inż!$D$8,NieStac!$S50))=FALSE,CONCATENATE(Opis_efektów_inż!$A$8,", "),""),
IF(ISERR(FIND(Opis_efektów_inż!$D$9,NieStac!$S50))=FALSE,CONCATENATE(Opis_efektów_inż!$A$9,", "),""),
IF(ISERR(FIND(Opis_efektów_inż!$D$10,NieStac!$S50))=FALSE,CONCATENATE(Opis_efektów_inż!$A$10,", "),""),
IF(ISERR(FIND(Opis_efektów_inż!$D$11,NieStac!$S50))=FALSE,CONCATENATE(Opis_efektów_inż!$A$11,", "),""),
IF(ISERR(FIND(Opis_efektów_inż!$D$12,NieStac!$S50))=FALSE,CONCATENATE(Opis_efektów_inż!$A$12,", "),""),
IF(ISERR(FIND(Opis_efektów_inż!$D$13,NieStac!$S50))=FALSE,CONCATENATE(Opis_efektów_inż!$A$13,", "),""),
IF(ISERR(FIND(Opis_efektów_inż!$D$14,NieStac!$S50))=FALSE,CONCATENATE(Opis_efektów_inż!$A$14,", "),""),
IF(ISERR(FIND(Opis_efektów_inż!$D$15,NieStac!$S50))=FALSE,CONCATENATE(Opis_efektów_inż!$A$15,", "),""),
IF(ISERR(FIND(Opis_efektów_inż!$D$16,NieStac!$S50))=FALSE,CONCATENATE(Opis_efektów_inż!$A$16,", "),""),
IF(ISERR(FIND(Opis_efektów_inż!$D$17,NieStac!$S50))=FALSE,CONCATENATE(Opis_efektów_inż!$A$17,", "),""))</f>
        <v/>
      </c>
      <c r="D41" s="146"/>
    </row>
    <row r="42" spans="1:4">
      <c r="A42" s="187" t="str">
        <f>NieStac!C51</f>
        <v>Semestr 4:</v>
      </c>
      <c r="B42" s="146" t="str">
        <f>CONCATENATE(
IF(ISERR(FIND(Opis_efektów_inż!$D$5,NieStac!$R51))=FALSE,CONCATENATE(Opis_efektów_inż!$A$5,", "),""),
IF(ISERR(FIND(Opis_efektów_inż!$D$6,NieStac!$R51))=FALSE,CONCATENATE(Opis_efektów_inż!$A$6,", "),""))</f>
        <v/>
      </c>
      <c r="C42" s="145" t="str">
        <f>CONCATENATE(
IF(ISERR(FIND(Opis_efektów_inż!$D$8,NieStac!$S51))=FALSE,CONCATENATE(Opis_efektów_inż!$A$8,", "),""),
IF(ISERR(FIND(Opis_efektów_inż!$D$9,NieStac!$S51))=FALSE,CONCATENATE(Opis_efektów_inż!$A$9,", "),""),
IF(ISERR(FIND(Opis_efektów_inż!$D$10,NieStac!$S51))=FALSE,CONCATENATE(Opis_efektów_inż!$A$10,", "),""),
IF(ISERR(FIND(Opis_efektów_inż!$D$11,NieStac!$S51))=FALSE,CONCATENATE(Opis_efektów_inż!$A$11,", "),""),
IF(ISERR(FIND(Opis_efektów_inż!$D$12,NieStac!$S51))=FALSE,CONCATENATE(Opis_efektów_inż!$A$12,", "),""),
IF(ISERR(FIND(Opis_efektów_inż!$D$13,NieStac!$S51))=FALSE,CONCATENATE(Opis_efektów_inż!$A$13,", "),""),
IF(ISERR(FIND(Opis_efektów_inż!$D$14,NieStac!$S51))=FALSE,CONCATENATE(Opis_efektów_inż!$A$14,", "),""),
IF(ISERR(FIND(Opis_efektów_inż!$D$15,NieStac!$S51))=FALSE,CONCATENATE(Opis_efektów_inż!$A$15,", "),""),
IF(ISERR(FIND(Opis_efektów_inż!$D$16,NieStac!$S51))=FALSE,CONCATENATE(Opis_efektów_inż!$A$16,", "),""),
IF(ISERR(FIND(Opis_efektów_inż!$D$17,NieStac!$S51))=FALSE,CONCATENATE(Opis_efektów_inż!$A$17,", "),""))</f>
        <v/>
      </c>
      <c r="D42" s="146"/>
    </row>
    <row r="43" spans="1:4" hidden="1">
      <c r="A43" s="95" t="str">
        <f>NieStac!C52</f>
        <v>Moduł kształcenia</v>
      </c>
      <c r="B43" s="146" t="str">
        <f>CONCATENATE(
IF(ISERR(FIND(Opis_efektów_inż!$D$5,NieStac!$R52))=FALSE,CONCATENATE(Opis_efektów_inż!$A$5,", "),""),
IF(ISERR(FIND(Opis_efektów_inż!$D$6,NieStac!$R52))=FALSE,CONCATENATE(Opis_efektów_inż!$A$6,", "),""))</f>
        <v/>
      </c>
      <c r="C43" s="145" t="str">
        <f>CONCATENATE(
IF(ISERR(FIND(Opis_efektów_inż!$D$8,NieStac!$S52))=FALSE,CONCATENATE(Opis_efektów_inż!$A$8,", "),""),
IF(ISERR(FIND(Opis_efektów_inż!$D$9,NieStac!$S52))=FALSE,CONCATENATE(Opis_efektów_inż!$A$9,", "),""),
IF(ISERR(FIND(Opis_efektów_inż!$D$10,NieStac!$S52))=FALSE,CONCATENATE(Opis_efektów_inż!$A$10,", "),""),
IF(ISERR(FIND(Opis_efektów_inż!$D$11,NieStac!$S52))=FALSE,CONCATENATE(Opis_efektów_inż!$A$11,", "),""),
IF(ISERR(FIND(Opis_efektów_inż!$D$12,NieStac!$S52))=FALSE,CONCATENATE(Opis_efektów_inż!$A$12,", "),""),
IF(ISERR(FIND(Opis_efektów_inż!$D$13,NieStac!$S52))=FALSE,CONCATENATE(Opis_efektów_inż!$A$13,", "),""),
IF(ISERR(FIND(Opis_efektów_inż!$D$14,NieStac!$S52))=FALSE,CONCATENATE(Opis_efektów_inż!$A$14,", "),""),
IF(ISERR(FIND(Opis_efektów_inż!$D$15,NieStac!$S52))=FALSE,CONCATENATE(Opis_efektów_inż!$A$15,", "),""),
IF(ISERR(FIND(Opis_efektów_inż!$D$16,NieStac!$S52))=FALSE,CONCATENATE(Opis_efektów_inż!$A$16,", "),""),
IF(ISERR(FIND(Opis_efektów_inż!$D$17,NieStac!$S52))=FALSE,CONCATENATE(Opis_efektów_inż!$A$17,", "),""))</f>
        <v/>
      </c>
      <c r="D43" s="146"/>
    </row>
    <row r="44" spans="1:4" ht="25.5">
      <c r="A44" s="95" t="str">
        <f>NieStac!C53</f>
        <v>Przedmiot obieralny 7: Biometria / Interfejsy człowiek-robot</v>
      </c>
      <c r="B44" s="146" t="str">
        <f>CONCATENATE(
IF(ISERR(FIND(Opis_efektów_inż!$D$5,NieStac!$R53))=FALSE,CONCATENATE(Opis_efektów_inż!$A$5,", "),""),
IF(ISERR(FIND(Opis_efektów_inż!$D$6,NieStac!$R53))=FALSE,CONCATENATE(Opis_efektów_inż!$A$6,", "),""))</f>
        <v/>
      </c>
      <c r="C44" s="145" t="str">
        <f>CONCATENATE(
IF(ISERR(FIND(Opis_efektów_inż!$D$8,NieStac!$S53))=FALSE,CONCATENATE(Opis_efektów_inż!$A$8,", "),""),
IF(ISERR(FIND(Opis_efektów_inż!$D$9,NieStac!$S53))=FALSE,CONCATENATE(Opis_efektów_inż!$A$9,", "),""),
IF(ISERR(FIND(Opis_efektów_inż!$D$10,NieStac!$S53))=FALSE,CONCATENATE(Opis_efektów_inż!$A$10,", "),""),
IF(ISERR(FIND(Opis_efektów_inż!$D$11,NieStac!$S53))=FALSE,CONCATENATE(Opis_efektów_inż!$A$11,", "),""),
IF(ISERR(FIND(Opis_efektów_inż!$D$12,NieStac!$S53))=FALSE,CONCATENATE(Opis_efektów_inż!$A$12,", "),""),
IF(ISERR(FIND(Opis_efektów_inż!$D$13,NieStac!$S53))=FALSE,CONCATENATE(Opis_efektów_inż!$A$13,", "),""),
IF(ISERR(FIND(Opis_efektów_inż!$D$14,NieStac!$S53))=FALSE,CONCATENATE(Opis_efektów_inż!$A$14,", "),""),
IF(ISERR(FIND(Opis_efektów_inż!$D$15,NieStac!$S53))=FALSE,CONCATENATE(Opis_efektów_inż!$A$15,", "),""),
IF(ISERR(FIND(Opis_efektów_inż!$D$16,NieStac!$S53))=FALSE,CONCATENATE(Opis_efektów_inż!$A$16,", "),""),
IF(ISERR(FIND(Opis_efektów_inż!$D$17,NieStac!$S53))=FALSE,CONCATENATE(Opis_efektów_inż!$A$17,", "),""))</f>
        <v xml:space="preserve">K2_U11, K2_U12, </v>
      </c>
      <c r="D44" s="146"/>
    </row>
    <row r="45" spans="1:4">
      <c r="A45" s="95" t="str">
        <f>NieStac!C54</f>
        <v>Seminarium dylomowe</v>
      </c>
      <c r="B45" s="146" t="str">
        <f>CONCATENATE(
IF(ISERR(FIND(Opis_efektów_inż!$D$5,NieStac!$R54))=FALSE,CONCATENATE(Opis_efektów_inż!$A$5,", "),""),
IF(ISERR(FIND(Opis_efektów_inż!$D$6,NieStac!$R54))=FALSE,CONCATENATE(Opis_efektów_inż!$A$6,", "),""))</f>
        <v xml:space="preserve">K2_W13, </v>
      </c>
      <c r="C45" s="145" t="str">
        <f>CONCATENATE(
IF(ISERR(FIND(Opis_efektów_inż!$D$8,NieStac!$S54))=FALSE,CONCATENATE(Opis_efektów_inż!$A$8,", "),""),
IF(ISERR(FIND(Opis_efektów_inż!$D$9,NieStac!$S54))=FALSE,CONCATENATE(Opis_efektów_inż!$A$9,", "),""),
IF(ISERR(FIND(Opis_efektów_inż!$D$10,NieStac!$S54))=FALSE,CONCATENATE(Opis_efektów_inż!$A$10,", "),""),
IF(ISERR(FIND(Opis_efektów_inż!$D$11,NieStac!$S54))=FALSE,CONCATENATE(Opis_efektów_inż!$A$11,", "),""),
IF(ISERR(FIND(Opis_efektów_inż!$D$12,NieStac!$S54))=FALSE,CONCATENATE(Opis_efektów_inż!$A$12,", "),""),
IF(ISERR(FIND(Opis_efektów_inż!$D$13,NieStac!$S54))=FALSE,CONCATENATE(Opis_efektów_inż!$A$13,", "),""),
IF(ISERR(FIND(Opis_efektów_inż!$D$14,NieStac!$S54))=FALSE,CONCATENATE(Opis_efektów_inż!$A$14,", "),""),
IF(ISERR(FIND(Opis_efektów_inż!$D$15,NieStac!$S54))=FALSE,CONCATENATE(Opis_efektów_inż!$A$15,", "),""),
IF(ISERR(FIND(Opis_efektów_inż!$D$16,NieStac!$S54))=FALSE,CONCATENATE(Opis_efektów_inż!$A$16,", "),""),
IF(ISERR(FIND(Opis_efektów_inż!$D$17,NieStac!$S54))=FALSE,CONCATENATE(Opis_efektów_inż!$A$17,", "),""))</f>
        <v/>
      </c>
      <c r="D45" s="146"/>
    </row>
    <row r="46" spans="1:4">
      <c r="A46" s="95" t="str">
        <f>NieStac!C55</f>
        <v>Przygotowanie pracy magisterskiej</v>
      </c>
      <c r="B46" s="146" t="str">
        <f>CONCATENATE(
IF(ISERR(FIND(Opis_efektów_inż!$D$5,NieStac!$R55))=FALSE,CONCATENATE(Opis_efektów_inż!$A$5,", "),""),
IF(ISERR(FIND(Opis_efektów_inż!$D$6,NieStac!$R55))=FALSE,CONCATENATE(Opis_efektów_inż!$A$6,", "),""))</f>
        <v xml:space="preserve">K2_W13, </v>
      </c>
      <c r="C46" s="145" t="str">
        <f>CONCATENATE(
IF(ISERR(FIND(Opis_efektów_inż!$D$8,NieStac!$S55))=FALSE,CONCATENATE(Opis_efektów_inż!$A$8,", "),""),
IF(ISERR(FIND(Opis_efektów_inż!$D$9,NieStac!$S55))=FALSE,CONCATENATE(Opis_efektów_inż!$A$9,", "),""),
IF(ISERR(FIND(Opis_efektów_inż!$D$10,NieStac!$S55))=FALSE,CONCATENATE(Opis_efektów_inż!$A$10,", "),""),
IF(ISERR(FIND(Opis_efektów_inż!$D$11,NieStac!$S55))=FALSE,CONCATENATE(Opis_efektów_inż!$A$11,", "),""),
IF(ISERR(FIND(Opis_efektów_inż!$D$12,NieStac!$S55))=FALSE,CONCATENATE(Opis_efektów_inż!$A$12,", "),""),
IF(ISERR(FIND(Opis_efektów_inż!$D$13,NieStac!$S55))=FALSE,CONCATENATE(Opis_efektów_inż!$A$13,", "),""),
IF(ISERR(FIND(Opis_efektów_inż!$D$14,NieStac!$S55))=FALSE,CONCATENATE(Opis_efektów_inż!$A$14,", "),""),
IF(ISERR(FIND(Opis_efektów_inż!$D$15,NieStac!$S55))=FALSE,CONCATENATE(Opis_efektów_inż!$A$15,", "),""),
IF(ISERR(FIND(Opis_efektów_inż!$D$16,NieStac!$S55))=FALSE,CONCATENATE(Opis_efektów_inż!$A$16,", "),""),
IF(ISERR(FIND(Opis_efektów_inż!$D$17,NieStac!$S55))=FALSE,CONCATENATE(Opis_efektów_inż!$A$17,", "),""))</f>
        <v xml:space="preserve">K2_U9, K2_U20, K2_U23, </v>
      </c>
      <c r="D46" s="146"/>
    </row>
    <row r="47" spans="1:4" ht="18" customHeight="1">
      <c r="A47" s="95" t="str">
        <f>NieStac!C56</f>
        <v xml:space="preserve">Pracownia badawczo-problemowa </v>
      </c>
      <c r="B47" s="146" t="str">
        <f>CONCATENATE(
IF(ISERR(FIND(Opis_efektów_inż!$D$5,NieStac!$R56))=FALSE,CONCATENATE(Opis_efektów_inż!$A$5,", "),""),
IF(ISERR(FIND(Opis_efektów_inż!$D$6,NieStac!$R56))=FALSE,CONCATENATE(Opis_efektów_inż!$A$6,", "),""))</f>
        <v/>
      </c>
      <c r="C47" s="145" t="str">
        <f>CONCATENATE(
IF(ISERR(FIND(Opis_efektów_inż!$D$8,NieStac!$S56))=FALSE,CONCATENATE(Opis_efektów_inż!$A$8,", "),""),
IF(ISERR(FIND(Opis_efektów_inż!$D$9,NieStac!$S56))=FALSE,CONCATENATE(Opis_efektów_inż!$A$9,", "),""),
IF(ISERR(FIND(Opis_efektów_inż!$D$10,NieStac!$S56))=FALSE,CONCATENATE(Opis_efektów_inż!$A$10,", "),""),
IF(ISERR(FIND(Opis_efektów_inż!$D$11,NieStac!$S56))=FALSE,CONCATENATE(Opis_efektów_inż!$A$11,", "),""),
IF(ISERR(FIND(Opis_efektów_inż!$D$12,NieStac!$S56))=FALSE,CONCATENATE(Opis_efektów_inż!$A$12,", "),""),
IF(ISERR(FIND(Opis_efektów_inż!$D$13,NieStac!$S56))=FALSE,CONCATENATE(Opis_efektów_inż!$A$13,", "),""),
IF(ISERR(FIND(Opis_efektów_inż!$D$14,NieStac!$S56))=FALSE,CONCATENATE(Opis_efektów_inż!$A$14,", "),""),
IF(ISERR(FIND(Opis_efektów_inż!$D$15,NieStac!$S56))=FALSE,CONCATENATE(Opis_efektów_inż!$A$15,", "),""),
IF(ISERR(FIND(Opis_efektów_inż!$D$16,NieStac!$S56))=FALSE,CONCATENATE(Opis_efektów_inż!$A$16,", "),""),
IF(ISERR(FIND(Opis_efektów_inż!$D$17,NieStac!$S56))=FALSE,CONCATENATE(Opis_efektów_inż!$A$17,", "),""))</f>
        <v/>
      </c>
      <c r="D47" s="146"/>
    </row>
    <row r="48" spans="1:4" hidden="1">
      <c r="A48" s="95">
        <f>NieStac!C57</f>
        <v>0</v>
      </c>
      <c r="B48" s="146" t="str">
        <f>CONCATENATE(IF(ISERR(FIND(Opis_efektów_inż!$D$5,NieStac!$R57))=FALSE,CONCATENATE(Opis_efektów_inż!$A$5,", "),""),IF(ISERR(FIND(Opis_efektów_inż!$D$6,NieStac!$R57))=FALSE,CONCATENATE(Opis_efektów_inż!$A$6,", "),""),IF(ISERR(FIND(Opis_efektów_inż!$D$7,NieStac!$R57))=FALSE,CONCATENATE(Opis_efektów_inż!$A$7,", "),""),IF(ISERR(FIND(Opis_efektów_inż!$D$8,NieStac!$R57))=FALSE,CONCATENATE(Opis_efektów_inż!$A$8,", "),""),IF(ISERR(FIND(Opis_efektów_inż!$D$9,NieStac!$R57))=FALSE,CONCATENATE(Opis_efektów_inż!$A$9,", "),""),IF(ISERR(FIND(Opis_efektów_inż!$D$10,NieStac!$R57))=FALSE,CONCATENATE(Opis_efektów_inż!$A$10,", "),""),IF(ISERR(FIND(Opis_efektów_inż!$D$11,NieStac!$R57))=FALSE,CONCATENATE(Opis_efektów_inż!$A$11,", "),""),IF(ISERR(FIND(Opis_efektów_inż!$D$12,NieStac!$R57))=FALSE,CONCATENATE(Opis_efektów_inż!$A$12,", "),""),IF(ISERR(FIND(Opis_efektów_inż!$D$13,NieStac!$R57))=FALSE,CONCATENATE(Opis_efektów_inż!$A$13,", "),""),IF(ISERR(FIND(Opis_efektów_inż!$D$14,NieStac!$R57))=FALSE,CONCATENATE(Opis_efektów_inż!$A$14,", "),""),IF(ISERR(FIND(Opis_efektów_inż!$D$15,NieStac!$R57))=FALSE,CONCATENATE(Opis_efektów_inż!$A$15,", "),""),IF(ISERR(FIND(Opis_efektów_inż!$D$16,NieStac!$R57))=FALSE,CONCATENATE(Opis_efektów_inż!$A$16,", "),""),IF(ISERR(FIND(Opis_efektów_inż!$D$17,NieStac!$R57))=FALSE,CONCATENATE(Opis_efektów_inż!$A$17,", "),""),IF(ISERR(FIND(Opis_efektów_inż!$D$18,NieStac!$R57))=FALSE,CONCATENATE(Opis_efektów_inż!$A$18,", "),""),IF(ISERR(FIND(Opis_efektów_inż!$D$19,NieStac!$R57))=FALSE,CONCATENATE(Opis_efektów_inż!$A$19,", "),""),IF(ISERR(FIND(Opis_efektów_inż!$D$20,NieStac!$R57))=FALSE,CONCATENATE(Opis_efektów_inż!$A$20,", "),""))</f>
        <v xml:space="preserve">UMIEJĘTNOŚCI , , , , </v>
      </c>
      <c r="C48" s="145" t="str">
        <f>CONCATENATE(
IF(ISERR(FIND(Opis_efektów_inż!$D$8,NieStac!$S57))=FALSE,CONCATENATE(Opis_efektów_inż!$A$8,", "),""),
IF(ISERR(FIND(Opis_efektów_inż!$D$9,NieStac!$S57))=FALSE,CONCATENATE(Opis_efektów_inż!$A$9,", "),""),
IF(ISERR(FIND(Opis_efektów_inż!$D$10,NieStac!$S57))=FALSE,CONCATENATE(Opis_efektów_inż!$A$10,", "),""),
IF(ISERR(FIND(Opis_efektów_inż!$D$11,NieStac!$S57))=FALSE,CONCATENATE(Opis_efektów_inż!$A$11,", "),""),
IF(ISERR(FIND(Opis_efektów_inż!$D$12,NieStac!$S57))=FALSE,CONCATENATE(Opis_efektów_inż!$A$12,", "),""),
IF(ISERR(FIND(Opis_efektów_inż!$D$13,NieStac!$S57))=FALSE,CONCATENATE(Opis_efektów_inż!$A$13,", "),""),
IF(ISERR(FIND(Opis_efektów_inż!$D$14,NieStac!$S57))=FALSE,CONCATENATE(Opis_efektów_inż!$A$14,", "),""),
IF(ISERR(FIND(Opis_efektów_inż!$D$15,NieStac!$S57))=FALSE,CONCATENATE(Opis_efektów_inż!$A$15,", "),""),
IF(ISERR(FIND(Opis_efektów_inż!$D$16,NieStac!$S57))=FALSE,CONCATENATE(Opis_efektów_inż!$A$16,", "),""),
IF(ISERR(FIND(Opis_efektów_inż!$D$17,NieStac!$S57))=FALSE,CONCATENATE(Opis_efektów_inż!$A$17,", "),""))</f>
        <v/>
      </c>
      <c r="D48" s="146" t="str">
        <f>CONCATENATE(IF(ISERR(FIND(Opis_efektów_inż!$D$42,NieStac!$T57))=FALSE,CONCATENATE(Opis_efektów_inż!$A$42,", "),""),IF(ISERR(FIND(Opis_efektów_inż!$D$43,NieStac!$T57))=FALSE,CONCATENATE(Opis_efektów_inż!$A$43,", "),""),IF(ISERR(FIND(Opis_efektów_inż!$D$44,NieStac!$T57))=FALSE,CONCATENATE(Opis_efektów_inż!$A$44,", "),""))</f>
        <v xml:space="preserve">, , , </v>
      </c>
    </row>
  </sheetData>
  <mergeCells count="1">
    <mergeCell ref="A1:D1"/>
  </mergeCells>
  <phoneticPr fontId="37" type="noConversion"/>
  <conditionalFormatting sqref="D4:D48">
    <cfRule type="expression" dxfId="2" priority="7" stopIfTrue="1">
      <formula>#REF!="Inne?"</formula>
    </cfRule>
  </conditionalFormatting>
  <conditionalFormatting sqref="C4:C5">
    <cfRule type="expression" dxfId="1" priority="8" stopIfTrue="1">
      <formula>#REF!="Kier?"</formula>
    </cfRule>
  </conditionalFormatting>
  <conditionalFormatting sqref="B4:B48">
    <cfRule type="expression" dxfId="0" priority="9" stopIfTrue="1">
      <formula>#REF!="Podst?"</formula>
    </cfRule>
  </conditionalFormatting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D48"/>
  <sheetViews>
    <sheetView workbookViewId="0">
      <selection activeCell="H11" sqref="H11"/>
    </sheetView>
  </sheetViews>
  <sheetFormatPr defaultRowHeight="12.75"/>
  <cols>
    <col min="2" max="3" width="40.7109375" customWidth="1"/>
  </cols>
  <sheetData>
    <row r="1" spans="1:4" ht="39" customHeight="1">
      <c r="A1" s="331" t="s">
        <v>312</v>
      </c>
      <c r="B1" s="332"/>
      <c r="C1" s="332"/>
      <c r="D1" s="333"/>
    </row>
    <row r="2" spans="1:4" ht="15">
      <c r="A2" s="334" t="s">
        <v>268</v>
      </c>
      <c r="B2" s="335"/>
      <c r="C2" s="335"/>
      <c r="D2" s="336"/>
    </row>
    <row r="3" spans="1:4" ht="70.150000000000006" customHeight="1">
      <c r="A3" s="271" t="s">
        <v>269</v>
      </c>
      <c r="B3" s="272" t="s">
        <v>315</v>
      </c>
      <c r="C3" s="273" t="s">
        <v>313</v>
      </c>
      <c r="D3" s="318" t="s">
        <v>314</v>
      </c>
    </row>
    <row r="4" spans="1:4" ht="15" customHeight="1">
      <c r="A4" s="337" t="s">
        <v>38</v>
      </c>
      <c r="B4" s="338"/>
      <c r="C4" s="339"/>
      <c r="D4" s="340"/>
    </row>
    <row r="5" spans="1:4" s="13" customFormat="1" ht="45">
      <c r="A5" s="274" t="s">
        <v>198</v>
      </c>
      <c r="B5" s="275" t="s">
        <v>270</v>
      </c>
      <c r="C5" s="276" t="s">
        <v>7</v>
      </c>
      <c r="D5" s="274" t="s">
        <v>198</v>
      </c>
    </row>
    <row r="6" spans="1:4" s="13" customFormat="1" ht="45">
      <c r="A6" s="277" t="s">
        <v>202</v>
      </c>
      <c r="B6" s="300" t="s">
        <v>278</v>
      </c>
      <c r="C6" s="278" t="s">
        <v>10</v>
      </c>
      <c r="D6" s="279" t="s">
        <v>202</v>
      </c>
    </row>
    <row r="7" spans="1:4" s="13" customFormat="1" ht="15">
      <c r="A7" s="337" t="s">
        <v>271</v>
      </c>
      <c r="B7" s="339"/>
      <c r="C7" s="341"/>
      <c r="D7" s="340"/>
    </row>
    <row r="8" spans="1:4" s="13" customFormat="1" ht="60">
      <c r="A8" s="280" t="s">
        <v>212</v>
      </c>
      <c r="B8" s="342" t="s">
        <v>272</v>
      </c>
      <c r="C8" s="281" t="s">
        <v>19</v>
      </c>
      <c r="D8" s="280" t="s">
        <v>212</v>
      </c>
    </row>
    <row r="9" spans="1:4" s="13" customFormat="1" ht="60">
      <c r="A9" s="282" t="s">
        <v>214</v>
      </c>
      <c r="B9" s="343"/>
      <c r="C9" s="281" t="s">
        <v>21</v>
      </c>
      <c r="D9" s="282" t="s">
        <v>214</v>
      </c>
    </row>
    <row r="10" spans="1:4" s="13" customFormat="1" ht="75">
      <c r="A10" s="282" t="s">
        <v>213</v>
      </c>
      <c r="B10" s="344"/>
      <c r="C10" s="281" t="s">
        <v>20</v>
      </c>
      <c r="D10" s="282" t="s">
        <v>213</v>
      </c>
    </row>
    <row r="11" spans="1:4" s="13" customFormat="1" ht="57.6" customHeight="1">
      <c r="A11" s="283" t="s">
        <v>221</v>
      </c>
      <c r="B11" s="342" t="s">
        <v>273</v>
      </c>
      <c r="C11" s="281" t="s">
        <v>27</v>
      </c>
      <c r="D11" s="283" t="s">
        <v>221</v>
      </c>
    </row>
    <row r="12" spans="1:4" s="13" customFormat="1" ht="73.150000000000006" customHeight="1">
      <c r="A12" s="282" t="s">
        <v>217</v>
      </c>
      <c r="B12" s="343"/>
      <c r="C12" s="281" t="s">
        <v>274</v>
      </c>
      <c r="D12" s="282" t="s">
        <v>217</v>
      </c>
    </row>
    <row r="13" spans="1:4" s="13" customFormat="1" ht="90">
      <c r="A13" s="282" t="s">
        <v>222</v>
      </c>
      <c r="B13" s="345" t="s">
        <v>275</v>
      </c>
      <c r="C13" s="281" t="s">
        <v>89</v>
      </c>
      <c r="D13" s="282" t="s">
        <v>222</v>
      </c>
    </row>
    <row r="14" spans="1:4" s="13" customFormat="1" ht="60">
      <c r="A14" s="282" t="s">
        <v>223</v>
      </c>
      <c r="B14" s="346"/>
      <c r="C14" s="281" t="s">
        <v>259</v>
      </c>
      <c r="D14" s="282" t="s">
        <v>223</v>
      </c>
    </row>
    <row r="15" spans="1:4" s="13" customFormat="1" ht="30">
      <c r="A15" s="283" t="s">
        <v>215</v>
      </c>
      <c r="B15" s="342" t="s">
        <v>276</v>
      </c>
      <c r="C15" s="284" t="s">
        <v>22</v>
      </c>
      <c r="D15" s="283" t="s">
        <v>215</v>
      </c>
    </row>
    <row r="16" spans="1:4" s="13" customFormat="1" ht="76.900000000000006" customHeight="1">
      <c r="A16" s="282" t="s">
        <v>216</v>
      </c>
      <c r="B16" s="343"/>
      <c r="C16" s="284" t="s">
        <v>23</v>
      </c>
      <c r="D16" s="282" t="s">
        <v>216</v>
      </c>
    </row>
    <row r="17" spans="1:4" s="13" customFormat="1" ht="48.6" customHeight="1">
      <c r="A17" s="282" t="s">
        <v>226</v>
      </c>
      <c r="B17" s="344"/>
      <c r="C17" s="284" t="s">
        <v>277</v>
      </c>
      <c r="D17" s="282" t="s">
        <v>226</v>
      </c>
    </row>
    <row r="18" spans="1:4" s="13" customFormat="1">
      <c r="A18" s="285"/>
      <c r="B18" s="286"/>
      <c r="C18" s="287"/>
      <c r="D18" s="285"/>
    </row>
    <row r="19" spans="1:4" s="13" customFormat="1">
      <c r="A19" s="288"/>
      <c r="B19" s="286"/>
      <c r="C19" s="289"/>
      <c r="D19" s="288"/>
    </row>
    <row r="20" spans="1:4" s="13" customFormat="1">
      <c r="A20" s="285"/>
      <c r="B20" s="290"/>
      <c r="C20" s="291"/>
      <c r="D20" s="292"/>
    </row>
    <row r="21" spans="1:4" s="13" customFormat="1" ht="19.5">
      <c r="A21" s="330"/>
      <c r="B21" s="330"/>
      <c r="C21" s="330"/>
      <c r="D21" s="330"/>
    </row>
    <row r="22" spans="1:4" s="13" customFormat="1">
      <c r="A22" s="293"/>
      <c r="B22" s="294"/>
      <c r="C22" s="295"/>
      <c r="D22" s="292"/>
    </row>
    <row r="23" spans="1:4" s="13" customFormat="1">
      <c r="A23" s="293"/>
      <c r="B23" s="294"/>
      <c r="C23" s="295"/>
      <c r="D23" s="292"/>
    </row>
    <row r="24" spans="1:4" s="13" customFormat="1">
      <c r="A24" s="293"/>
      <c r="B24" s="294"/>
      <c r="C24" s="296"/>
      <c r="D24" s="292"/>
    </row>
    <row r="25" spans="1:4" s="13" customFormat="1">
      <c r="A25" s="293"/>
      <c r="B25" s="294"/>
      <c r="C25" s="297"/>
      <c r="D25" s="292"/>
    </row>
    <row r="26" spans="1:4" s="13" customFormat="1">
      <c r="A26" s="293"/>
      <c r="B26" s="294"/>
      <c r="C26" s="296"/>
      <c r="D26" s="292"/>
    </row>
    <row r="27" spans="1:4" s="13" customFormat="1">
      <c r="A27" s="293"/>
      <c r="B27" s="294"/>
      <c r="C27" s="291"/>
      <c r="D27" s="298"/>
    </row>
    <row r="28" spans="1:4" s="13" customFormat="1">
      <c r="A28" s="293"/>
      <c r="B28" s="294"/>
      <c r="C28" s="296"/>
      <c r="D28" s="292"/>
    </row>
    <row r="29" spans="1:4" s="13" customFormat="1">
      <c r="A29" s="293"/>
      <c r="B29" s="294"/>
      <c r="C29" s="296"/>
      <c r="D29" s="292"/>
    </row>
    <row r="30" spans="1:4" s="13" customFormat="1">
      <c r="A30" s="293"/>
      <c r="B30" s="294"/>
      <c r="C30" s="295"/>
      <c r="D30" s="292"/>
    </row>
    <row r="31" spans="1:4" s="13" customFormat="1">
      <c r="A31" s="293"/>
      <c r="B31" s="294"/>
      <c r="C31" s="289"/>
      <c r="D31" s="292"/>
    </row>
    <row r="32" spans="1:4" s="13" customFormat="1">
      <c r="A32" s="293"/>
      <c r="B32" s="294"/>
      <c r="C32" s="289"/>
      <c r="D32" s="292"/>
    </row>
    <row r="33" spans="1:4" s="13" customFormat="1">
      <c r="A33" s="293"/>
      <c r="B33" s="294"/>
      <c r="C33" s="291"/>
      <c r="D33" s="292"/>
    </row>
    <row r="34" spans="1:4" s="13" customFormat="1">
      <c r="A34" s="293"/>
      <c r="B34" s="294"/>
      <c r="C34" s="296"/>
      <c r="D34" s="292"/>
    </row>
    <row r="35" spans="1:4" s="13" customFormat="1">
      <c r="A35" s="293"/>
      <c r="B35" s="294"/>
      <c r="C35" s="289"/>
      <c r="D35" s="292"/>
    </row>
    <row r="36" spans="1:4" s="13" customFormat="1">
      <c r="A36" s="293"/>
      <c r="B36" s="294"/>
      <c r="C36" s="296"/>
      <c r="D36" s="292"/>
    </row>
    <row r="37" spans="1:4" s="13" customFormat="1">
      <c r="A37" s="293"/>
      <c r="B37" s="294"/>
      <c r="C37" s="296"/>
      <c r="D37" s="292"/>
    </row>
    <row r="38" spans="1:4" s="13" customFormat="1">
      <c r="A38" s="293"/>
      <c r="B38" s="294"/>
      <c r="C38" s="297"/>
      <c r="D38" s="292"/>
    </row>
    <row r="39" spans="1:4" s="13" customFormat="1">
      <c r="A39" s="293"/>
      <c r="B39" s="294"/>
      <c r="C39" s="289"/>
      <c r="D39" s="292"/>
    </row>
    <row r="40" spans="1:4" s="13" customFormat="1" ht="38.25" customHeight="1">
      <c r="A40" s="293"/>
      <c r="B40" s="294"/>
      <c r="C40" s="289"/>
      <c r="D40" s="292"/>
    </row>
    <row r="41" spans="1:4" s="13" customFormat="1" ht="19.5">
      <c r="A41" s="330"/>
      <c r="B41" s="330"/>
      <c r="C41" s="330"/>
      <c r="D41" s="330"/>
    </row>
    <row r="42" spans="1:4" s="13" customFormat="1" ht="68.25" customHeight="1">
      <c r="A42" s="293"/>
      <c r="B42" s="294"/>
      <c r="C42" s="299"/>
      <c r="D42" s="292"/>
    </row>
    <row r="43" spans="1:4" ht="63.75" customHeight="1">
      <c r="A43" s="293"/>
      <c r="B43" s="294"/>
      <c r="C43" s="299"/>
      <c r="D43" s="292"/>
    </row>
    <row r="44" spans="1:4">
      <c r="A44" s="293"/>
      <c r="B44" s="294"/>
      <c r="C44" s="299"/>
      <c r="D44" s="298"/>
    </row>
    <row r="45" spans="1:4">
      <c r="A45" s="222"/>
      <c r="B45" s="222"/>
      <c r="C45" s="222"/>
      <c r="D45" s="222"/>
    </row>
    <row r="46" spans="1:4">
      <c r="A46" s="222"/>
      <c r="B46" s="222"/>
      <c r="C46" s="222"/>
      <c r="D46" s="222"/>
    </row>
    <row r="47" spans="1:4">
      <c r="A47" s="222"/>
      <c r="B47" s="222"/>
      <c r="C47" s="222"/>
      <c r="D47" s="222"/>
    </row>
    <row r="48" spans="1:4">
      <c r="A48" s="222"/>
      <c r="B48" s="222"/>
      <c r="C48" s="222"/>
      <c r="D48" s="222"/>
    </row>
  </sheetData>
  <mergeCells count="10">
    <mergeCell ref="A41:D41"/>
    <mergeCell ref="A1:D1"/>
    <mergeCell ref="A2:D2"/>
    <mergeCell ref="A4:D4"/>
    <mergeCell ref="A21:D21"/>
    <mergeCell ref="A7:D7"/>
    <mergeCell ref="B8:B10"/>
    <mergeCell ref="B11:B12"/>
    <mergeCell ref="B13:B14"/>
    <mergeCell ref="B15:B17"/>
  </mergeCells>
  <phoneticPr fontId="37" type="noConversion"/>
  <pageMargins left="0.7" right="0.7" top="0.75" bottom="0.75" header="0.3" footer="0.3"/>
  <pageSetup paperSize="9" scale="61" orientation="portrait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19</vt:i4>
      </vt:variant>
    </vt:vector>
  </HeadingPairs>
  <TitlesOfParts>
    <vt:vector size="27" baseType="lpstr">
      <vt:lpstr>NieStac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_rok1</vt:lpstr>
      <vt:lpstr>_rok4</vt:lpstr>
      <vt:lpstr>_sem1</vt:lpstr>
      <vt:lpstr>_sem2</vt:lpstr>
      <vt:lpstr>_sem3</vt:lpstr>
      <vt:lpstr>_sem4</vt:lpstr>
      <vt:lpstr>_sem7</vt:lpstr>
      <vt:lpstr>_wyk1</vt:lpstr>
      <vt:lpstr>_wyk2</vt:lpstr>
      <vt:lpstr>_wyk3</vt:lpstr>
      <vt:lpstr>_wyk7</vt:lpstr>
      <vt:lpstr>all</vt:lpstr>
      <vt:lpstr>NieStac!Obszar_wydruku</vt:lpstr>
      <vt:lpstr>Tabela_efektów!Obszar_wydruku</vt:lpstr>
      <vt:lpstr>suma1</vt:lpstr>
      <vt:lpstr>suma2</vt:lpstr>
      <vt:lpstr>suma3</vt:lpstr>
      <vt:lpstr>suma4</vt:lpstr>
      <vt:lpstr>suma7</vt:lpstr>
    </vt:vector>
  </TitlesOfParts>
  <Company>Politechnika Poznańska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Piotr Dutkiewicz</cp:lastModifiedBy>
  <cp:lastPrinted>2017-10-10T09:41:27Z</cp:lastPrinted>
  <dcterms:created xsi:type="dcterms:W3CDTF">2008-06-20T16:27:18Z</dcterms:created>
  <dcterms:modified xsi:type="dcterms:W3CDTF">2019-04-10T13:58:08Z</dcterms:modified>
</cp:coreProperties>
</file>