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45" yWindow="-45" windowWidth="23130" windowHeight="12675" tabRatio="778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!Statystyki" sheetId="9" r:id="rId6"/>
    <sheet name="Kompetencje_inżynierskie" sheetId="7" r:id="rId7"/>
    <sheet name="Opis_efektów_inż" sheetId="8" r:id="rId8"/>
  </sheets>
  <externalReferences>
    <externalReference r:id="rId9"/>
    <externalReference r:id="rId10"/>
    <externalReference r:id="rId11"/>
  </externalReferences>
  <definedNames>
    <definedName name="_lec1" localSheetId="6">#REF!</definedName>
    <definedName name="_lec1">#REF!</definedName>
    <definedName name="_lec2" localSheetId="6">#REF!</definedName>
    <definedName name="_lec2">#REF!</definedName>
    <definedName name="_lec3" localSheetId="6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[1]Stac!$J$35</definedName>
    <definedName name="_rok1">Stac!$J$32</definedName>
    <definedName name="_rok2" localSheetId="6">[1]Stac!$J$61</definedName>
    <definedName name="_rok2">Stac!$J$58</definedName>
    <definedName name="_rok3" localSheetId="6">[1]Stac!$J$85</definedName>
    <definedName name="_rok3">Stac!$J$80</definedName>
    <definedName name="_rok4" localSheetId="6">[1]Stac!$J$97</definedName>
    <definedName name="_rok4">Stac!$J$87</definedName>
    <definedName name="_sem1" localSheetId="6">[2]Stac!$I$24</definedName>
    <definedName name="_sem1">Stac!$I$18</definedName>
    <definedName name="_sem2" localSheetId="6">[2]Stac!$I$38</definedName>
    <definedName name="_sem2">Stac!$I$31</definedName>
    <definedName name="_sem3" localSheetId="6">[2]Stac!$I$47</definedName>
    <definedName name="_sem3">Stac!$I$44</definedName>
    <definedName name="_sem4" localSheetId="6">[2]Stac!#REF!</definedName>
    <definedName name="_sem4">Stac!$I$57</definedName>
    <definedName name="_sem5" localSheetId="6">[2]Stac!#REF!</definedName>
    <definedName name="_sem5">Stac!$I$69</definedName>
    <definedName name="_sem6" localSheetId="6">[2]Stac!#REF!</definedName>
    <definedName name="_sem6">Stac!$I$79</definedName>
    <definedName name="_sem7">Stac!$I$87</definedName>
    <definedName name="_wyk1" localSheetId="6">[1]Stac!$E$21</definedName>
    <definedName name="_wyk1">Stac!$E$18</definedName>
    <definedName name="_wyk2" localSheetId="6">[1]Stac!$E$34</definedName>
    <definedName name="_wyk2">Stac!$E$31</definedName>
    <definedName name="_wyk3" localSheetId="6">[1]Stac!$E$48</definedName>
    <definedName name="_wyk3">Stac!$E$44</definedName>
    <definedName name="_wyk4" localSheetId="6">[1]Stac!$E$60</definedName>
    <definedName name="_wyk4">Stac!$E$57</definedName>
    <definedName name="_wyk5" localSheetId="6">[1]Stac!$E$71</definedName>
    <definedName name="_wyk5">Stac!$E$69</definedName>
    <definedName name="_wyk6" localSheetId="6">[1]Stac!$E$84</definedName>
    <definedName name="_wyk6">Stac!$E$79</definedName>
    <definedName name="_wyk7" localSheetId="6">[1]Stac!$E$97</definedName>
    <definedName name="_wyk7">Stac!$E$87</definedName>
    <definedName name="all" localSheetId="6">[1]Stac!#REF!</definedName>
    <definedName name="all">Stac!$D$92</definedName>
    <definedName name="_xlnm.Print_Area" localSheetId="7">Opis_efektów_inż!$A$1:$D$28</definedName>
    <definedName name="_xlnm.Print_Area" localSheetId="0">Stac!$A$1:$V$108</definedName>
    <definedName name="_xlnm.Print_Area" localSheetId="1">Tabela_efektów!$A$1:$BP$93</definedName>
    <definedName name="OLE_LINK17" localSheetId="3">Umiejętności!$C$18</definedName>
    <definedName name="razem1" localSheetId="6">#REF!</definedName>
    <definedName name="razem1">#REF!</definedName>
    <definedName name="razem2" localSheetId="6">#REF!</definedName>
    <definedName name="razem2">#REF!</definedName>
    <definedName name="razem3" localSheetId="6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 localSheetId="6">[2]Stac!$E$25</definedName>
    <definedName name="suma1">Stac!$E$19</definedName>
    <definedName name="suma2" localSheetId="6">[2]Stac!$E$39</definedName>
    <definedName name="suma2">Stac!$E$32</definedName>
    <definedName name="suma3" localSheetId="6">[2]Stac!$E$48</definedName>
    <definedName name="suma3">Stac!$E$45</definedName>
    <definedName name="suma4" localSheetId="6">[2]Stac!#REF!</definedName>
    <definedName name="suma4">Stac!$E$58</definedName>
    <definedName name="suma5" localSheetId="6">[2]Stac!#REF!</definedName>
    <definedName name="suma5">Stac!$E$70</definedName>
    <definedName name="suma6" localSheetId="6">[2]Stac!#REF!</definedName>
    <definedName name="suma6">Stac!$E$80</definedName>
    <definedName name="suma7">Stac!$E$88</definedName>
    <definedName name="year1" localSheetId="6">#REF!</definedName>
    <definedName name="year1">#REF!</definedName>
    <definedName name="year2" localSheetId="6">#REF!</definedName>
    <definedName name="year2">#REF!</definedName>
    <definedName name="year3" localSheetId="6">#REF!</definedName>
    <definedName name="year3">#REF!</definedName>
    <definedName name="year4" localSheetId="6">#REF!</definedName>
    <definedName name="year4">#REF!</definedName>
    <definedName name="Z_23BBA355_E9EB_4838_8D76_4DD9D4B0A822_.wvu.Cols" localSheetId="4" hidden="1">Kompetencje!$A:$A,Kompetencje!$D:$G</definedName>
    <definedName name="Z_23BBA355_E9EB_4838_8D76_4DD9D4B0A822_.wvu.Cols" localSheetId="0" hidden="1">Stac!$A:$B,Stac!$K:$K,Stac!$P:$Q</definedName>
    <definedName name="Z_23BBA355_E9EB_4838_8D76_4DD9D4B0A822_.wvu.Cols" localSheetId="3" hidden="1">Umiejętności!$A:$A,Umiejętności!$D:$G</definedName>
    <definedName name="Z_23BBA355_E9EB_4838_8D76_4DD9D4B0A822_.wvu.Cols" localSheetId="2" hidden="1">Wiedza!$A:$A,Wiedza!$D:$G</definedName>
    <definedName name="Z_23BBA355_E9EB_4838_8D76_4DD9D4B0A822_.wvu.Rows" localSheetId="6" hidden="1">Kompetencje_inżynierskie!$5:$5,Kompetencje_inżynierskie!$14:$14,Kompetencje_inżynierskie!$16:$16,Kompetencje_inżynierskie!$25:$27,Kompetencje_inżynierskie!$38:$38,Kompetencje_inżynierskie!$39:$39,Kompetencje_inżynierskie!$52:$53,Kompetencje_inżynierskie!$55:$55,Kompetencje_inżynierskie!$64:$65,Kompetencje_inżynierskie!$67:$67,Kompetencje_inżynierskie!$74:$78,Kompetencje_inżynierskie!#REF!,Kompetencje_inżynierskie!#REF!</definedName>
    <definedName name="Z_23BBA355_E9EB_4838_8D76_4DD9D4B0A822_.wvu.Rows" localSheetId="0" hidden="1">Stac!#REF!</definedName>
    <definedName name="Z_23BBA355_E9EB_4838_8D76_4DD9D4B0A822_.wvu.Rows" localSheetId="1" hidden="1">Tabela_efektów!$6:$7,Tabela_efektów!$16:$18,Tabela_efektów!$20:$20,Tabela_efektów!$30:$33,Tabela_efektów!$35:$35,Tabela_efektów!$45:$47,Tabela_efektów!$49:$49,Tabela_efektów!$59:$61,Tabela_efektów!$63:$63,Tabela_efektów!$72:$74,Tabela_efektów!$76:$76,Tabela_efektów!$83:$87,Tabela_efektów!$89:$89</definedName>
    <definedName name="Z_29736CA9_AFAA_4B91_9381_BED3A6394ADD_.wvu.Cols" localSheetId="4" hidden="1">Kompetencje!$A:$A,Kompetencje!$D:$G</definedName>
    <definedName name="Z_29736CA9_AFAA_4B91_9381_BED3A6394ADD_.wvu.Cols" localSheetId="0" hidden="1">Stac!$A:$B,Stac!$K:$K,Stac!$P:$Q</definedName>
    <definedName name="Z_29736CA9_AFAA_4B91_9381_BED3A6394ADD_.wvu.Cols" localSheetId="3" hidden="1">Umiejętności!$A:$A,Umiejętności!$D:$G</definedName>
    <definedName name="Z_29736CA9_AFAA_4B91_9381_BED3A6394ADD_.wvu.Cols" localSheetId="2" hidden="1">Wiedza!$A:$A,Wiedza!$D:$G</definedName>
    <definedName name="Z_29736CA9_AFAA_4B91_9381_BED3A6394ADD_.wvu.Rows" localSheetId="6" hidden="1">Kompetencje_inżynierskie!$5:$5,Kompetencje_inżynierskie!$14:$14,Kompetencje_inżynierskie!$16:$16,Kompetencje_inżynierskie!$25:$27,Kompetencje_inżynierskie!$38:$38,Kompetencje_inżynierskie!$39:$39,Kompetencje_inżynierskie!$52:$53,Kompetencje_inżynierskie!$55:$55,Kompetencje_inżynierskie!$64:$65,Kompetencje_inżynierskie!$67:$67,Kompetencje_inżynierskie!$74:$78,Kompetencje_inżynierskie!#REF!,Kompetencje_inżynierskie!#REF!</definedName>
    <definedName name="Z_29736CA9_AFAA_4B91_9381_BED3A6394ADD_.wvu.Rows" localSheetId="0" hidden="1">Stac!#REF!</definedName>
    <definedName name="Z_29736CA9_AFAA_4B91_9381_BED3A6394ADD_.wvu.Rows" localSheetId="1" hidden="1">Tabela_efektów!$6:$7,Tabela_efektów!$16:$18,Tabela_efektów!$20:$20,Tabela_efektów!$30:$33,Tabela_efektów!$35:$35,Tabela_efektów!$45:$47,Tabela_efektów!$49:$49,Tabela_efektów!$59:$61,Tabela_efektów!$63:$63,Tabela_efektów!$72:$74,Tabela_efektów!$76:$76,Tabela_efektów!$83:$87,Tabela_efektów!$89:$89</definedName>
    <definedName name="Z_94A1F9DC_A3E4_41B7_B4B1_70A52F79F098_.wvu.Rows" localSheetId="6" hidden="1">Kompetencje_inżynierskie!$4:$5,Kompetencje_inżynierskie!$14:$15,Kompetencje_inżynierskie!#REF!,Kompetencje_inżynierskie!$27:$29,Kompetencje_inżynierskie!$31:$31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 hidden="1">Kompetencje_inżynierskie!$4:$5,Kompetencje_inżynierskie!$14:$15,Kompetencje_inżynierskie!#REF!,Kompetencje_inżynierskie!$27:$29,Kompetencje_inżynierskie!$31:$31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24519"/>
  <customWorkbookViews>
    <customWorkbookView name="Zbyszko Królikowski - Widok osobisty" guid="{29736CA9-AFAA-4B91-9381-BED3A6394ADD}" mergeInterval="0" personalView="1" maximized="1" xWindow="1" yWindow="1" windowWidth="1119" windowHeight="505" tabRatio="728" activeSheetId="1" showComments="commIndAndComment"/>
    <customWorkbookView name="Malkowska - Widok osobisty" guid="{23BBA355-E9EB-4838-8D76-4DD9D4B0A822}" mergeInterval="0" personalView="1" maximized="1" windowWidth="1676" windowHeight="824" tabRatio="728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24"/>
  <c r="C25"/>
  <c r="C26"/>
  <c r="C27"/>
  <c r="C28"/>
  <c r="C29"/>
  <c r="C30"/>
  <c r="C31"/>
  <c r="C32"/>
  <c r="C33"/>
  <c r="C34"/>
  <c r="C35"/>
  <c r="C36"/>
  <c r="C7"/>
  <c r="C8"/>
  <c r="C9"/>
  <c r="C10"/>
  <c r="C11"/>
  <c r="C12"/>
  <c r="C13"/>
  <c r="C14"/>
  <c r="C15"/>
  <c r="C16"/>
  <c r="C17"/>
  <c r="C18"/>
  <c r="C19"/>
  <c r="C20"/>
  <c r="C21"/>
  <c r="C22"/>
  <c r="C23"/>
  <c r="C6"/>
  <c r="B38"/>
  <c r="B42"/>
  <c r="B43"/>
  <c r="B44"/>
  <c r="B45"/>
  <c r="B46"/>
  <c r="B47"/>
  <c r="B48"/>
  <c r="B49"/>
  <c r="B50"/>
  <c r="B51"/>
  <c r="B52"/>
  <c r="B53"/>
  <c r="B55"/>
  <c r="B56"/>
  <c r="B57"/>
  <c r="B58"/>
  <c r="B59"/>
  <c r="B60"/>
  <c r="B61"/>
  <c r="B62"/>
  <c r="B63"/>
  <c r="B64"/>
  <c r="B65"/>
  <c r="B67"/>
  <c r="B68"/>
  <c r="B69"/>
  <c r="B70"/>
  <c r="B71"/>
  <c r="B72"/>
  <c r="B73"/>
  <c r="B74"/>
  <c r="B75"/>
  <c r="B77"/>
  <c r="B78"/>
  <c r="B79"/>
  <c r="B80"/>
  <c r="B81"/>
  <c r="B25"/>
  <c r="B27"/>
  <c r="B28"/>
  <c r="B29"/>
  <c r="B30"/>
  <c r="B31"/>
  <c r="B32"/>
  <c r="B33"/>
  <c r="B34"/>
  <c r="B35"/>
  <c r="B36"/>
  <c r="B37"/>
  <c r="B82"/>
  <c r="B83"/>
  <c r="B24"/>
  <c r="B13"/>
  <c r="B14"/>
  <c r="B15"/>
  <c r="B16"/>
  <c r="B17"/>
  <c r="B18"/>
  <c r="B19"/>
  <c r="B20"/>
  <c r="B21"/>
  <c r="B22"/>
  <c r="B23"/>
  <c r="B7"/>
  <c r="B8"/>
  <c r="B9"/>
  <c r="B10"/>
  <c r="B11"/>
  <c r="B12"/>
  <c r="B6"/>
  <c r="A12" l="1"/>
  <c r="A11"/>
  <c r="A7"/>
  <c r="BQ58" i="2" l="1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58"/>
  <c r="A62" i="7"/>
  <c r="A51"/>
  <c r="A50"/>
  <c r="A49"/>
  <c r="A37"/>
  <c r="A36"/>
  <c r="A35"/>
  <c r="A21"/>
  <c r="A23"/>
  <c r="BQ70" i="2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70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57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56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BQ27"/>
  <c r="BP27"/>
  <c r="BO27"/>
  <c r="BN27"/>
  <c r="BM27"/>
  <c r="BL27"/>
  <c r="BK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BJ27"/>
  <c r="AD27"/>
  <c r="A27"/>
  <c r="BK91" l="1"/>
  <c r="BL91"/>
  <c r="BM91"/>
  <c r="BN91"/>
  <c r="BO91"/>
  <c r="BP91"/>
  <c r="BQ91"/>
  <c r="BK92"/>
  <c r="BL92"/>
  <c r="BM92"/>
  <c r="BN92"/>
  <c r="BO92"/>
  <c r="BP92"/>
  <c r="BQ92"/>
  <c r="BK93"/>
  <c r="BL93"/>
  <c r="BM93"/>
  <c r="BN93"/>
  <c r="BO93"/>
  <c r="BP93"/>
  <c r="BQ93"/>
  <c r="BL90"/>
  <c r="BM90"/>
  <c r="BN90"/>
  <c r="BO90"/>
  <c r="BP90"/>
  <c r="BQ90"/>
  <c r="BK90"/>
  <c r="BK78"/>
  <c r="BL78"/>
  <c r="BM78"/>
  <c r="BN78"/>
  <c r="BO78"/>
  <c r="BP78"/>
  <c r="BQ78"/>
  <c r="BK79"/>
  <c r="BL79"/>
  <c r="BM79"/>
  <c r="BN79"/>
  <c r="BO79"/>
  <c r="BP79"/>
  <c r="BQ79"/>
  <c r="BK80"/>
  <c r="BL80"/>
  <c r="BM80"/>
  <c r="BN80"/>
  <c r="BO80"/>
  <c r="BP80"/>
  <c r="BQ80"/>
  <c r="BK81"/>
  <c r="BL81"/>
  <c r="BM81"/>
  <c r="BN81"/>
  <c r="BO81"/>
  <c r="BP81"/>
  <c r="BQ81"/>
  <c r="BK82"/>
  <c r="BL82"/>
  <c r="BM82"/>
  <c r="BN82"/>
  <c r="BO82"/>
  <c r="BP82"/>
  <c r="BQ82"/>
  <c r="BL77"/>
  <c r="BM77"/>
  <c r="BN77"/>
  <c r="BO77"/>
  <c r="BP77"/>
  <c r="BQ77"/>
  <c r="BK77"/>
  <c r="BK65"/>
  <c r="BL65"/>
  <c r="BM65"/>
  <c r="BN65"/>
  <c r="BO65"/>
  <c r="BP65"/>
  <c r="BQ65"/>
  <c r="BK66"/>
  <c r="BL66"/>
  <c r="BM66"/>
  <c r="BN66"/>
  <c r="BO66"/>
  <c r="BP66"/>
  <c r="BQ66"/>
  <c r="BK67"/>
  <c r="BL67"/>
  <c r="BM67"/>
  <c r="BN67"/>
  <c r="BO67"/>
  <c r="BP67"/>
  <c r="BQ67"/>
  <c r="BK68"/>
  <c r="BL68"/>
  <c r="BM68"/>
  <c r="BN68"/>
  <c r="BO68"/>
  <c r="BP68"/>
  <c r="BQ68"/>
  <c r="BK69"/>
  <c r="BL69"/>
  <c r="BM69"/>
  <c r="BN69"/>
  <c r="BO69"/>
  <c r="BP69"/>
  <c r="BQ69"/>
  <c r="BK71"/>
  <c r="BL71"/>
  <c r="BM71"/>
  <c r="BN71"/>
  <c r="BO71"/>
  <c r="BP71"/>
  <c r="BQ71"/>
  <c r="BL64"/>
  <c r="BM64"/>
  <c r="BN64"/>
  <c r="BO64"/>
  <c r="BP64"/>
  <c r="BQ64"/>
  <c r="BK64"/>
  <c r="BK51"/>
  <c r="BL51"/>
  <c r="BM51"/>
  <c r="BN51"/>
  <c r="BO51"/>
  <c r="BP51"/>
  <c r="BQ51"/>
  <c r="BK52"/>
  <c r="BL52"/>
  <c r="BM52"/>
  <c r="BN52"/>
  <c r="BO52"/>
  <c r="BP52"/>
  <c r="BQ52"/>
  <c r="BK53"/>
  <c r="BL53"/>
  <c r="BM53"/>
  <c r="BN53"/>
  <c r="BO53"/>
  <c r="BP53"/>
  <c r="BQ53"/>
  <c r="BK54"/>
  <c r="BL54"/>
  <c r="BM54"/>
  <c r="BN54"/>
  <c r="BO54"/>
  <c r="BP54"/>
  <c r="BQ54"/>
  <c r="BK55"/>
  <c r="BL55"/>
  <c r="BM55"/>
  <c r="BN55"/>
  <c r="BO55"/>
  <c r="BP55"/>
  <c r="BQ55"/>
  <c r="BL50"/>
  <c r="BM50"/>
  <c r="BN50"/>
  <c r="BO50"/>
  <c r="BP50"/>
  <c r="BQ50"/>
  <c r="BK50"/>
  <c r="BK37"/>
  <c r="BL37"/>
  <c r="BM37"/>
  <c r="BN37"/>
  <c r="BO37"/>
  <c r="BP37"/>
  <c r="BQ37"/>
  <c r="BK38"/>
  <c r="BL38"/>
  <c r="BM38"/>
  <c r="BN38"/>
  <c r="BO38"/>
  <c r="BP38"/>
  <c r="BQ38"/>
  <c r="BK39"/>
  <c r="BL39"/>
  <c r="BM39"/>
  <c r="BN39"/>
  <c r="BO39"/>
  <c r="BP39"/>
  <c r="BQ39"/>
  <c r="BK40"/>
  <c r="BL40"/>
  <c r="BM40"/>
  <c r="BN40"/>
  <c r="BO40"/>
  <c r="BP40"/>
  <c r="BQ40"/>
  <c r="BK44"/>
  <c r="BL44"/>
  <c r="BM44"/>
  <c r="BN44"/>
  <c r="BO44"/>
  <c r="BP44"/>
  <c r="BQ44"/>
  <c r="BL36"/>
  <c r="BM36"/>
  <c r="BN36"/>
  <c r="BO36"/>
  <c r="BP36"/>
  <c r="BQ36"/>
  <c r="BK36"/>
  <c r="BK22"/>
  <c r="BL22"/>
  <c r="BM22"/>
  <c r="BN22"/>
  <c r="BO22"/>
  <c r="BP22"/>
  <c r="BQ22"/>
  <c r="BK23"/>
  <c r="BL23"/>
  <c r="BM23"/>
  <c r="BN23"/>
  <c r="BO23"/>
  <c r="BP23"/>
  <c r="BQ23"/>
  <c r="BK24"/>
  <c r="BL24"/>
  <c r="BM24"/>
  <c r="BN24"/>
  <c r="BO24"/>
  <c r="BP24"/>
  <c r="BQ24"/>
  <c r="BK25"/>
  <c r="BL25"/>
  <c r="BM25"/>
  <c r="BN25"/>
  <c r="BO25"/>
  <c r="BP25"/>
  <c r="BQ25"/>
  <c r="BK26"/>
  <c r="BL26"/>
  <c r="BM26"/>
  <c r="BN26"/>
  <c r="BO26"/>
  <c r="BP26"/>
  <c r="BQ26"/>
  <c r="BK28"/>
  <c r="BL28"/>
  <c r="BM28"/>
  <c r="BN28"/>
  <c r="BO28"/>
  <c r="BP28"/>
  <c r="BQ28"/>
  <c r="BK29"/>
  <c r="BL29"/>
  <c r="BM29"/>
  <c r="BN29"/>
  <c r="BO29"/>
  <c r="BP29"/>
  <c r="BQ29"/>
  <c r="BL21"/>
  <c r="BM21"/>
  <c r="BN21"/>
  <c r="BO21"/>
  <c r="BP21"/>
  <c r="BQ21"/>
  <c r="BK21"/>
  <c r="BK10"/>
  <c r="BL10"/>
  <c r="BM10"/>
  <c r="BN10"/>
  <c r="BO10"/>
  <c r="BP10"/>
  <c r="BQ10"/>
  <c r="BK11"/>
  <c r="BL11"/>
  <c r="BM11"/>
  <c r="BN11"/>
  <c r="BO11"/>
  <c r="BP11"/>
  <c r="BQ11"/>
  <c r="BK12"/>
  <c r="BL12"/>
  <c r="BM12"/>
  <c r="BN12"/>
  <c r="BO12"/>
  <c r="BP12"/>
  <c r="BQ12"/>
  <c r="BK13"/>
  <c r="BL13"/>
  <c r="BM13"/>
  <c r="BN13"/>
  <c r="BO13"/>
  <c r="BP13"/>
  <c r="BQ13"/>
  <c r="BK14"/>
  <c r="BL14"/>
  <c r="BM14"/>
  <c r="BN14"/>
  <c r="BO14"/>
  <c r="BP14"/>
  <c r="BQ14"/>
  <c r="BK15"/>
  <c r="BL15"/>
  <c r="BM15"/>
  <c r="BN15"/>
  <c r="BO15"/>
  <c r="BP15"/>
  <c r="BQ15"/>
  <c r="BL9"/>
  <c r="BM9"/>
  <c r="BN9"/>
  <c r="BO9"/>
  <c r="BP9"/>
  <c r="BQ9"/>
  <c r="BK9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AE90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AE77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AE64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AE50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AE36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AE21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AE9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B90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B77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B64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B50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B36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B21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B9"/>
  <c r="BQ30" l="1"/>
  <c r="BQ87"/>
  <c r="BB30"/>
  <c r="BC30"/>
  <c r="BD30"/>
  <c r="BE30"/>
  <c r="BF30"/>
  <c r="BG30"/>
  <c r="BH30"/>
  <c r="BI30"/>
  <c r="BB87"/>
  <c r="BC87"/>
  <c r="BD87"/>
  <c r="BE87"/>
  <c r="BF87"/>
  <c r="BG87"/>
  <c r="BH87"/>
  <c r="BI87"/>
  <c r="BB94"/>
  <c r="BC94"/>
  <c r="BD94"/>
  <c r="BE94"/>
  <c r="BF94"/>
  <c r="BG94"/>
  <c r="BH94"/>
  <c r="BI94"/>
  <c r="AC87"/>
  <c r="AC30"/>
  <c r="AB87"/>
  <c r="AB30"/>
  <c r="BQ94" l="1"/>
  <c r="AB94"/>
  <c r="AC94"/>
  <c r="BJ15" l="1"/>
  <c r="BJ14"/>
  <c r="AD15"/>
  <c r="AD14"/>
  <c r="A9" l="1"/>
  <c r="B30"/>
  <c r="B87"/>
  <c r="B94" l="1"/>
  <c r="AE30" l="1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K30"/>
  <c r="BL30"/>
  <c r="BM30"/>
  <c r="BN30"/>
  <c r="BO30"/>
  <c r="BP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BJ8"/>
  <c r="AD8"/>
  <c r="A8"/>
  <c r="A15"/>
  <c r="A14"/>
  <c r="A13"/>
  <c r="AL94" l="1"/>
  <c r="AU94"/>
  <c r="AX94"/>
  <c r="AP94"/>
  <c r="AH94"/>
  <c r="AS94"/>
  <c r="AY94"/>
  <c r="AQ94"/>
  <c r="AI94"/>
  <c r="AZ94"/>
  <c r="AR94"/>
  <c r="AJ94"/>
  <c r="AK94"/>
  <c r="AM94"/>
  <c r="AV94"/>
  <c r="AN94"/>
  <c r="AF94"/>
  <c r="BA94"/>
  <c r="AT94"/>
  <c r="AE94"/>
  <c r="AW94"/>
  <c r="AO94"/>
  <c r="AG94"/>
  <c r="P61" i="1"/>
  <c r="K61"/>
  <c r="K74"/>
  <c r="P25"/>
  <c r="K25"/>
  <c r="P16"/>
  <c r="K16"/>
  <c r="A25" i="7"/>
  <c r="A24"/>
  <c r="A22"/>
  <c r="A20"/>
  <c r="A19"/>
  <c r="A18"/>
  <c r="A10"/>
  <c r="A9"/>
  <c r="A8"/>
  <c r="A10" i="2"/>
  <c r="A11"/>
  <c r="A12"/>
  <c r="I87" i="1" l="1"/>
  <c r="BJ25" i="2"/>
  <c r="AD25"/>
  <c r="A25"/>
  <c r="BJ24"/>
  <c r="AD24"/>
  <c r="A24"/>
  <c r="BJ10"/>
  <c r="AD10"/>
  <c r="D83" i="7"/>
  <c r="D82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1"/>
  <c r="A60"/>
  <c r="A59"/>
  <c r="A58"/>
  <c r="A57"/>
  <c r="A56"/>
  <c r="A55"/>
  <c r="A54"/>
  <c r="A53"/>
  <c r="A52"/>
  <c r="A48"/>
  <c r="A47"/>
  <c r="A46"/>
  <c r="A45"/>
  <c r="A44"/>
  <c r="A43"/>
  <c r="A42"/>
  <c r="A39"/>
  <c r="A38"/>
  <c r="A34"/>
  <c r="A33"/>
  <c r="A32"/>
  <c r="A31"/>
  <c r="A30"/>
  <c r="A29"/>
  <c r="A28"/>
  <c r="A27"/>
  <c r="A17"/>
  <c r="A16"/>
  <c r="A15"/>
  <c r="A14"/>
  <c r="A5"/>
  <c r="D99" i="1" l="1"/>
  <c r="J18" l="1"/>
  <c r="E18"/>
  <c r="BJ93" i="2"/>
  <c r="AD93"/>
  <c r="A93"/>
  <c r="J87" i="1"/>
  <c r="A6" i="7"/>
  <c r="A4"/>
  <c r="D105" i="1"/>
  <c r="D103"/>
  <c r="D102"/>
  <c r="D100"/>
  <c r="D97"/>
  <c r="C1" i="5"/>
  <c r="C1" i="4"/>
  <c r="C1" i="3"/>
  <c r="H87" i="1"/>
  <c r="G87"/>
  <c r="F87"/>
  <c r="E87"/>
  <c r="I79"/>
  <c r="H79"/>
  <c r="G79"/>
  <c r="F79"/>
  <c r="E79"/>
  <c r="I57"/>
  <c r="H57"/>
  <c r="G57"/>
  <c r="F57"/>
  <c r="E44"/>
  <c r="AA87" i="2"/>
  <c r="Z87"/>
  <c r="Y87"/>
  <c r="X87"/>
  <c r="X94" s="1"/>
  <c r="W87"/>
  <c r="V87"/>
  <c r="V94" s="1"/>
  <c r="U87"/>
  <c r="T87"/>
  <c r="T94" s="1"/>
  <c r="S87"/>
  <c r="R87"/>
  <c r="R94" s="1"/>
  <c r="J57" i="1"/>
  <c r="J79"/>
  <c r="E57"/>
  <c r="Q87" i="2"/>
  <c r="BM87"/>
  <c r="BM94" s="1"/>
  <c r="BN87"/>
  <c r="BN94" s="1"/>
  <c r="BO87"/>
  <c r="BO94" s="1"/>
  <c r="BP87"/>
  <c r="BP94" s="1"/>
  <c r="BK87"/>
  <c r="BK94" s="1"/>
  <c r="BL87"/>
  <c r="BL94" s="1"/>
  <c r="P87"/>
  <c r="C87"/>
  <c r="D87"/>
  <c r="E87"/>
  <c r="F87"/>
  <c r="G87"/>
  <c r="H87"/>
  <c r="I87"/>
  <c r="J87"/>
  <c r="K87"/>
  <c r="L87"/>
  <c r="M87"/>
  <c r="N87"/>
  <c r="O87"/>
  <c r="BJ7"/>
  <c r="BJ9"/>
  <c r="BJ11"/>
  <c r="BJ12"/>
  <c r="BJ13"/>
  <c r="BJ19"/>
  <c r="BJ20"/>
  <c r="BJ21"/>
  <c r="BJ22"/>
  <c r="BJ23"/>
  <c r="BJ26"/>
  <c r="BJ28"/>
  <c r="BJ29"/>
  <c r="BJ30"/>
  <c r="BJ34"/>
  <c r="BJ35"/>
  <c r="BJ36"/>
  <c r="BJ37"/>
  <c r="BJ38"/>
  <c r="BJ39"/>
  <c r="BJ40"/>
  <c r="BJ44"/>
  <c r="BJ48"/>
  <c r="BJ49"/>
  <c r="BJ50"/>
  <c r="BJ51"/>
  <c r="BJ52"/>
  <c r="BJ53"/>
  <c r="BJ54"/>
  <c r="BJ55"/>
  <c r="BJ62"/>
  <c r="BJ63"/>
  <c r="BJ64"/>
  <c r="BJ65"/>
  <c r="BJ66"/>
  <c r="BJ67"/>
  <c r="BJ68"/>
  <c r="BJ69"/>
  <c r="BJ71"/>
  <c r="BJ75"/>
  <c r="BJ76"/>
  <c r="BJ77"/>
  <c r="BJ78"/>
  <c r="BJ79"/>
  <c r="BJ80"/>
  <c r="BJ81"/>
  <c r="BJ82"/>
  <c r="BJ87"/>
  <c r="BJ88"/>
  <c r="BJ89"/>
  <c r="BJ90"/>
  <c r="BJ91"/>
  <c r="BJ92"/>
  <c r="AD92"/>
  <c r="AD91"/>
  <c r="AD90"/>
  <c r="AD89"/>
  <c r="AD88"/>
  <c r="AD87"/>
  <c r="AD82"/>
  <c r="AD81"/>
  <c r="AD80"/>
  <c r="AD79"/>
  <c r="AD78"/>
  <c r="AD77"/>
  <c r="AD76"/>
  <c r="AD75"/>
  <c r="AD71"/>
  <c r="AD69"/>
  <c r="AD68"/>
  <c r="AD67"/>
  <c r="AD66"/>
  <c r="AD65"/>
  <c r="AD64"/>
  <c r="AD63"/>
  <c r="AD62"/>
  <c r="AD55"/>
  <c r="AD54"/>
  <c r="AD53"/>
  <c r="AD52"/>
  <c r="AD51"/>
  <c r="AD50"/>
  <c r="AD49"/>
  <c r="AD48"/>
  <c r="AD44"/>
  <c r="AD40"/>
  <c r="AD39"/>
  <c r="AD38"/>
  <c r="AD37"/>
  <c r="AD36"/>
  <c r="AD35"/>
  <c r="AD34"/>
  <c r="AD30"/>
  <c r="AD29"/>
  <c r="AD28"/>
  <c r="AD26"/>
  <c r="AD23"/>
  <c r="AD22"/>
  <c r="AD21"/>
  <c r="AD20"/>
  <c r="AD19"/>
  <c r="AD13"/>
  <c r="AD12"/>
  <c r="AD11"/>
  <c r="AD9"/>
  <c r="AD7"/>
  <c r="A26"/>
  <c r="A28"/>
  <c r="A29"/>
  <c r="A30"/>
  <c r="A34"/>
  <c r="A35"/>
  <c r="A36"/>
  <c r="A37"/>
  <c r="A38"/>
  <c r="A39"/>
  <c r="A40"/>
  <c r="A44"/>
  <c r="A48"/>
  <c r="A49"/>
  <c r="A50"/>
  <c r="A51"/>
  <c r="A52"/>
  <c r="A53"/>
  <c r="A54"/>
  <c r="A55"/>
  <c r="A62"/>
  <c r="A63"/>
  <c r="A64"/>
  <c r="A65"/>
  <c r="A66"/>
  <c r="A67"/>
  <c r="A68"/>
  <c r="A69"/>
  <c r="A71"/>
  <c r="A75"/>
  <c r="A76"/>
  <c r="A77"/>
  <c r="A78"/>
  <c r="A79"/>
  <c r="A80"/>
  <c r="A81"/>
  <c r="A82"/>
  <c r="A87"/>
  <c r="A88"/>
  <c r="A89"/>
  <c r="A90"/>
  <c r="A91"/>
  <c r="A92"/>
  <c r="A7"/>
  <c r="A19"/>
  <c r="A20"/>
  <c r="A21"/>
  <c r="A22"/>
  <c r="A23"/>
  <c r="Q85" i="1"/>
  <c r="Q73"/>
  <c r="Q74" s="1"/>
  <c r="Q75" s="1"/>
  <c r="K75"/>
  <c r="A75"/>
  <c r="P12"/>
  <c r="K12"/>
  <c r="A26"/>
  <c r="Q23"/>
  <c r="Q24" s="1"/>
  <c r="A25"/>
  <c r="B7" i="5"/>
  <c r="B7" i="4"/>
  <c r="D7" i="1"/>
  <c r="Q26"/>
  <c r="Q13" s="1"/>
  <c r="Q36"/>
  <c r="Q37" s="1"/>
  <c r="Q38" s="1"/>
  <c r="Q39" s="1"/>
  <c r="Q43" s="1"/>
  <c r="Q49"/>
  <c r="Q50" s="1"/>
  <c r="Q51" s="1"/>
  <c r="Q52" s="1"/>
  <c r="Q53" s="1"/>
  <c r="Q62"/>
  <c r="Q63" s="1"/>
  <c r="Q64" s="1"/>
  <c r="Q65" s="1"/>
  <c r="Q66" s="1"/>
  <c r="Q76"/>
  <c r="Q77" s="1"/>
  <c r="K7"/>
  <c r="H18"/>
  <c r="F18"/>
  <c r="G18"/>
  <c r="I18"/>
  <c r="E31"/>
  <c r="F31"/>
  <c r="G31"/>
  <c r="H31"/>
  <c r="I31"/>
  <c r="F44"/>
  <c r="G44"/>
  <c r="H44"/>
  <c r="I44"/>
  <c r="A85"/>
  <c r="A84"/>
  <c r="A83"/>
  <c r="A78"/>
  <c r="A77"/>
  <c r="A76"/>
  <c r="A74"/>
  <c r="A73"/>
  <c r="A68"/>
  <c r="A66"/>
  <c r="A65"/>
  <c r="A64"/>
  <c r="A63"/>
  <c r="A62"/>
  <c r="A61"/>
  <c r="A53"/>
  <c r="A52"/>
  <c r="A51"/>
  <c r="A50"/>
  <c r="A49"/>
  <c r="A48"/>
  <c r="A43"/>
  <c r="A39"/>
  <c r="A38"/>
  <c r="A37"/>
  <c r="A36"/>
  <c r="A35"/>
  <c r="A30"/>
  <c r="A29"/>
  <c r="A27"/>
  <c r="A24"/>
  <c r="A23"/>
  <c r="A22"/>
  <c r="A16"/>
  <c r="A17"/>
  <c r="A15"/>
  <c r="A14"/>
  <c r="A13"/>
  <c r="A12"/>
  <c r="A11"/>
  <c r="K27"/>
  <c r="K29"/>
  <c r="K43"/>
  <c r="K77"/>
  <c r="K83"/>
  <c r="K87" s="1"/>
  <c r="K85"/>
  <c r="K24"/>
  <c r="K76"/>
  <c r="J31"/>
  <c r="J44"/>
  <c r="K11"/>
  <c r="K18" s="1"/>
  <c r="K14"/>
  <c r="K37"/>
  <c r="K52"/>
  <c r="K15"/>
  <c r="K35"/>
  <c r="K44" s="1"/>
  <c r="K23"/>
  <c r="K66"/>
  <c r="K73"/>
  <c r="K79" s="1"/>
  <c r="K65"/>
  <c r="K64"/>
  <c r="K63"/>
  <c r="K62"/>
  <c r="K69"/>
  <c r="K53"/>
  <c r="K51"/>
  <c r="K50"/>
  <c r="K49"/>
  <c r="K48"/>
  <c r="K57" s="1"/>
  <c r="K39"/>
  <c r="K38"/>
  <c r="K36"/>
  <c r="K30"/>
  <c r="K22"/>
  <c r="K31" s="1"/>
  <c r="K17"/>
  <c r="K13"/>
  <c r="K26"/>
  <c r="Q27"/>
  <c r="Q29" s="1"/>
  <c r="Q30" s="1"/>
  <c r="B7" i="3"/>
  <c r="P63" i="1"/>
  <c r="P52"/>
  <c r="P53"/>
  <c r="P64"/>
  <c r="P23"/>
  <c r="P76"/>
  <c r="P38"/>
  <c r="P85"/>
  <c r="P73"/>
  <c r="P29"/>
  <c r="P17"/>
  <c r="P48"/>
  <c r="P66"/>
  <c r="P51"/>
  <c r="P22"/>
  <c r="P62"/>
  <c r="P77"/>
  <c r="P43"/>
  <c r="P75"/>
  <c r="P36"/>
  <c r="P27"/>
  <c r="P35"/>
  <c r="P83"/>
  <c r="P65"/>
  <c r="P39"/>
  <c r="P24"/>
  <c r="P15"/>
  <c r="P37"/>
  <c r="P74"/>
  <c r="P50"/>
  <c r="P26"/>
  <c r="P49"/>
  <c r="P13"/>
  <c r="P30"/>
  <c r="P11"/>
  <c r="P14"/>
  <c r="E88" l="1"/>
  <c r="C3" i="4"/>
  <c r="O94" i="2"/>
  <c r="K94"/>
  <c r="G94"/>
  <c r="C94"/>
  <c r="S94"/>
  <c r="U94"/>
  <c r="W94"/>
  <c r="Y94"/>
  <c r="AA94"/>
  <c r="N94"/>
  <c r="J94"/>
  <c r="F94"/>
  <c r="M94"/>
  <c r="I94"/>
  <c r="E94"/>
  <c r="P94"/>
  <c r="Q94"/>
  <c r="Z94"/>
  <c r="L94"/>
  <c r="H94"/>
  <c r="D94"/>
  <c r="Q25" i="1"/>
  <c r="Q14" s="1"/>
  <c r="Q15" s="1"/>
  <c r="Q17" s="1"/>
  <c r="Q16" s="1"/>
  <c r="J58"/>
  <c r="E80"/>
  <c r="E58"/>
  <c r="E45"/>
  <c r="J32"/>
  <c r="E32"/>
  <c r="E19"/>
  <c r="C3" i="5"/>
  <c r="C3" i="3"/>
  <c r="I69" i="1" l="1"/>
  <c r="I90" s="1"/>
  <c r="F69"/>
  <c r="F90" s="1"/>
  <c r="H69"/>
  <c r="H90" s="1"/>
  <c r="G69"/>
  <c r="G90" s="1"/>
  <c r="J69"/>
  <c r="J80" s="1"/>
  <c r="E69"/>
  <c r="E70" l="1"/>
  <c r="D101"/>
  <c r="E90"/>
  <c r="E91" s="1"/>
  <c r="D94" s="1"/>
  <c r="D96" s="1"/>
  <c r="J90"/>
  <c r="D98" s="1"/>
  <c r="D104" s="1"/>
</calcChain>
</file>

<file path=xl/sharedStrings.xml><?xml version="1.0" encoding="utf-8"?>
<sst xmlns="http://schemas.openxmlformats.org/spreadsheetml/2006/main" count="1033" uniqueCount="407">
  <si>
    <t>Symb.</t>
  </si>
  <si>
    <t>WIEDZA</t>
  </si>
  <si>
    <t xml:space="preserve">UMIEJĘTNOŚCI </t>
  </si>
  <si>
    <t xml:space="preserve">Statystyka programu kształcenia: </t>
  </si>
  <si>
    <t>WF1</t>
  </si>
  <si>
    <t>WF2</t>
  </si>
  <si>
    <t>Aut</t>
  </si>
  <si>
    <t>Rozp</t>
  </si>
  <si>
    <t>PO1</t>
  </si>
  <si>
    <t>Nies</t>
  </si>
  <si>
    <t>Prak</t>
  </si>
  <si>
    <t>Sem:</t>
  </si>
  <si>
    <t>1.</t>
  </si>
  <si>
    <t>Wiedza</t>
  </si>
  <si>
    <t>Kompetencje</t>
  </si>
  <si>
    <t>Umiejętności</t>
  </si>
  <si>
    <t>Umiejętnosci</t>
  </si>
  <si>
    <t>Kompetencje społeczne</t>
  </si>
  <si>
    <t>P1</t>
  </si>
  <si>
    <t>W</t>
  </si>
  <si>
    <t>C</t>
  </si>
  <si>
    <t>L</t>
  </si>
  <si>
    <t>P</t>
  </si>
  <si>
    <t>ECTS</t>
  </si>
  <si>
    <t>E</t>
  </si>
  <si>
    <t>Semestr 2:</t>
  </si>
  <si>
    <t>Semestr 3:</t>
  </si>
  <si>
    <t>Semestr 4:</t>
  </si>
  <si>
    <t>Semestr 5:</t>
  </si>
  <si>
    <t>Semestr 6:</t>
  </si>
  <si>
    <t>Semestr 7:</t>
  </si>
  <si>
    <t xml:space="preserve">Razem godz.: </t>
  </si>
  <si>
    <t>SumGodz</t>
  </si>
  <si>
    <t>Prob</t>
  </si>
  <si>
    <t>Arch</t>
  </si>
  <si>
    <t>Graf</t>
  </si>
  <si>
    <t>K</t>
  </si>
  <si>
    <t>Egz</t>
  </si>
  <si>
    <t>Proj</t>
  </si>
  <si>
    <t>S</t>
  </si>
  <si>
    <t xml:space="preserve">Cały rok: </t>
  </si>
  <si>
    <t>Ob.</t>
  </si>
  <si>
    <t>obi</t>
  </si>
  <si>
    <t>WdI</t>
  </si>
  <si>
    <t>Anal</t>
  </si>
  <si>
    <t>Alge</t>
  </si>
  <si>
    <t>Bibl</t>
  </si>
  <si>
    <t>Sym.</t>
  </si>
  <si>
    <t>PTC</t>
  </si>
  <si>
    <t>SO2</t>
  </si>
  <si>
    <t>OptK</t>
  </si>
  <si>
    <t>SzIn</t>
  </si>
  <si>
    <t>ZaMa</t>
  </si>
  <si>
    <t>SK1</t>
  </si>
  <si>
    <t>SBD1</t>
  </si>
  <si>
    <t>Stat</t>
  </si>
  <si>
    <t>PDek</t>
  </si>
  <si>
    <t>ASD</t>
  </si>
  <si>
    <t>PEle</t>
  </si>
  <si>
    <t>Fizy</t>
  </si>
  <si>
    <t>Logi</t>
  </si>
  <si>
    <t>ProN</t>
  </si>
  <si>
    <t>Wbud</t>
  </si>
  <si>
    <t>Zast</t>
  </si>
  <si>
    <t>Bezp</t>
  </si>
  <si>
    <t>Semi</t>
  </si>
  <si>
    <t>SK2</t>
  </si>
  <si>
    <t>SBD2</t>
  </si>
  <si>
    <t>KCK</t>
  </si>
  <si>
    <t>Tech1</t>
  </si>
  <si>
    <t>Hum1</t>
  </si>
  <si>
    <t>ApIn</t>
  </si>
  <si>
    <t>Decy</t>
  </si>
  <si>
    <t>IO1</t>
  </si>
  <si>
    <t>Rown</t>
  </si>
  <si>
    <t>Obc2</t>
  </si>
  <si>
    <t>Podsumowanie Programu Kształcenia</t>
  </si>
  <si>
    <t>Liczba punktów ECTS:</t>
  </si>
  <si>
    <t>Przedmiot:</t>
  </si>
  <si>
    <t>ma podstawową wiedzę w zakresie metrologii, zna i rozumie metody pomiaru wielkości elektrycznych i nieelektrycznych; zna metody obliczeniowe i narzędzia informatyczne niezbędne do analizy wyników eksperymentu;</t>
  </si>
  <si>
    <t>ma uporządkowaną wiedzę w zakresie struktur i zasad działania analogowych i dyskretnych systemów sterowania (w układzie otwartym i w układzie ze sprzężeniem zwrotnym) oraz liniowych i prostych nieliniowych regulatorów analogowych i cyfrowych;</t>
  </si>
  <si>
    <t>zna i rozumie typowe technologie inżynierskie, zasady oraz techniki konstruowania prostych systemów automatyki i robotyki; zna i rozumie zasady doboru układów wykonawczych, jednostek obliczeniowych oraz elementów i urządzeń pomiarowo-kontrolnych;</t>
  </si>
  <si>
    <t>ma podstawową wiedzę dotyczącą zarządzania, w tym zarządzania jakością i prowadzenia działalności gospodarczej;</t>
  </si>
  <si>
    <t>potrafi zaplanować, przygotować i przeprowadzić symulację działania prostych układów automatyki i robotyki;</t>
  </si>
  <si>
    <t>potrafi wyznaczać i posługiwać się modelami prostych układów elektromechanicznych i wybranych procesów przemysłowych, a także wykorzystywać je do celów analizy i projektowania układów automatyki i robotyki;</t>
  </si>
  <si>
    <t>potrafi sprawdzić stabilność liniowych oraz wybranych nieliniowych obiektów i układów dynamicznych;</t>
  </si>
  <si>
    <t>potrafi korzystać z wybranych narzędzi szybkiego prototypowania układów automatyki i robotyki;</t>
  </si>
  <si>
    <t>potrafi posłużyć się właściwie dobranymi metodami i przyrządami pomiarowymi oraz pomierzyć stosowne sygnały i na ich podstawie wyznaczyć charakterystyki statyczne i dynamiczne elementów automatyki oraz uzyskać informacje o ich zasadniczych własnościach;</t>
  </si>
  <si>
    <t>potrafi zbudować, uruchomić oraz przetestować prosty układ elektroniczny oraz elektromechaniczny;</t>
  </si>
  <si>
    <t>posiada podstawowe umiejętności eksploatacyjne i operatorskie przemysłowych  robotów manipulacyjnych; potrafi utworzyć, przetestować i uruchomić prosty program ruchu dla manipulatora przemysłowego; potrafi rozwiązać podstawowe zadania związane z kinematyką robotów;</t>
  </si>
  <si>
    <t>potrafi dobrać parametry i nastawy podstawowego regulatora przemysłowego oraz skonfigurować i zaprogramować przemysłowy sterownik programowalny;</t>
  </si>
  <si>
    <t>potrafi stosować zasady bezpieczeństwa i higieny pracy;</t>
  </si>
  <si>
    <t>potrafi dokonać wstępnej analizy ekonomicznej podejmowanych działań inżynierskich w zakresie automatyki i robotyki;</t>
  </si>
  <si>
    <t>potrafi zaprojektować i praktycznie wykorzystać proste układy diagnostyczno-decyzyjne dedykowane systemom automatyki i robotyki;</t>
  </si>
  <si>
    <t>potrafi dobrać rodzaj i parametry układu pomiarowego, jednostki sterującej oraz modułów peryferyjnych i komunikacyjnych dla wybranego zastosowania oraz dokonać ich integracji w postaci wynikowego systemu pomiarowo-sterującego;</t>
  </si>
  <si>
    <t>potrafi dokonać identyfikacji i sformułować specyfikację prostych zadań inżynierskich z zakresu automatyki i robotyki;</t>
  </si>
  <si>
    <t>potrafi ocenić przydatność rutynowych metod i narzędzi służących do projektowania systemów automatyki i robotyki oraz wybrać i zastosować właściwą metodę i narzędzia;</t>
  </si>
  <si>
    <t>potrafi projektować proste elementy mechaniczne oraz układy elektryczne i elektroniczne przeznaczone do różnych zastosowań (z uwzględnieniem właściwości materiałowych);</t>
  </si>
  <si>
    <t>potrafi zaprojektować i zrealizować lokalną sieć teleinformatyczną (w tym przemysłową) przez dobór i konfigurację elementów i urządzeń komunikacyjnych (przewodowych i bezprzewodowych);</t>
  </si>
  <si>
    <t>Semestr 1:</t>
  </si>
  <si>
    <t>Moduł kształcenia</t>
  </si>
  <si>
    <t>Podsumowanie wszystkich semestrów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</si>
  <si>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</si>
  <si>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</si>
  <si>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</si>
  <si>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0,5*(210p.ECTS*25)</t>
  </si>
  <si>
    <t>Punkty ECTS modułów obieralnych:</t>
  </si>
  <si>
    <t>Wymagana liczba punktów ECTS modułów obieralnych 30% z 210</t>
  </si>
  <si>
    <t>Łączny wymiar zajęć laboratoryjnych i projektowych</t>
  </si>
  <si>
    <t>Liczba punktów ECTS z zajęć o charakterze praktycznym</t>
  </si>
  <si>
    <t>Liczba punktów ECTS z zajęć z zakresu nauk podstawowych</t>
  </si>
  <si>
    <t>Podst.</t>
  </si>
  <si>
    <t>Prakt.</t>
  </si>
  <si>
    <t>Bad.</t>
  </si>
  <si>
    <t>Suma punktów ECTS zajęć, służących zdobywaniu pogłębionej wiedzy oraz umiejętności prowadzenia badań naukowych</t>
  </si>
  <si>
    <t>% punktów ECTS zajęć, służących zdobywaniu pogłębionej wiedzy oraz umiejętności prowadzenia badań naukowych</t>
  </si>
  <si>
    <t>ma podstawową wiedzę w zakresie obsługi i wykorzystania narzędzi informatycznych przeznaczonych do szybkiego prototypowania oraz  projektowania, symulacji i wizualizacji układów i systemów automatyki i robotyki oraz do zapisu projektu konstrukcji mechanicznych;</t>
  </si>
  <si>
    <t>potrafi opracować rozwiązanie prostego zadania inżynierskiego oraz zaimplementować, przetestować i uruchomić go w wybranym środowisku programistycznym na komputerze klasy PC dla wybranych systemów operacyjnych;</t>
  </si>
  <si>
    <t>potrafi skonstruować algorytm rozwiązania prostego zadania pomiarowego i sterującego oraz zaimplementować, przetestować i uruchomić go w wybranym środowisku programistycznym na platformie mikroprocesorowej;</t>
  </si>
  <si>
    <t>potrafi projektować proste układy sterowania dla procesów przemysłowych; potrafi świadomie wykorzystywać standardowe bloki funkcjonalne systemów automatyki oraz kształtować własności dynamiczne torów pomiarowych;</t>
  </si>
  <si>
    <t xml:space="preserve">Liczba punktów z nauk humanistycznych i społecznych jest równa 7. </t>
  </si>
  <si>
    <t xml:space="preserve">Obowiązuje od 01.10.2019 r. Wersja: </t>
  </si>
  <si>
    <t xml:space="preserve"> </t>
  </si>
  <si>
    <t>K1_W10</t>
  </si>
  <si>
    <t>K1_W11</t>
  </si>
  <si>
    <t>K1_W12</t>
  </si>
  <si>
    <t>K1_W13</t>
  </si>
  <si>
    <t>K1_W14</t>
  </si>
  <si>
    <t>K1_W15</t>
  </si>
  <si>
    <t>K1_W16</t>
  </si>
  <si>
    <t>K1_W17</t>
  </si>
  <si>
    <t>K1_W18</t>
  </si>
  <si>
    <t>K1_W19</t>
  </si>
  <si>
    <t>K1_W20</t>
  </si>
  <si>
    <t>K1_W21</t>
  </si>
  <si>
    <t>K1_W22</t>
  </si>
  <si>
    <t>K1_W23</t>
  </si>
  <si>
    <t>K1_W24</t>
  </si>
  <si>
    <t>K1_W25</t>
  </si>
  <si>
    <t>K1_W26</t>
  </si>
  <si>
    <t>K1_U10</t>
  </si>
  <si>
    <t>K1_U11</t>
  </si>
  <si>
    <t>K1_U12</t>
  </si>
  <si>
    <t>K1_U13</t>
  </si>
  <si>
    <t>K1_U14</t>
  </si>
  <si>
    <t>K1_U15</t>
  </si>
  <si>
    <t>K1_U16</t>
  </si>
  <si>
    <t>K1_U17</t>
  </si>
  <si>
    <t>K1_U18</t>
  </si>
  <si>
    <t>K1_U19</t>
  </si>
  <si>
    <t>K1_U20</t>
  </si>
  <si>
    <t>K1_U21</t>
  </si>
  <si>
    <t>K1_U22</t>
  </si>
  <si>
    <t>K1_U23</t>
  </si>
  <si>
    <t>P6S_WG</t>
  </si>
  <si>
    <t>P6S_WK</t>
  </si>
  <si>
    <t>P6S_UU</t>
  </si>
  <si>
    <t>P6S_UO</t>
  </si>
  <si>
    <t>P6S_UK</t>
  </si>
  <si>
    <t>P6S_UW</t>
  </si>
  <si>
    <t>P6S_KK</t>
  </si>
  <si>
    <t>P6S_KR</t>
  </si>
  <si>
    <t>P6S_KO</t>
  </si>
  <si>
    <t>Ile razy wybrano:</t>
  </si>
  <si>
    <t>PRK</t>
  </si>
  <si>
    <t xml:space="preserve">K1_W24 </t>
  </si>
  <si>
    <t xml:space="preserve">K1_W26 </t>
  </si>
  <si>
    <t>Politechnika Poznańska</t>
  </si>
  <si>
    <t xml:space="preserve">K1_U1+ </t>
  </si>
  <si>
    <t xml:space="preserve">K1_K1+, K1_K3+ </t>
  </si>
  <si>
    <t xml:space="preserve">K1_K2+, K1_K5+ </t>
  </si>
  <si>
    <t xml:space="preserve">K1_K1+ </t>
  </si>
  <si>
    <t xml:space="preserve">K1_K1+, K1_K7+ </t>
  </si>
  <si>
    <t xml:space="preserve">K1_K3+  </t>
  </si>
  <si>
    <t xml:space="preserve">K1_K5+ </t>
  </si>
  <si>
    <t xml:space="preserve">K1_K1+, K1_K5+  </t>
  </si>
  <si>
    <t>K1_U2+, K1_U10+, K1_U12+, K1_U14+</t>
  </si>
  <si>
    <t>K1_K5+</t>
  </si>
  <si>
    <t xml:space="preserve">K1_K1+, K1_K5+ </t>
  </si>
  <si>
    <t xml:space="preserve">K1_K4+, K1_K5+  </t>
  </si>
  <si>
    <t>K1_K1+, K1_K5+</t>
  </si>
  <si>
    <t xml:space="preserve">K1_W17+ </t>
  </si>
  <si>
    <t xml:space="preserve">K1_U11+ </t>
  </si>
  <si>
    <t>K1_U2+, K1_U19+, K1_U23+</t>
  </si>
  <si>
    <t>*</t>
  </si>
  <si>
    <t>K_K1+, K1_K3+, K1 _K4+</t>
  </si>
  <si>
    <t>K1_K6</t>
  </si>
  <si>
    <t>K1_U20+, K1_U30+, K1_U31+</t>
  </si>
  <si>
    <t>K1_K2+, K1_K5+</t>
  </si>
  <si>
    <t>K1_W1</t>
  </si>
  <si>
    <t>K1_W3</t>
  </si>
  <si>
    <t>K1_W2</t>
  </si>
  <si>
    <t>K1_W7</t>
  </si>
  <si>
    <t>K1_W4</t>
  </si>
  <si>
    <t>K1_W5</t>
  </si>
  <si>
    <t>K1_W6</t>
  </si>
  <si>
    <t>K1_W8</t>
  </si>
  <si>
    <t>K1_W27</t>
  </si>
  <si>
    <t>K1_W28</t>
  </si>
  <si>
    <t>K1_U1</t>
  </si>
  <si>
    <t>K1_U2</t>
  </si>
  <si>
    <t>K1_U3</t>
  </si>
  <si>
    <t>K1_U4</t>
  </si>
  <si>
    <t>K1_U5</t>
  </si>
  <si>
    <t>K1_U6</t>
  </si>
  <si>
    <t>K1_U7</t>
  </si>
  <si>
    <t>K1_U8</t>
  </si>
  <si>
    <t>K1_U9</t>
  </si>
  <si>
    <t>K1_W9</t>
  </si>
  <si>
    <t>K1_U24</t>
  </si>
  <si>
    <t>K1_U25</t>
  </si>
  <si>
    <t>K1_U26</t>
  </si>
  <si>
    <t>K1_U27</t>
  </si>
  <si>
    <t>K1_U28</t>
  </si>
  <si>
    <t>K1_U29</t>
  </si>
  <si>
    <t>K1_U30</t>
  </si>
  <si>
    <t>K1_U31</t>
  </si>
  <si>
    <t>K1_K1</t>
  </si>
  <si>
    <t>K1_K2</t>
  </si>
  <si>
    <t>K1_K3</t>
  </si>
  <si>
    <t>K1_K4</t>
  </si>
  <si>
    <t>K1_K5</t>
  </si>
  <si>
    <t>K1_K7</t>
  </si>
  <si>
    <t xml:space="preserve">K1_W9 </t>
  </si>
  <si>
    <r>
      <t xml:space="preserve">zna i rozumie w zaawansowanym stopniu wybrane fakty, obiekty i zjawiska oraz dotyczące ich metody i teorie wyjaśniające złożone zależności między nimi, stanowiące podstawową wiedzę ogólną z zakresu matematyki obejmującą algebrę, geometrię, analizę, probabilistykę oraz elementy matematyki dyskretnej i logiki, w tym metody matematyczne i metody numeryczne niezbędne do: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własności liniowych i podstawowych  nieliniowych systemów dynamicznych i statycznych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wielkości zespolonych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procesów losowych i wielkości niepewnych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systemów logicznych kombinacyjnych i  sekwencyjnych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algorytmów sterowania i analizy stabilności systemów  dynamicznych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opisu, analizy oraz metod przetwarzania sygnałów w  dziedzinie czasu i częstotliwości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numerycznej symulacji systemów dynamicznych w  dziedzinie czasu ciągłego i czasu dyskretnego;</t>
    </r>
  </si>
  <si>
    <t>zna i rozumie w zaawansowanym stopniu – wybrane fakty, obiekty i zjawiska oraz dotyczące ich metody i teorie wyjaśniające złożone zależności między nimi, stanowiące podstawową wiedzę ogólną w zakresie wybranych działów fizyki ogólnej obejmujących termodynamikę, elektryczność i magnetyzm, optykę, fotonikę i akustykę, oraz fizykę ciała stałego, w tym wiedzę niezbędną do zrozumienia podstawowych zjawisk fizycznych występujących w elementach i układach automatyki i robotyki oraz w ich otoczeniu;</t>
  </si>
  <si>
    <t>ma uporządkowaną i podbudowaną teoretycznie wiedzę ogólną w zakresie mechaniki ogólnej: statyki, kinematyki oraz dynamiki, w tym wiedzę niezbędną do zrozumienia zasad modelowania i konstruowania prostych systemów mechanicznych;</t>
  </si>
  <si>
    <t>ma podstawową wiedzę w zakresie materiałoznawstwa, wytrzymałości i zmęczenia materiałów,zna typowe technologie wytwarzania elementów maszyn;</t>
  </si>
  <si>
    <t>zna i rozumie w zaawansowanym stopniu metody przetwarzania  sygnałów w dziedzinie czasu i częstotliwości; ma uporządkowaną  wiedzę w zakresie teorii sygnałów i informacji;</t>
  </si>
  <si>
    <t>ma uporządkowaną, podbudowaną teoretycznie wiedzę ogólną  w zakresie teorii obwodów elektrycznych oraz elektrotechniki prądu stałego i przemiennego (w tym trójfazowego);</t>
  </si>
  <si>
    <t>ma podstawową wiedzę w zakresie teorii i podstawowych metod sztucznej inteligencji i systemów decyzyjnych;</t>
  </si>
  <si>
    <t>ma uporządkowaną w zaawansowanym stopniu wiedzę w zakresie wybranych algorytmów i struktur danych oraz metodyki i technik programowania proceduralnego i obiektowego;</t>
  </si>
  <si>
    <t>ma uporządkowaną wiedzę w zakresie architektur komputerów, systemów i sieci komputerowych oraz systemów operacyjnych w tym systemów operacyjnych czasu rzeczywistego;</t>
  </si>
  <si>
    <t>zna i rozumie w zaawansowanym stopniu teorię i metody w  zakresie zasad działania podstawowych elementów elektronicznych,  analogowych i cyfrowych, wybranych układów i systemów  elektronicznych;</t>
  </si>
  <si>
    <t>zna i rozumie w zaawansowanym stopniu teorię i metody w  zakresie architektury i programowania systemów  mikroprocesorowych, zna i rozumie wybrane języki wysokiego i  niskiego poziomu programowania mikroprocesorów; zna i rozumie  zasadę działania podstawowych modułów peryferyjnych oraz  interfejsów komunikacyjnych stosowanych w systemach  mikroprocesorowych;</t>
  </si>
  <si>
    <t>ma uporządkowaną wiedzę w zakresie teorii liniowych systemów dynamicznych, w tym wybranych metod modelowania i teorii stabilności; zna i rozumie podstawowe własności liniowych elementów dynamicznych w dziedzinie czasu i częstotliwości oraz własności wybranych elementów nieliniowych; zna i rozumie techniki projektowania liniowych układów sterowania korzystające z opisu w przestrzeni stanu;</t>
  </si>
  <si>
    <t>ma uporządkowaną wiedzę w zakresie klasyfikacji, budowy i  struktur kinematycznych, opisu matematycznego, zasad działania  oraz programowania robotów manipulacyjnych; zna i rozumie w  zaawansowanym stopniu opis matematyczny, własności oraz zasady  działania i programowania prostych robotów mobilnych;</t>
  </si>
  <si>
    <t>zna i rozumie w zaawansowanym stopniu podstawowe kryteria  syntezy i metody strojenia regulatorów, narzędzia i techniki  automatycznego doboru nastaw regulatorów oraz identyfikacji  obiektów sterowania;</t>
  </si>
  <si>
    <t>ma uporządkowaną w zaawansowanym stopniu  wiedzę w zakresie budowy, zastosowania i sterowania układami wykonawczymi automatyki i robotyki;</t>
  </si>
  <si>
    <t>zna i rozumie w zaawansowanym stopniu budowę i zasady działania programowalnych sterowników przemysłowych a także ich analogowych i cyfrowych układów peryferyjnych; zna i rozumie zasadę działania podstawowych interfejsów komunikacyjnych stosowanych w przemysłowych systemach sterowania;</t>
  </si>
  <si>
    <t>orientuje się w aktualnym stanie oraz najnowszych trendach rozwojowych obszaru automatyki i robotyki;</t>
  </si>
  <si>
    <t>zna i rozumie podstawowe procesy zachodzące w cyklu życia  urządzeń oraz wybranych systemów zabezpieczeń stosowanych w  automatyce i robotyce;</t>
  </si>
  <si>
    <t>zna metody, techniki, narzędzia i materiały stosowane przy rozwiązywaniu prostych zadań inżynierskich z zakresu automatyki i robotyki;</t>
  </si>
  <si>
    <r>
      <t>ma podstawową wiedzę niezbędną do zrozumienia pozatechnicznych uwarunkowań działalności inżynierskiej oraz procesu automatyzacji i robotyzacji w przemyśle i gospodarstwie domowym;</t>
    </r>
    <r>
      <rPr>
        <sz val="10"/>
        <rFont val="Times New Roman"/>
        <family val="1"/>
        <charset val="238"/>
      </rPr>
      <t xml:space="preserve"> zna podstawowe zasady bezpieczeństwa i higieny pracy</t>
    </r>
    <r>
      <rPr>
        <sz val="10"/>
        <color rgb="FF000000"/>
        <rFont val="Times New Roman"/>
        <family val="1"/>
        <charset val="238"/>
      </rPr>
      <t xml:space="preserve"> obowiązujące w przemyśle;</t>
    </r>
  </si>
  <si>
    <t>zna i rozumie podstawowe pojęcia i zasady z zakresu ochrony własności przemysłowej i prawa autorskiego; potrafi korzystać z zasobów informacji patentowej;</t>
  </si>
  <si>
    <t>zna i rozumie ogólne zasady tworzenia i rozwoju form indywidualnej przedsiębiorczości, wykorzystującej wiedzę z automatyki i robotyki;</t>
  </si>
  <si>
    <t>zna i rozumie fundamentalne dylematy współczesnej cywilizacji powiązane z rozwojem automatyki i robotyki;</t>
  </si>
  <si>
    <t xml:space="preserve">potrafi pozyskiwać informacje z literatury, baz danych i innych źródeł także w wybranym języku obcym; </t>
  </si>
  <si>
    <t>potrafi odczytywać ze zrozumieniem projektową dokumentację techniczną oraz proste schematy technologiczne systemów automatyki i robotyki;</t>
  </si>
  <si>
    <t>potrafi porozumiewać się przy użyciu różnych technik w środowisku zawodowym oraz w innych środowiskach;</t>
  </si>
  <si>
    <t>potrafi opracować dokumentację dotyczącą realizacji zadania inżynierskiego w języku polskim i obcym;</t>
  </si>
  <si>
    <t>potrafi przedstawić prezentację wyników dotyczącą realizacji zadania inżynierskiego w języku polskim i obcym;</t>
  </si>
  <si>
    <t>posiada umiejętności samokształcenia w celu podnoszenia i aktualizacji kompetencji zawodowych;</t>
  </si>
  <si>
    <t>potrafi posługiwać się językiem obcym na poziomie B2 Europejskiego Systemu Opisu Kształcenia Językowego wystarczającym do porozumiewania się, a także czytania ze zrozumieniem kart katalogowych, not aplikacyjnych, instrukcji obsługi urządzeń oraz opisów narzędzi informatycznych;</t>
  </si>
  <si>
    <t>potrafi posługiwać się technikami informacyjno-komunikacyjnymi;</t>
  </si>
  <si>
    <t>potrafi korzystać z podstawowych metod przetwarzania i analizy sygnałów w dziedzinie czasu i częstotliwości oraz ekstrahować informacje z analizowanych sygnałów;</t>
  </si>
  <si>
    <t>potrafi przy formułowaniu i rozwiązywaniu zadań obejmujących projektowanie układów automatyki i robotyki dostrzegać ich aspekty pozatechniczne, w tym środowiskowe, ekonomiczne i prawne; potrafi brać udział w debacie – przedstawiać i oceniać  różne opinie i stanowiska oraz dyskutować o nich;</t>
  </si>
  <si>
    <t>potrafi pracować indywidualnie i w zespole; potrafi planować i organizować pracę – indywidualną oraz w zespole; umie oszacować czas potrzebny na realizację zleconego zadania; potrafi opracować i zrealizować harmonogram prac zapewniający dotrzymanie terminów;</t>
  </si>
  <si>
    <t>potrafi planować i organizować pracę – indywidualną oraz w zespole zgodnie z zasadami bezpieczeństwa i higieny pracy;</t>
  </si>
  <si>
    <t>jest gotów do krytycznej oceny posiadanej wiedzy;rozumie  potrzebę i zna możliwości ciągłego dokształcania się – podnoszenia  kompetencji zawodowych, osobistych i społecznych, potrafi  inspirować i organizować proces uczenia się innych osób;</t>
  </si>
  <si>
    <t>posiada świadomość ważności i rozumie pozatechniczne aspekty i  skutki działalności inżynierskiej, w tym jej wpływ na środowisko i  związaną z tym odpowiedzialność za podejmowane decyzje;jest  gotów do dbałości o dorobek i tradycje zawodu;</t>
  </si>
  <si>
    <t>posiada świadomość odpowiedzialności za pracę własną oraz  gotowość podporządkowania się zasadom pracy w zespole i  ponoszenia odpowiedzialności za wspólnie realizowane zadania;  potrafi kierować małym zespołem, wyznaczać cele i określać  priorytety prowadzące do realizacji zadania;jest gotów do  odpowiedzialnego pełnienia ról zawodowych;</t>
  </si>
  <si>
    <t>jest gotów do określania priorytetów służących do realizacji określonego przez siebie lub innych zadania;</t>
  </si>
  <si>
    <t>posiada świadomość konieczności profesjonalnego podejścia do  zagadnień technicznych, skrupulatnego zapoznania się z  dokumentacją oraz warunkami środowiskowymi, w których  urządzenia i ich elementy mogą funkcjonować;jest gotów do  przestrzegania zasad etyki zawodowej i wymagania tego od innych,  poszanowania różnorodności poglądów i kultur;</t>
  </si>
  <si>
    <t>jest gotów do myślenia i działania w sposób przedsiębiorczy;</t>
  </si>
  <si>
    <t>jest gotów do wypełniania zobowiązań społecznych,  współorganizowania działalności na rzecz środowiska społecznego; ma świadomość roli społecznej absolwenta uczelni technicznej oraz  rozumie potrzebę formułowania i przekazywania społeczeństwu (w  szczególności poprzez środki masowego przekazu)  informacji i  opinii dotyczących osiągnięć automatyki i robotyki i innych  aspektów działalności inżynierskiej; podejmuje starania, aby  przekazywać takie informacje i opinie w sposób powszechnie  zrozumiały;</t>
  </si>
  <si>
    <t xml:space="preserve">K1_W10+, K1_W23+ </t>
  </si>
  <si>
    <t>The elements of computer science techniques</t>
  </si>
  <si>
    <t>Physical education</t>
  </si>
  <si>
    <t>Foreign language</t>
  </si>
  <si>
    <t>Ergonomics, occupational health and work safety, intellectual rights protection</t>
  </si>
  <si>
    <t xml:space="preserve">Information engineering </t>
  </si>
  <si>
    <t>Mathematics I</t>
  </si>
  <si>
    <t xml:space="preserve">Mathematics II </t>
  </si>
  <si>
    <t xml:space="preserve">Physics </t>
  </si>
  <si>
    <t>Selected topics in mathematics I</t>
  </si>
  <si>
    <t>Selected topics in mathematics II</t>
  </si>
  <si>
    <t>Electrical engineering  (circuit theory)</t>
  </si>
  <si>
    <t>Theoret. mechanics and mechanics of materials</t>
  </si>
  <si>
    <t>Signals and dynamic systems</t>
  </si>
  <si>
    <t>Electronics</t>
  </si>
  <si>
    <t>Control basics</t>
  </si>
  <si>
    <t>Real-time systems</t>
  </si>
  <si>
    <t>Electrical machines and drives in control engineering</t>
  </si>
  <si>
    <t>Metrology</t>
  </si>
  <si>
    <t>Robotics</t>
  </si>
  <si>
    <t>Control of electrical drives</t>
  </si>
  <si>
    <t>Microprocessor systems</t>
  </si>
  <si>
    <t>Devices of automation and actuators</t>
  </si>
  <si>
    <t>System identification</t>
  </si>
  <si>
    <t>Control theory of the continuous and discrete events processes</t>
  </si>
  <si>
    <t>Electronical and electrical circuits designing</t>
  </si>
  <si>
    <t>Digital controllers and PLC</t>
  </si>
  <si>
    <t>Term design</t>
  </si>
  <si>
    <t>Diploma seminar</t>
  </si>
  <si>
    <t>Elective course 4: Flexible manufacturing systems / Foundation of artifical inteligence</t>
  </si>
  <si>
    <t>Elective course 3: Networks and distributed control systems / Flying robots</t>
  </si>
  <si>
    <t>Elective course 2: Control of motion and electric vehicles / Mechanical constructions</t>
  </si>
  <si>
    <t>Elective humanistic 2:  Methodology of sciences for engineers / Ethics / Philosophy</t>
  </si>
  <si>
    <t>Elective humanistic 1:  Micro and small enterprise management / Project management</t>
  </si>
  <si>
    <t>Diploma work</t>
  </si>
  <si>
    <t>K1_W25+, K1_W27+, K1_W28+</t>
  </si>
  <si>
    <t>K1_K6+</t>
  </si>
  <si>
    <t xml:space="preserve">K1_U1+, K1_U4+, K1_U5+, K1_U7+  </t>
  </si>
  <si>
    <t>K1_K1+, K1_K4+</t>
  </si>
  <si>
    <t xml:space="preserve">K1_W23+, K1_W24+, K1_W26+ </t>
  </si>
  <si>
    <t xml:space="preserve">K1_U3+, K1_U4+, K1_U5+, K1_U6+, K1_U16+ </t>
  </si>
  <si>
    <t xml:space="preserve">K1_W2+, K1_W3+ </t>
  </si>
  <si>
    <t xml:space="preserve">K1_U1+, K1_U2+ </t>
  </si>
  <si>
    <t xml:space="preserve">K1_W1+, K1_W6+ </t>
  </si>
  <si>
    <t xml:space="preserve">K1_U14+, K1_U15+ </t>
  </si>
  <si>
    <t xml:space="preserve">K1_W24+, K1_W26+  </t>
  </si>
  <si>
    <t>K1_U1+, K1_U16+ K1_U19+ , K1_U31+</t>
  </si>
  <si>
    <t xml:space="preserve">K1_K1+, K1_K2+ K1_K3+  </t>
  </si>
  <si>
    <t xml:space="preserve">K1_U3+, K1_U8+ </t>
  </si>
  <si>
    <t xml:space="preserve">K1_W1+ </t>
  </si>
  <si>
    <t xml:space="preserve"> K1_W5+  </t>
  </si>
  <si>
    <t xml:space="preserve">K1_U9+   </t>
  </si>
  <si>
    <t>K1_U1+, K1_U26+</t>
  </si>
  <si>
    <t xml:space="preserve">K1_W8+, K1_W9+, K1_W10+ </t>
  </si>
  <si>
    <t>K1_U1+, K1_U10+, K1_U26+</t>
  </si>
  <si>
    <t xml:space="preserve">K1_U25+ </t>
  </si>
  <si>
    <t xml:space="preserve">K1_W1+, K1_W5+, K1_W10+ </t>
  </si>
  <si>
    <t xml:space="preserve">K1_U9+ </t>
  </si>
  <si>
    <t xml:space="preserve">K1_W12+ </t>
  </si>
  <si>
    <t xml:space="preserve">K1_U2+, K1_U15+, K1_U25+ </t>
  </si>
  <si>
    <t xml:space="preserve">K1_W1+, K1_W14+ </t>
  </si>
  <si>
    <t xml:space="preserve">K1_W9+, K1_W13+, K1_W19+ </t>
  </si>
  <si>
    <t xml:space="preserve">K1_U26+, K1_U27+, K1_U28+ </t>
  </si>
  <si>
    <t>K1_W18+, K1_W20+</t>
  </si>
  <si>
    <t xml:space="preserve">K1_U11+, K1_U15+, K1_U29+ </t>
  </si>
  <si>
    <t xml:space="preserve">K1_W15+, K1_W21+, K1_W23+ </t>
  </si>
  <si>
    <t>K1_U2+, K1_U11+, K1_U17+</t>
  </si>
  <si>
    <t>K1_W11+</t>
  </si>
  <si>
    <t>K1_U14+</t>
  </si>
  <si>
    <t>K1_W9+, K1_W13+, K1_W20+</t>
  </si>
  <si>
    <t>K1_U2+, K1_U13+, K1_U22+, K1_U27+</t>
  </si>
  <si>
    <t xml:space="preserve">K1_W21+, K1_W24+, K1_W25+, K1_W26+, K1_W27+ </t>
  </si>
  <si>
    <t xml:space="preserve">K1_K2+, K1_K3+, K1_K4+, K1_K5+, K1_K6+  </t>
  </si>
  <si>
    <t xml:space="preserve">K1_W11+, K1_W18+, K1_W20+, K1_W22+ </t>
  </si>
  <si>
    <t>K1_U2+, K1_U11+, K1_U14+, K1_U15+</t>
  </si>
  <si>
    <t>K1_W13+, K1_W16+, K1_W19+, K1_W23+</t>
  </si>
  <si>
    <t>K1_U2+, K1_U18+, K1_U24+, K1_U27+</t>
  </si>
  <si>
    <t xml:space="preserve">K1_W14+, K1_W16+, K1_W17+ </t>
  </si>
  <si>
    <t xml:space="preserve">K1_U10+, K1_U11+, K1_U12+, K1_U24+, K1_U29+ </t>
  </si>
  <si>
    <t>K1_W21+, K1_W23+, K1_W26+</t>
  </si>
  <si>
    <t>K1_U3+, K1_U4+, K1_U5+, K1_U6+, K1_U8+</t>
  </si>
  <si>
    <t xml:space="preserve">K1_K1+, K1_K3+, K1_K4+, K1_K5+, K1_K7+ </t>
  </si>
  <si>
    <t xml:space="preserve">K1_W20+, K1_W21+, K1_W26+ </t>
  </si>
  <si>
    <t>K1_W20+, K1_W21+</t>
  </si>
  <si>
    <t>K1_W20+, K1_W21+, K1_W22+</t>
  </si>
  <si>
    <t>K1_U4+, K1_U15+,  K1_U22+, K1_U24+</t>
  </si>
  <si>
    <t>K1_W20+, K1_W21+, K1_W28+</t>
  </si>
  <si>
    <t>K1_U10+, K1_U22+, K1_U26+</t>
  </si>
  <si>
    <t xml:space="preserve">K1_W10+, K1_W16+, K1_W19+, K1_W23+ </t>
  </si>
  <si>
    <t>K1_U11+, K1_U13+, K1_U18+, K1_U24+, K1_U28+</t>
  </si>
  <si>
    <t>K1_K3+, K1_K4+, K1_K5+</t>
  </si>
  <si>
    <t>Elective course 5: Analysis of control systems / Tools and software for robotic systems</t>
  </si>
  <si>
    <t xml:space="preserve">Elective course 1: Intelligent buildings and building automation / Robot programming and task planning </t>
  </si>
  <si>
    <t>K1_W7+, K1_W21+, K1_W28+</t>
  </si>
  <si>
    <t xml:space="preserve"> K1_U21+, K1_U26+</t>
  </si>
  <si>
    <t xml:space="preserve">K1_W4+, K1_W20+, K1_W22+ </t>
  </si>
  <si>
    <t xml:space="preserve">K1_U1+, K1_U11+, </t>
  </si>
  <si>
    <t xml:space="preserve">K1_K3+, K1_K5+  </t>
  </si>
  <si>
    <t xml:space="preserve">K1_U1+, K1_U11+, K1_U17+, K1_U24+ </t>
  </si>
  <si>
    <t>K1_U2+, K1_U6+, K1_U20+, K1_U21+, K1_U30+</t>
  </si>
  <si>
    <t xml:space="preserve">K1_U1+, K1_U2+, K1_U4+, K1_U6+, K1_U21+, K1_U23+, K1_U24+ </t>
  </si>
  <si>
    <t xml:space="preserve">K1_W3+, K1_W15+, K1_W21+, K1_W23+ </t>
  </si>
  <si>
    <t xml:space="preserve">K1_W2+, K1_W3+, K1_W4+ </t>
  </si>
  <si>
    <t>Profil ogólnoakademicki dla kwalifikacji pierwszego stopnia</t>
  </si>
  <si>
    <t>Symb.  PP</t>
  </si>
  <si>
    <t>Charakterystyki drugiego stopnia efektów uczenia się dla kwalifikacji na poziomie 6 umożliwających uzyskanie kompetencji inżynierskich</t>
  </si>
  <si>
    <t>podstawowe procesy zachodzące w cyklu życia urządzeń, obiektów i systemów technicznych</t>
  </si>
  <si>
    <t>podstawowe zasady tworzenia i rozwoju różnych form indywidualnej przedsiębiorczości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</si>
  <si>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</si>
  <si>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</si>
  <si>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</si>
  <si>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</si>
  <si>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Łączna liczba godzin na studiach stacjonarnych I stopnia jest równa 2 460 godz.; konsultacje i egzaminy – 165 godz., co daje łączną liczbę godzin zajęć wymagających bezpośredniego udziału nauczycieli akademickich i studentów = 2 625 godz. (liczbę punktów, którą student musi uzyskać w trakcie zajęć = 210), przy wymaganej liczbie godzin kontaktu z prowadzącym na studiach stacjonarnych 0,5 x (210 punktów ECTS x 25 godz.) = 2 625 godz. Przyjęto założenie, że jeden punkt ECTS odpowiada efektom kształcenia, których uzyskanie wymaga od studenta średnio 25-30 godzin pracy.</t>
  </si>
  <si>
    <t>Łączna liczba punktów ECTS = 210; punkty ECTS modułów obieralnych = 76 (wymagana liczba punktów ECTS modułów obieralnych 30% z 210 = 63).</t>
  </si>
  <si>
    <t xml:space="preserve">Łączna liczba punktów ECTS w ramach zajęć o charakterze praktycznym = 124, a liczba godzin zajęć laboratoryjnych i projektowych jest równa 900. </t>
  </si>
  <si>
    <t>Minimalna liczba punktów ECTS, którą student musi uzyskać, realizując moduły kształcenia oferowane na zajęciach ogólnouczelnianych lub na innym kierunku studiów = 29 (Foreign language, Micro and small enterprise management / Project management, Ergonomics, occupational health and work safety, intellectual rights protection, Methodology of sciences for engineers / Ethics / Philosophy, and others).</t>
  </si>
  <si>
    <t>Łączna liczba punktów ECTS, którą student musi uzyskać w ramach zajęć z zakresu nauk podstawowych, do których odnoszą się efekty kształcenia dla kierunku Automatyka i Robotyka = 41 (Foreign language, Mathematics I and II, Ergonomics, occupational health and work safety, intellectual rights protection, Selected topics in mathematics I and II, Physics, and others).</t>
  </si>
  <si>
    <t xml:space="preserve">Suma punktów ECTS zajęć służących zdobywaniu pogłębionej wiedzy oraz umiejętności prowadzenia badań naukowych = 134, przy czym procent punktów ECTS zajęć służących zdobywaniu pogłębionej wiedzy oraz umiejętności prowadzenia badań naukowych = 63,81%. </t>
  </si>
  <si>
    <t>Liczba punktów za zajęcia z języka obcego jest równa 12</t>
  </si>
  <si>
    <t>Liczba punktów z zajęć związanych z badaniami naukowymi jest równa 134.</t>
  </si>
  <si>
    <t>Automatic Control and Robotics - first-cycle studies, general academic profile, full-time studies</t>
  </si>
  <si>
    <t>Education programme of study in the field of Automatic Control and Robotics, first-cycle studies, general academic profile, full-time studies</t>
  </si>
  <si>
    <t>Domain: Engineering and Technical Sciences</t>
  </si>
  <si>
    <t>Discipline: Automation, Electronics and Electrical Engineering</t>
  </si>
  <si>
    <t>Professional title conferred:  Bachelor of Science Engineer</t>
  </si>
  <si>
    <t>Internship (4 weeks)</t>
  </si>
  <si>
    <t>Odniesienie do kierunkowych efektów uczenia się dla programu kształcenia - Automatyka i Robotyka</t>
  </si>
  <si>
    <t>Efekty uczenia się - Wiedza</t>
  </si>
  <si>
    <t>Symbol  PRK 6</t>
  </si>
  <si>
    <t>Symbol    PP</t>
  </si>
  <si>
    <t>Symbol   PRK 6</t>
  </si>
  <si>
    <t>Efekty uczenia się - Umiejętności</t>
  </si>
  <si>
    <t>Symbol   PP</t>
  </si>
  <si>
    <r>
      <t>Stosowane metody weryfikacji efektów uczenia się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</si>
  <si>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t>Ocena formująca (inaczej, formatywna), tj .ocena wspomagajaca proces uczenia się:</t>
    </r>
    <r>
      <rPr>
        <b/>
        <sz val="10"/>
        <color indexed="9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indexed="10"/>
        <rFont val="Arial CE"/>
        <charset val="238"/>
      </rPr>
      <t>Ocena podsumowująca (inaczej sumatywna), tj. ocens podsumowująca stopień osiągania przez studenta zakładanych efektów uczenia się:</t>
    </r>
    <r>
      <rPr>
        <b/>
        <sz val="10"/>
        <color indexed="9"/>
        <rFont val="Arial CE"/>
        <charset val="238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lub w formie testu wielokrotnego wyboru lub w formie kolokwium zaliczeniowego; 
• omówienie wyników egzaminu / kolokwium;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co najmniej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</si>
  <si>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Efekt uczenia się:</t>
  </si>
  <si>
    <t>Efekt uczenia się - Kompetencje społeczne</t>
  </si>
  <si>
    <t>EFEKTY UCZENIA SIĘ PROWADZĄCE DO UZYSKANIA KOMPETENCJI INŻYNIERSKICH</t>
  </si>
  <si>
    <t>Kierunkowe efekty uczenia się</t>
  </si>
  <si>
    <t>OPIS EFEKTÓW UCZENIA SIĘ PROWADZĄCYCH DO UZYSKANIA KOMPETENCJI INŻYNIERSKICH PRK 6</t>
  </si>
  <si>
    <t>Circuit theory</t>
  </si>
</sst>
</file>

<file path=xl/styles.xml><?xml version="1.0" encoding="utf-8"?>
<styleSheet xmlns="http://schemas.openxmlformats.org/spreadsheetml/2006/main">
  <fonts count="46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20"/>
      <color indexed="9"/>
      <name val="Arial CE"/>
      <family val="2"/>
      <charset val="238"/>
    </font>
    <font>
      <sz val="9"/>
      <name val="Arial CE"/>
      <charset val="238"/>
    </font>
    <font>
      <b/>
      <sz val="10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30"/>
      <name val="Arial CE"/>
      <charset val="238"/>
    </font>
    <font>
      <sz val="12"/>
      <color indexed="9"/>
      <name val="Arial Black"/>
      <family val="2"/>
      <charset val="238"/>
    </font>
    <font>
      <b/>
      <sz val="10"/>
      <color indexed="9"/>
      <name val="Arial Black"/>
      <family val="2"/>
      <charset val="238"/>
    </font>
    <font>
      <b/>
      <sz val="10"/>
      <color indexed="8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4"/>
      <color theme="0"/>
      <name val="Arial CE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b/>
      <sz val="10"/>
      <color rgb="FFFFFFFF"/>
      <name val="Arial CE"/>
      <charset val="238"/>
    </font>
    <font>
      <b/>
      <sz val="15"/>
      <color indexed="9"/>
      <name val="Arial CE"/>
      <family val="2"/>
      <charset val="238"/>
    </font>
    <font>
      <sz val="10"/>
      <color rgb="FFFF0000"/>
      <name val="Arial CE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Symbol"/>
      <family val="1"/>
      <charset val="2"/>
    </font>
    <font>
      <sz val="10"/>
      <color rgb="FF000000"/>
      <name val="Calibri"/>
      <family val="2"/>
      <charset val="238"/>
    </font>
    <font>
      <b/>
      <sz val="14"/>
      <color theme="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8"/>
      </patternFill>
    </fill>
    <fill>
      <patternFill patternType="solid">
        <fgColor rgb="FF66CCFF"/>
        <bgColor rgb="FF000000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99FFCC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4" fillId="0" borderId="0"/>
  </cellStyleXfs>
  <cellXfs count="278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8" fillId="3" borderId="2" xfId="0" applyFont="1" applyFill="1" applyBorder="1"/>
    <xf numFmtId="0" fontId="8" fillId="3" borderId="0" xfId="0" applyFont="1" applyFill="1"/>
    <xf numFmtId="0" fontId="0" fillId="2" borderId="0" xfId="0" applyFill="1" applyProtection="1">
      <protection locked="0"/>
    </xf>
    <xf numFmtId="0" fontId="8" fillId="3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0" fillId="4" borderId="0" xfId="0" applyFill="1"/>
    <xf numFmtId="0" fontId="10" fillId="3" borderId="2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right"/>
      <protection locked="0"/>
    </xf>
    <xf numFmtId="0" fontId="5" fillId="3" borderId="8" xfId="0" applyFont="1" applyFill="1" applyBorder="1" applyAlignment="1">
      <alignment horizontal="right" vertical="center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5" fillId="4" borderId="0" xfId="0" applyFont="1" applyFill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wrapText="1"/>
    </xf>
    <xf numFmtId="0" fontId="0" fillId="7" borderId="11" xfId="0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18" fillId="0" borderId="0" xfId="0" applyFont="1"/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1" fillId="9" borderId="0" xfId="0" applyFont="1" applyFill="1" applyAlignment="1" applyProtection="1">
      <alignment horizontal="left" vertical="center"/>
      <protection locked="0"/>
    </xf>
    <xf numFmtId="0" fontId="22" fillId="2" borderId="0" xfId="0" applyFont="1" applyFill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23" fillId="2" borderId="0" xfId="0" applyFont="1" applyFill="1" applyAlignment="1" applyProtection="1">
      <alignment horizontal="left"/>
      <protection locked="0"/>
    </xf>
    <xf numFmtId="0" fontId="24" fillId="2" borderId="0" xfId="0" applyFont="1" applyFill="1" applyAlignment="1">
      <alignment horizontal="left" vertical="top" wrapText="1"/>
    </xf>
    <xf numFmtId="0" fontId="24" fillId="2" borderId="0" xfId="0" applyFont="1" applyFill="1"/>
    <xf numFmtId="0" fontId="5" fillId="3" borderId="18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7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0" fillId="6" borderId="11" xfId="0" applyFill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11" borderId="1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6" fillId="9" borderId="23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27" fillId="9" borderId="0" xfId="0" applyFont="1" applyFill="1" applyAlignment="1">
      <alignment horizontal="center" vertical="center" wrapText="1"/>
    </xf>
    <xf numFmtId="0" fontId="0" fillId="12" borderId="7" xfId="0" applyFill="1" applyBorder="1" applyAlignment="1">
      <alignment vertical="center"/>
    </xf>
    <xf numFmtId="0" fontId="0" fillId="12" borderId="2" xfId="0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27" fillId="9" borderId="0" xfId="0" applyFont="1" applyFill="1" applyAlignment="1">
      <alignment horizontal="left" vertical="center"/>
    </xf>
    <xf numFmtId="3" fontId="15" fillId="13" borderId="17" xfId="0" applyNumberFormat="1" applyFont="1" applyFill="1" applyBorder="1" applyAlignment="1">
      <alignment horizontal="center" vertical="center" wrapText="1"/>
    </xf>
    <xf numFmtId="3" fontId="3" fillId="13" borderId="24" xfId="0" applyNumberFormat="1" applyFont="1" applyFill="1" applyBorder="1" applyAlignment="1">
      <alignment horizontal="center" vertical="center" wrapText="1"/>
    </xf>
    <xf numFmtId="3" fontId="15" fillId="13" borderId="11" xfId="0" applyNumberFormat="1" applyFont="1" applyFill="1" applyBorder="1" applyAlignment="1">
      <alignment horizontal="center" vertical="center" wrapText="1"/>
    </xf>
    <xf numFmtId="3" fontId="3" fillId="14" borderId="24" xfId="0" applyNumberFormat="1" applyFont="1" applyFill="1" applyBorder="1" applyAlignment="1">
      <alignment horizontal="center" vertical="center" wrapText="1"/>
    </xf>
    <xf numFmtId="0" fontId="15" fillId="13" borderId="24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left" vertical="center"/>
    </xf>
    <xf numFmtId="0" fontId="26" fillId="9" borderId="25" xfId="0" applyFont="1" applyFill="1" applyBorder="1" applyAlignment="1">
      <alignment horizontal="left" vertical="center" wrapText="1"/>
    </xf>
    <xf numFmtId="0" fontId="26" fillId="9" borderId="0" xfId="0" applyFont="1" applyFill="1" applyAlignment="1">
      <alignment horizontal="left" vertical="center" wrapText="1"/>
    </xf>
    <xf numFmtId="0" fontId="25" fillId="9" borderId="26" xfId="0" applyFont="1" applyFill="1" applyBorder="1" applyAlignment="1">
      <alignment horizontal="left" vertical="center" wrapText="1"/>
    </xf>
    <xf numFmtId="0" fontId="25" fillId="9" borderId="0" xfId="0" applyFont="1" applyFill="1" applyAlignment="1">
      <alignment horizontal="left" vertical="center" wrapText="1"/>
    </xf>
    <xf numFmtId="0" fontId="25" fillId="9" borderId="27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30" fillId="16" borderId="29" xfId="0" applyFont="1" applyFill="1" applyBorder="1" applyAlignment="1">
      <alignment horizontal="center"/>
    </xf>
    <xf numFmtId="0" fontId="30" fillId="16" borderId="12" xfId="0" applyFont="1" applyFill="1" applyBorder="1" applyAlignment="1">
      <alignment horizontal="center"/>
    </xf>
    <xf numFmtId="0" fontId="17" fillId="0" borderId="11" xfId="0" applyFont="1" applyBorder="1" applyAlignment="1">
      <alignment horizontal="justify" vertical="center"/>
    </xf>
    <xf numFmtId="0" fontId="26" fillId="9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5" fillId="8" borderId="11" xfId="0" applyFont="1" applyFill="1" applyBorder="1" applyAlignment="1">
      <alignment horizontal="left"/>
    </xf>
    <xf numFmtId="0" fontId="0" fillId="8" borderId="11" xfId="0" applyFill="1" applyBorder="1" applyAlignment="1" applyProtection="1">
      <alignment vertical="center"/>
      <protection locked="0"/>
    </xf>
    <xf numFmtId="0" fontId="32" fillId="17" borderId="11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0" fontId="15" fillId="13" borderId="2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9" borderId="26" xfId="0" applyFont="1" applyFill="1" applyBorder="1" applyAlignment="1">
      <alignment horizontal="left" vertical="center" wrapText="1"/>
    </xf>
    <xf numFmtId="0" fontId="13" fillId="9" borderId="25" xfId="0" applyFont="1" applyFill="1" applyBorder="1" applyAlignment="1">
      <alignment horizontal="left" vertical="center" wrapText="1"/>
    </xf>
    <xf numFmtId="0" fontId="0" fillId="19" borderId="0" xfId="0" applyFill="1"/>
    <xf numFmtId="0" fontId="33" fillId="15" borderId="0" xfId="0" applyFont="1" applyFill="1" applyAlignment="1" applyProtection="1">
      <alignment horizontal="left" vertical="center"/>
      <protection locked="0"/>
    </xf>
    <xf numFmtId="0" fontId="3" fillId="13" borderId="4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0" fillId="21" borderId="16" xfId="0" applyFill="1" applyBorder="1" applyAlignment="1">
      <alignment horizontal="left" vertical="center" wrapText="1"/>
    </xf>
    <xf numFmtId="0" fontId="35" fillId="23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horizontal="center"/>
    </xf>
    <xf numFmtId="0" fontId="37" fillId="15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2" borderId="32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11" borderId="32" xfId="0" applyFill="1" applyBorder="1" applyAlignment="1">
      <alignment horizontal="left" vertical="center" wrapText="1"/>
    </xf>
    <xf numFmtId="0" fontId="0" fillId="11" borderId="24" xfId="0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5" fillId="0" borderId="0" xfId="0" applyFont="1"/>
    <xf numFmtId="0" fontId="15" fillId="8" borderId="24" xfId="0" applyFont="1" applyFill="1" applyBorder="1" applyAlignment="1">
      <alignment horizontal="left"/>
    </xf>
    <xf numFmtId="0" fontId="15" fillId="8" borderId="24" xfId="0" applyFont="1" applyFill="1" applyBorder="1" applyAlignment="1" applyProtection="1">
      <alignment vertical="center" textRotation="90"/>
      <protection locked="0"/>
    </xf>
    <xf numFmtId="0" fontId="40" fillId="0" borderId="11" xfId="1" applyFont="1" applyBorder="1" applyAlignment="1">
      <alignment textRotation="90"/>
    </xf>
    <xf numFmtId="0" fontId="0" fillId="20" borderId="11" xfId="0" applyFill="1" applyBorder="1" applyAlignment="1">
      <alignment horizontal="right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8" fillId="19" borderId="0" xfId="0" applyFont="1" applyFill="1"/>
    <xf numFmtId="0" fontId="5" fillId="19" borderId="8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 vertical="center" wrapText="1"/>
    </xf>
    <xf numFmtId="0" fontId="0" fillId="19" borderId="0" xfId="0" applyFill="1" applyAlignment="1">
      <alignment vertical="center"/>
    </xf>
    <xf numFmtId="0" fontId="18" fillId="19" borderId="0" xfId="0" applyFont="1" applyFill="1" applyAlignment="1">
      <alignment vertical="center"/>
    </xf>
    <xf numFmtId="0" fontId="19" fillId="19" borderId="0" xfId="0" applyFont="1" applyFill="1" applyAlignment="1">
      <alignment vertical="center" wrapText="1"/>
    </xf>
    <xf numFmtId="0" fontId="18" fillId="24" borderId="0" xfId="0" applyFont="1" applyFill="1" applyAlignment="1">
      <alignment vertical="center" wrapText="1"/>
    </xf>
    <xf numFmtId="0" fontId="18" fillId="19" borderId="0" xfId="0" applyFont="1" applyFill="1"/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 wrapText="1"/>
    </xf>
    <xf numFmtId="0" fontId="42" fillId="0" borderId="45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41" fillId="0" borderId="42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19" borderId="0" xfId="0" applyFill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1" fillId="25" borderId="43" xfId="0" applyFont="1" applyFill="1" applyBorder="1" applyAlignment="1">
      <alignment horizontal="center" vertical="center" wrapText="1"/>
    </xf>
    <xf numFmtId="0" fontId="41" fillId="25" borderId="45" xfId="0" applyFont="1" applyFill="1" applyBorder="1" applyAlignment="1">
      <alignment horizontal="center" vertical="center" wrapText="1"/>
    </xf>
    <xf numFmtId="0" fontId="42" fillId="25" borderId="45" xfId="0" applyFont="1" applyFill="1" applyBorder="1" applyAlignment="1">
      <alignment vertical="center" wrapText="1"/>
    </xf>
    <xf numFmtId="0" fontId="20" fillId="25" borderId="45" xfId="0" applyFont="1" applyFill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25" borderId="43" xfId="0" applyFont="1" applyFill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44" fillId="0" borderId="45" xfId="0" applyFont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9" borderId="2" xfId="0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4" borderId="0" xfId="0" applyFont="1" applyFill="1" applyAlignment="1" applyProtection="1">
      <alignment horizontal="center" wrapText="1"/>
      <protection locked="0"/>
    </xf>
    <xf numFmtId="0" fontId="6" fillId="3" borderId="0" xfId="0" applyFont="1" applyFill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0" fillId="26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26" borderId="11" xfId="0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0" fontId="10" fillId="3" borderId="2" xfId="0" applyFont="1" applyFill="1" applyBorder="1" applyProtection="1">
      <protection locked="0"/>
    </xf>
    <xf numFmtId="0" fontId="0" fillId="21" borderId="11" xfId="0" applyFill="1" applyBorder="1" applyAlignment="1">
      <alignment horizontal="center" vertical="center" wrapText="1"/>
    </xf>
    <xf numFmtId="0" fontId="30" fillId="16" borderId="28" xfId="0" applyFont="1" applyFill="1" applyBorder="1" applyAlignment="1">
      <alignment horizontal="center" wrapText="1"/>
    </xf>
    <xf numFmtId="0" fontId="30" fillId="16" borderId="29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left" vertical="center" wrapText="1"/>
    </xf>
    <xf numFmtId="0" fontId="19" fillId="19" borderId="12" xfId="0" applyFont="1" applyFill="1" applyBorder="1" applyAlignment="1">
      <alignment horizontal="center" vertical="center" wrapText="1"/>
    </xf>
    <xf numFmtId="0" fontId="19" fillId="19" borderId="11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0" fillId="19" borderId="11" xfId="0" applyFont="1" applyFill="1" applyBorder="1" applyAlignment="1">
      <alignment horizontal="left" vertical="center" wrapText="1"/>
    </xf>
    <xf numFmtId="0" fontId="4" fillId="0" borderId="11" xfId="1" applyBorder="1" applyAlignment="1">
      <alignment horizontal="center" vertical="center"/>
    </xf>
    <xf numFmtId="0" fontId="4" fillId="0" borderId="50" xfId="1" applyBorder="1" applyAlignment="1">
      <alignment horizontal="left" vertical="center" wrapText="1"/>
    </xf>
    <xf numFmtId="0" fontId="4" fillId="27" borderId="11" xfId="1" applyFill="1" applyBorder="1" applyAlignment="1">
      <alignment horizontal="left" vertical="center" wrapText="1"/>
    </xf>
    <xf numFmtId="0" fontId="20" fillId="19" borderId="11" xfId="0" applyFont="1" applyFill="1" applyBorder="1" applyAlignment="1">
      <alignment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19" borderId="0" xfId="0" applyFont="1" applyFill="1" applyAlignment="1">
      <alignment horizontal="center" vertical="center" wrapText="1"/>
    </xf>
    <xf numFmtId="0" fontId="19" fillId="19" borderId="0" xfId="0" applyFont="1" applyFill="1" applyAlignment="1">
      <alignment horizontal="justify" vertical="center" wrapText="1"/>
    </xf>
    <xf numFmtId="0" fontId="20" fillId="24" borderId="0" xfId="0" applyFont="1" applyFill="1" applyAlignment="1">
      <alignment horizontal="left" vertical="center" wrapText="1"/>
    </xf>
    <xf numFmtId="0" fontId="19" fillId="24" borderId="0" xfId="0" applyFont="1" applyFill="1" applyAlignment="1">
      <alignment horizontal="center" vertical="center" wrapText="1"/>
    </xf>
    <xf numFmtId="0" fontId="20" fillId="19" borderId="0" xfId="0" applyFont="1" applyFill="1" applyAlignment="1">
      <alignment wrapText="1"/>
    </xf>
    <xf numFmtId="0" fontId="20" fillId="19" borderId="0" xfId="0" applyFont="1" applyFill="1" applyAlignment="1">
      <alignment horizontal="left" vertical="center" wrapText="1"/>
    </xf>
    <xf numFmtId="0" fontId="13" fillId="4" borderId="2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45" fillId="15" borderId="0" xfId="0" applyFont="1" applyFill="1" applyAlignment="1" applyProtection="1">
      <alignment horizontal="left" vertical="center"/>
      <protection locked="0"/>
    </xf>
    <xf numFmtId="0" fontId="5" fillId="15" borderId="9" xfId="0" applyFont="1" applyFill="1" applyBorder="1" applyAlignment="1">
      <alignment horizontal="center" vertical="center"/>
    </xf>
    <xf numFmtId="0" fontId="5" fillId="4" borderId="31" xfId="0" applyFont="1" applyFill="1" applyBorder="1" applyAlignment="1"/>
    <xf numFmtId="0" fontId="5" fillId="4" borderId="0" xfId="0" applyFont="1" applyFill="1" applyAlignment="1"/>
    <xf numFmtId="0" fontId="9" fillId="3" borderId="0" xfId="0" applyFont="1" applyFill="1" applyAlignment="1"/>
    <xf numFmtId="0" fontId="12" fillId="4" borderId="31" xfId="0" applyFont="1" applyFill="1" applyBorder="1" applyAlignment="1"/>
    <xf numFmtId="0" fontId="12" fillId="4" borderId="0" xfId="0" applyFont="1" applyFill="1" applyAlignment="1"/>
    <xf numFmtId="0" fontId="5" fillId="19" borderId="0" xfId="0" applyFont="1" applyFill="1" applyAlignment="1"/>
    <xf numFmtId="0" fontId="9" fillId="19" borderId="0" xfId="0" applyFont="1" applyFill="1" applyAlignment="1"/>
    <xf numFmtId="0" fontId="12" fillId="19" borderId="0" xfId="0" applyFont="1" applyFill="1" applyAlignment="1"/>
    <xf numFmtId="0" fontId="0" fillId="2" borderId="0" xfId="0" applyFill="1" applyBorder="1"/>
    <xf numFmtId="0" fontId="5" fillId="19" borderId="53" xfId="0" applyFont="1" applyFill="1" applyBorder="1" applyAlignment="1">
      <alignment horizontal="center"/>
    </xf>
    <xf numFmtId="0" fontId="0" fillId="19" borderId="0" xfId="0" applyFill="1" applyBorder="1"/>
    <xf numFmtId="0" fontId="9" fillId="3" borderId="31" xfId="0" applyFont="1" applyFill="1" applyBorder="1" applyAlignment="1">
      <alignment horizontal="center"/>
    </xf>
    <xf numFmtId="0" fontId="5" fillId="15" borderId="9" xfId="0" applyFont="1" applyFill="1" applyBorder="1" applyAlignment="1">
      <alignment horizontal="center"/>
    </xf>
    <xf numFmtId="0" fontId="0" fillId="0" borderId="0" xfId="0" applyBorder="1"/>
    <xf numFmtId="0" fontId="16" fillId="22" borderId="31" xfId="0" applyFont="1" applyFill="1" applyBorder="1" applyAlignment="1" applyProtection="1">
      <alignment horizontal="left" vertical="center" wrapText="1"/>
      <protection locked="0"/>
    </xf>
    <xf numFmtId="0" fontId="23" fillId="22" borderId="0" xfId="0" applyFont="1" applyFill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4" borderId="52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wrapText="1"/>
    </xf>
    <xf numFmtId="0" fontId="13" fillId="4" borderId="53" xfId="0" applyFont="1" applyFill="1" applyBorder="1" applyAlignment="1">
      <alignment horizontal="center" wrapText="1"/>
    </xf>
    <xf numFmtId="0" fontId="13" fillId="4" borderId="52" xfId="0" applyFont="1" applyFill="1" applyBorder="1" applyAlignment="1">
      <alignment horizontal="center" wrapText="1"/>
    </xf>
    <xf numFmtId="0" fontId="13" fillId="4" borderId="25" xfId="0" applyFont="1" applyFill="1" applyBorder="1" applyAlignment="1">
      <alignment horizontal="center" wrapText="1"/>
    </xf>
    <xf numFmtId="0" fontId="2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1" fillId="19" borderId="16" xfId="0" applyFont="1" applyFill="1" applyBorder="1" applyAlignment="1">
      <alignment horizontal="center" vertical="center" wrapText="1"/>
    </xf>
    <xf numFmtId="0" fontId="31" fillId="19" borderId="1" xfId="0" applyFont="1" applyFill="1" applyBorder="1" applyAlignment="1">
      <alignment horizontal="center" vertical="center" wrapText="1"/>
    </xf>
    <xf numFmtId="0" fontId="31" fillId="19" borderId="34" xfId="0" applyFont="1" applyFill="1" applyBorder="1" applyAlignment="1">
      <alignment horizontal="center" vertical="center" wrapText="1"/>
    </xf>
    <xf numFmtId="0" fontId="19" fillId="19" borderId="32" xfId="0" applyFont="1" applyFill="1" applyBorder="1" applyAlignment="1">
      <alignment horizontal="left" vertical="center" wrapText="1"/>
    </xf>
    <xf numFmtId="0" fontId="19" fillId="19" borderId="30" xfId="0" applyFont="1" applyFill="1" applyBorder="1" applyAlignment="1">
      <alignment horizontal="left" vertical="center" wrapText="1"/>
    </xf>
    <xf numFmtId="0" fontId="19" fillId="19" borderId="24" xfId="0" applyFont="1" applyFill="1" applyBorder="1" applyAlignment="1">
      <alignment horizontal="left" vertical="center" wrapText="1"/>
    </xf>
    <xf numFmtId="0" fontId="19" fillId="19" borderId="51" xfId="0" applyFont="1" applyFill="1" applyBorder="1" applyAlignment="1">
      <alignment horizontal="left" vertical="center" wrapText="1"/>
    </xf>
    <xf numFmtId="0" fontId="29" fillId="16" borderId="35" xfId="0" applyFont="1" applyFill="1" applyBorder="1" applyAlignment="1">
      <alignment horizontal="center" wrapText="1"/>
    </xf>
    <xf numFmtId="0" fontId="29" fillId="16" borderId="36" xfId="0" applyFont="1" applyFill="1" applyBorder="1" applyAlignment="1">
      <alignment horizontal="center" wrapText="1"/>
    </xf>
    <xf numFmtId="0" fontId="29" fillId="16" borderId="37" xfId="0" applyFont="1" applyFill="1" applyBorder="1" applyAlignment="1">
      <alignment horizontal="center" wrapText="1"/>
    </xf>
    <xf numFmtId="0" fontId="30" fillId="16" borderId="38" xfId="0" applyFont="1" applyFill="1" applyBorder="1" applyAlignment="1">
      <alignment horizontal="center"/>
    </xf>
    <xf numFmtId="0" fontId="30" fillId="16" borderId="39" xfId="0" applyFont="1" applyFill="1" applyBorder="1" applyAlignment="1">
      <alignment horizontal="center"/>
    </xf>
    <xf numFmtId="0" fontId="30" fillId="16" borderId="40" xfId="0" applyFont="1" applyFill="1" applyBorder="1" applyAlignment="1">
      <alignment horizontal="center"/>
    </xf>
    <xf numFmtId="0" fontId="31" fillId="19" borderId="49" xfId="0" applyFont="1" applyFill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center" vertical="center" wrapText="1"/>
    </xf>
    <xf numFmtId="0" fontId="19" fillId="19" borderId="32" xfId="0" applyFont="1" applyFill="1" applyBorder="1" applyAlignment="1">
      <alignment vertical="center" wrapText="1"/>
    </xf>
    <xf numFmtId="0" fontId="19" fillId="19" borderId="24" xfId="0" applyFont="1" applyFill="1" applyBorder="1" applyAlignment="1">
      <alignment vertical="center" wrapText="1"/>
    </xf>
  </cellXfs>
  <cellStyles count="2">
    <cellStyle name="Normalny" xfId="0" builtinId="0"/>
    <cellStyle name="Normalny 2" xfId="1"/>
  </cellStyles>
  <dxfs count="2079"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byszko/Ustawienia%20lokalne/Temporary%20Internet%20Files/Content.IE5/5560ZAZM/Kopia%20Informatyka_1%20st-stacjonarne%20-%202016-v7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byszko/Ustawienia%20lokalne/Temporary%20Internet%20Files/Content.IE5/5560ZAZM/AiR_2st_Automatyka-2016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byszko/Ustawienia%20lokalne/Temporary%20Internet%20Files/Content.IE5/YWDUA9AU/Documents%20and%20Settings/krolikowski/Moje%20dokumenty/Dziekanat%202012/KRK/Efekty%20ksztalcenia%20-%20Informatyka/Inf-1stop_2012_z_KRK_20120703-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 refreshError="1">
        <row r="9">
          <cell r="C9" t="str">
            <v>Moduł kształcenia</v>
          </cell>
        </row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Statystyki"/>
      <sheetName val="Klasy przedmiotów"/>
      <sheetName val="Kompetencje_inzynierskie"/>
      <sheetName val="Opis_efektow_inz"/>
    </sheetNames>
    <sheetDataSet>
      <sheetData sheetId="0">
        <row r="24">
          <cell r="I24">
            <v>0</v>
          </cell>
        </row>
        <row r="25">
          <cell r="E25">
            <v>424</v>
          </cell>
        </row>
        <row r="38">
          <cell r="I38">
            <v>0</v>
          </cell>
        </row>
        <row r="39">
          <cell r="E39">
            <v>435</v>
          </cell>
        </row>
        <row r="47">
          <cell r="I47">
            <v>30</v>
          </cell>
        </row>
        <row r="48">
          <cell r="E48">
            <v>135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StacA"/>
      <sheetName val="Nies"/>
      <sheetName val="NiesA"/>
      <sheetName val="Pod"/>
      <sheetName val="Kier"/>
      <sheetName val="Dod"/>
      <sheetName val="Wiedza"/>
      <sheetName val="Umiejetnosci"/>
      <sheetName val="Kompetencje"/>
      <sheetName val="Lit"/>
      <sheetName val="Osoby"/>
      <sheetName val="ObiStac"/>
      <sheetName val="ObiNies"/>
      <sheetName val="Karty"/>
      <sheetName val="KartyA"/>
      <sheetName val="Ank"/>
      <sheetName val="Wyn"/>
    </sheetNames>
    <sheetDataSet>
      <sheetData sheetId="0" refreshError="1"/>
      <sheetData sheetId="1" refreshError="1"/>
      <sheetData sheetId="2">
        <row r="7">
          <cell r="A7" t="str">
            <v>Sym.</v>
          </cell>
        </row>
        <row r="8">
          <cell r="A8" t="str">
            <v>Anal</v>
          </cell>
        </row>
        <row r="9">
          <cell r="A9" t="str">
            <v>Prog</v>
          </cell>
        </row>
        <row r="10">
          <cell r="A10" t="str">
            <v>WdI</v>
          </cell>
        </row>
        <row r="11">
          <cell r="A11" t="str">
            <v>MDys</v>
          </cell>
        </row>
        <row r="12">
          <cell r="A12" t="str">
            <v>NaIn</v>
          </cell>
        </row>
        <row r="13">
          <cell r="A13" t="str">
            <v>Alge</v>
          </cell>
        </row>
        <row r="14">
          <cell r="A14" t="str">
            <v>Obc1</v>
          </cell>
        </row>
        <row r="15">
          <cell r="A15" t="str">
            <v>Bibl</v>
          </cell>
        </row>
        <row r="16">
          <cell r="A16" t="str">
            <v>BHP</v>
          </cell>
        </row>
        <row r="24">
          <cell r="A24" t="str">
            <v>Sym.</v>
          </cell>
        </row>
        <row r="25">
          <cell r="A25" t="str">
            <v>ASD</v>
          </cell>
        </row>
        <row r="26">
          <cell r="A26" t="str">
            <v>SO1</v>
          </cell>
        </row>
        <row r="27">
          <cell r="A27" t="str">
            <v>PEle</v>
          </cell>
        </row>
        <row r="28">
          <cell r="A28" t="str">
            <v>Fizy</v>
          </cell>
        </row>
        <row r="29">
          <cell r="A29" t="str">
            <v>Logi</v>
          </cell>
        </row>
        <row r="30">
          <cell r="A30" t="str">
            <v>ProN</v>
          </cell>
        </row>
        <row r="31">
          <cell r="A31" t="str">
            <v>Obc2</v>
          </cell>
        </row>
        <row r="39">
          <cell r="A39" t="str">
            <v>Sym.</v>
          </cell>
        </row>
        <row r="40">
          <cell r="A40" t="str">
            <v>PTC</v>
          </cell>
        </row>
        <row r="41">
          <cell r="A41" t="str">
            <v>SO2</v>
          </cell>
        </row>
        <row r="42">
          <cell r="A42" t="str">
            <v>Prob</v>
          </cell>
        </row>
        <row r="43">
          <cell r="A43" t="str">
            <v>OptK</v>
          </cell>
        </row>
        <row r="44">
          <cell r="A44" t="str">
            <v>PObi</v>
          </cell>
        </row>
        <row r="45">
          <cell r="A45" t="str">
            <v>Obc3</v>
          </cell>
        </row>
        <row r="46">
          <cell r="A46" t="str">
            <v>Pdek</v>
          </cell>
        </row>
        <row r="54">
          <cell r="A54" t="str">
            <v>Sym.</v>
          </cell>
        </row>
        <row r="55">
          <cell r="A55" t="str">
            <v>SzIn</v>
          </cell>
        </row>
        <row r="56">
          <cell r="A56" t="str">
            <v>Arch</v>
          </cell>
        </row>
        <row r="57">
          <cell r="A57" t="str">
            <v>ZaMa</v>
          </cell>
        </row>
        <row r="58">
          <cell r="A58" t="str">
            <v>SK1</v>
          </cell>
        </row>
        <row r="59">
          <cell r="A59" t="str">
            <v>SBD1</v>
          </cell>
        </row>
        <row r="60">
          <cell r="A60" t="str">
            <v>Stat</v>
          </cell>
        </row>
        <row r="61">
          <cell r="A61" t="str">
            <v>Obc4</v>
          </cell>
        </row>
        <row r="69">
          <cell r="A69" t="str">
            <v>Sym.</v>
          </cell>
        </row>
        <row r="70">
          <cell r="A70" t="str">
            <v>SK2</v>
          </cell>
        </row>
        <row r="71">
          <cell r="A71" t="str">
            <v>SBD2</v>
          </cell>
        </row>
        <row r="72">
          <cell r="A72" t="str">
            <v>KCK</v>
          </cell>
        </row>
        <row r="73">
          <cell r="A73" t="str">
            <v>Num</v>
          </cell>
        </row>
        <row r="74">
          <cell r="A74" t="str">
            <v>Graf</v>
          </cell>
        </row>
        <row r="75">
          <cell r="A75" t="str">
            <v>Tech1</v>
          </cell>
        </row>
        <row r="76">
          <cell r="A76" t="str">
            <v>Hum1</v>
          </cell>
        </row>
        <row r="84">
          <cell r="A84" t="str">
            <v>Sym.</v>
          </cell>
        </row>
        <row r="85">
          <cell r="A85" t="str">
            <v>ApIn</v>
          </cell>
        </row>
        <row r="86">
          <cell r="A86" t="str">
            <v>Decy</v>
          </cell>
        </row>
        <row r="87">
          <cell r="A87" t="str">
            <v>IO1</v>
          </cell>
        </row>
        <row r="88">
          <cell r="A88" t="str">
            <v>Aut</v>
          </cell>
        </row>
        <row r="89">
          <cell r="A89" t="str">
            <v>Rown</v>
          </cell>
        </row>
        <row r="90">
          <cell r="A90" t="str">
            <v>Hum1</v>
          </cell>
        </row>
        <row r="91">
          <cell r="A91" t="str">
            <v>Prak</v>
          </cell>
        </row>
        <row r="102">
          <cell r="A102" t="str">
            <v>Sym.</v>
          </cell>
        </row>
        <row r="103">
          <cell r="A103" t="str">
            <v>IO2</v>
          </cell>
        </row>
        <row r="104">
          <cell r="A104" t="str">
            <v>Wbud</v>
          </cell>
        </row>
        <row r="105">
          <cell r="A105" t="str">
            <v>JFK</v>
          </cell>
        </row>
        <row r="106">
          <cell r="A106" t="str">
            <v>Tech3</v>
          </cell>
        </row>
        <row r="107">
          <cell r="A107" t="str">
            <v>Rozp</v>
          </cell>
        </row>
        <row r="108">
          <cell r="A108" t="str">
            <v>Zast</v>
          </cell>
        </row>
        <row r="117">
          <cell r="A117" t="str">
            <v>Sym.</v>
          </cell>
        </row>
        <row r="118">
          <cell r="A118" t="str">
            <v>Proj</v>
          </cell>
        </row>
        <row r="119">
          <cell r="A119" t="str">
            <v>Bezp</v>
          </cell>
        </row>
        <row r="120">
          <cell r="A120" t="str">
            <v>Tech4</v>
          </cell>
        </row>
        <row r="121">
          <cell r="A121" t="str">
            <v>Tech5</v>
          </cell>
        </row>
        <row r="122">
          <cell r="A122" t="str">
            <v>Semi</v>
          </cell>
        </row>
      </sheetData>
      <sheetData sheetId="3" refreshError="1"/>
      <sheetData sheetId="4">
        <row r="7">
          <cell r="B7" t="str">
            <v>Anal</v>
          </cell>
        </row>
      </sheetData>
      <sheetData sheetId="5">
        <row r="7">
          <cell r="B7" t="str">
            <v>WdI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autoPageBreaks="0"/>
  </sheetPr>
  <dimension ref="A1:AU116"/>
  <sheetViews>
    <sheetView tabSelected="1" topLeftCell="C13" zoomScale="115" zoomScaleNormal="115" zoomScaleSheetLayoutView="80" zoomScalePageLayoutView="85" workbookViewId="0">
      <selection activeCell="C22" sqref="C22"/>
    </sheetView>
  </sheetViews>
  <sheetFormatPr defaultColWidth="9.140625" defaultRowHeight="12.75"/>
  <cols>
    <col min="1" max="1" width="3.7109375" hidden="1" customWidth="1"/>
    <col min="2" max="2" width="5.7109375" hidden="1" customWidth="1"/>
    <col min="3" max="3" width="46.85546875" customWidth="1"/>
    <col min="4" max="4" width="9.42578125" style="21" customWidth="1"/>
    <col min="5" max="5" width="5.85546875" style="21" customWidth="1"/>
    <col min="6" max="6" width="4.7109375" style="21" customWidth="1"/>
    <col min="7" max="7" width="4.85546875" style="21" customWidth="1"/>
    <col min="8" max="8" width="5.85546875" style="21" customWidth="1"/>
    <col min="9" max="9" width="4.42578125" style="21" customWidth="1"/>
    <col min="10" max="10" width="6.7109375" style="21" customWidth="1"/>
    <col min="11" max="11" width="9.140625" style="155" hidden="1" customWidth="1"/>
    <col min="12" max="12" width="4.7109375" style="33" customWidth="1"/>
    <col min="13" max="13" width="7.42578125" style="33" customWidth="1"/>
    <col min="14" max="14" width="6.7109375" style="33" customWidth="1"/>
    <col min="15" max="15" width="5.5703125" style="33" customWidth="1"/>
    <col min="16" max="16" width="2.7109375" style="33" hidden="1" customWidth="1"/>
    <col min="17" max="17" width="3.7109375" style="33" hidden="1" customWidth="1"/>
    <col min="18" max="18" width="20.140625" style="33" customWidth="1"/>
    <col min="19" max="19" width="20.7109375" style="33" customWidth="1"/>
    <col min="20" max="20" width="19.28515625" style="33" customWidth="1"/>
    <col min="21" max="21" width="8.85546875" customWidth="1"/>
  </cols>
  <sheetData>
    <row r="1" spans="1:20">
      <c r="C1" s="35"/>
      <c r="D1" s="155"/>
      <c r="E1" s="155"/>
      <c r="F1" s="155"/>
      <c r="G1" s="155"/>
      <c r="H1" s="155"/>
      <c r="I1" s="155"/>
      <c r="J1" s="155"/>
      <c r="R1" s="171"/>
      <c r="T1" s="171"/>
    </row>
    <row r="2" spans="1:20" ht="26.25">
      <c r="A2" s="4"/>
      <c r="B2" s="15"/>
      <c r="C2" s="36" t="s">
        <v>386</v>
      </c>
      <c r="D2" s="18"/>
      <c r="E2" s="18"/>
      <c r="F2" s="18"/>
      <c r="G2" s="18"/>
      <c r="H2" s="18"/>
      <c r="I2" s="18"/>
      <c r="J2" s="18"/>
      <c r="K2" s="159"/>
      <c r="L2" s="172"/>
      <c r="M2" s="172"/>
      <c r="N2" s="172"/>
      <c r="O2" s="172"/>
      <c r="P2" s="173"/>
      <c r="R2" s="172"/>
      <c r="S2" s="172"/>
      <c r="T2" s="172"/>
    </row>
    <row r="3" spans="1:20" ht="19.5">
      <c r="A3" s="8"/>
      <c r="B3" s="10"/>
      <c r="C3" s="104" t="s">
        <v>387</v>
      </c>
      <c r="D3" s="19"/>
      <c r="E3" s="19"/>
      <c r="F3" s="19"/>
      <c r="G3" s="19"/>
      <c r="H3" s="19"/>
      <c r="I3" s="19"/>
      <c r="J3" s="19"/>
      <c r="K3" s="160"/>
      <c r="L3" s="174"/>
      <c r="M3" s="174"/>
      <c r="N3" s="174"/>
      <c r="O3" s="174"/>
      <c r="P3" s="175"/>
      <c r="R3" s="174"/>
      <c r="S3" s="174"/>
      <c r="T3" s="174"/>
    </row>
    <row r="4" spans="1:20" ht="18">
      <c r="A4" s="8"/>
      <c r="B4" s="10"/>
      <c r="C4" s="228" t="s">
        <v>388</v>
      </c>
      <c r="D4" s="19"/>
      <c r="E4" s="19"/>
      <c r="F4" s="19"/>
      <c r="G4" s="19"/>
      <c r="H4" s="19"/>
      <c r="I4" s="19"/>
      <c r="J4" s="19"/>
      <c r="K4" s="160"/>
      <c r="L4" s="174"/>
      <c r="M4" s="174"/>
      <c r="N4" s="174"/>
      <c r="O4" s="174"/>
      <c r="P4" s="175"/>
      <c r="R4" s="174"/>
      <c r="S4" s="174"/>
      <c r="T4" s="174"/>
    </row>
    <row r="5" spans="1:20" ht="18">
      <c r="A5" s="8"/>
      <c r="B5" s="10"/>
      <c r="C5" s="95" t="s">
        <v>389</v>
      </c>
      <c r="D5" s="19"/>
      <c r="E5" s="19"/>
      <c r="F5" s="19"/>
      <c r="G5" s="19"/>
      <c r="H5" s="19"/>
      <c r="I5" s="19"/>
      <c r="J5" s="19"/>
      <c r="K5" s="160"/>
      <c r="L5" s="174"/>
      <c r="M5" s="174"/>
      <c r="N5" s="174"/>
      <c r="O5" s="174"/>
      <c r="P5" s="175"/>
      <c r="R5" s="174"/>
      <c r="S5" s="174"/>
      <c r="T5" s="174"/>
    </row>
    <row r="6" spans="1:20" ht="18">
      <c r="A6" s="8"/>
      <c r="B6" s="10"/>
      <c r="C6" s="95" t="s">
        <v>390</v>
      </c>
      <c r="D6" s="19"/>
      <c r="E6" s="19"/>
      <c r="F6" s="19"/>
      <c r="G6" s="19"/>
      <c r="H6" s="19"/>
      <c r="I6" s="19"/>
      <c r="J6" s="19"/>
      <c r="K6" s="160"/>
      <c r="L6" s="174"/>
      <c r="M6" s="174"/>
      <c r="N6" s="174"/>
      <c r="O6" s="174"/>
      <c r="P6" s="175"/>
      <c r="R6" s="174"/>
      <c r="S6" s="174"/>
      <c r="T6" s="174"/>
    </row>
    <row r="7" spans="1:20" ht="30" customHeight="1">
      <c r="A7" s="3"/>
      <c r="B7" s="9"/>
      <c r="C7" s="16" t="s">
        <v>121</v>
      </c>
      <c r="D7" s="201" t="str">
        <f ca="1">MID(CELL("nazwa_pliku"),1+SEARCH("[",CELL("nazwa_pliku")),SEARCH("]",CELL("nazwa_pliku"))-SEARCH("[",CELL("nazwa_pliku"))-5)</f>
        <v>AiR_1st_stac_ogólno_eng.</v>
      </c>
      <c r="E7" s="22"/>
      <c r="F7" s="22"/>
      <c r="G7" s="22"/>
      <c r="H7" s="22"/>
      <c r="I7" s="22"/>
      <c r="J7" s="22"/>
      <c r="K7" s="156" t="str">
        <f ca="1">MID(CELL("nazwa_pliku"),1+SEARCH("[",CELL("nazwa_pliku")),SEARCH("]",CELL("nazwa_pliku"))-SEARCH("[",CELL("nazwa_pliku"))-1)</f>
        <v>AiR_1st_stac_ogólno_eng.xlsx</v>
      </c>
      <c r="L7" s="176"/>
      <c r="M7" s="176"/>
      <c r="N7" s="176"/>
      <c r="O7" s="176"/>
      <c r="P7" s="177"/>
      <c r="R7" s="176"/>
      <c r="S7" s="176"/>
      <c r="T7" s="176"/>
    </row>
    <row r="8" spans="1:20">
      <c r="A8" s="4"/>
      <c r="B8" s="15"/>
    </row>
    <row r="9" spans="1:20">
      <c r="A9" s="4"/>
      <c r="B9" s="15"/>
      <c r="C9" s="41" t="s">
        <v>99</v>
      </c>
      <c r="D9" s="37"/>
      <c r="E9" s="37"/>
      <c r="F9" s="37"/>
      <c r="G9" s="37"/>
      <c r="H9" s="37"/>
      <c r="I9" s="37"/>
      <c r="J9" s="37"/>
      <c r="K9" s="157"/>
      <c r="L9" s="154"/>
      <c r="M9" s="154"/>
      <c r="N9" s="154"/>
      <c r="O9" s="154"/>
      <c r="P9" s="172"/>
      <c r="R9" s="246" t="s">
        <v>164</v>
      </c>
      <c r="S9" s="246"/>
      <c r="T9" s="246"/>
    </row>
    <row r="10" spans="1:20" ht="25.5">
      <c r="A10" s="12" t="s">
        <v>9</v>
      </c>
      <c r="B10" s="11" t="s">
        <v>47</v>
      </c>
      <c r="C10" s="30" t="s">
        <v>100</v>
      </c>
      <c r="D10" s="38" t="s">
        <v>37</v>
      </c>
      <c r="E10" s="38" t="s">
        <v>19</v>
      </c>
      <c r="F10" s="38" t="s">
        <v>20</v>
      </c>
      <c r="G10" s="38" t="s">
        <v>21</v>
      </c>
      <c r="H10" s="38" t="s">
        <v>22</v>
      </c>
      <c r="I10" s="38" t="s">
        <v>39</v>
      </c>
      <c r="J10" s="38" t="s">
        <v>23</v>
      </c>
      <c r="K10" s="161" t="s">
        <v>32</v>
      </c>
      <c r="L10" s="163" t="s">
        <v>41</v>
      </c>
      <c r="M10" s="164" t="s">
        <v>111</v>
      </c>
      <c r="N10" s="164" t="s">
        <v>112</v>
      </c>
      <c r="O10" s="164" t="s">
        <v>113</v>
      </c>
      <c r="P10" s="39" t="s">
        <v>36</v>
      </c>
      <c r="Q10" s="32" t="s">
        <v>11</v>
      </c>
      <c r="R10" s="165" t="s">
        <v>13</v>
      </c>
      <c r="S10" s="44" t="s">
        <v>16</v>
      </c>
      <c r="T10" s="39" t="s">
        <v>14</v>
      </c>
    </row>
    <row r="11" spans="1:20" ht="18" customHeight="1">
      <c r="A11" t="str">
        <f>IF(ISBLANK(B11),"",IF(ISNA(MATCH(B11,#REF!,0)),"?","+"))</f>
        <v>+</v>
      </c>
      <c r="B11" t="s">
        <v>44</v>
      </c>
      <c r="C11" s="183" t="s">
        <v>272</v>
      </c>
      <c r="D11" s="178" t="s">
        <v>24</v>
      </c>
      <c r="E11" s="178">
        <v>60</v>
      </c>
      <c r="F11" s="178">
        <v>30</v>
      </c>
      <c r="G11" s="178"/>
      <c r="H11" s="178"/>
      <c r="I11" s="178"/>
      <c r="J11" s="178">
        <v>8</v>
      </c>
      <c r="K11" s="166" t="e">
        <f>IF(AND(NOT(ISBLANK(#REF!)),OR(ISNA(MATCH(#REF!,#REF!,0)),#REF!="Podst")),"Podst?",IF(AND(NOT(ISBLANK(#REF!)),OR(ISNA(MATCH(#REF!,#REF!,0)),#REF!="Kier")),"Kier?",IF(AND(NOT(ISBLANK(#REF!)),OR(ISNA(MATCH(#REF!,#REF!,0)),#REF!="Inne")),"Inne?",SUM(E11:I11))))</f>
        <v>#REF!</v>
      </c>
      <c r="L11" s="178"/>
      <c r="M11" s="178" t="s">
        <v>111</v>
      </c>
      <c r="N11" s="178"/>
      <c r="O11" s="178" t="s">
        <v>113</v>
      </c>
      <c r="P11" s="178" t="str">
        <f>IF(AND(ISNA(MATCH($B11,#REF!,0)),ISNA(MATCH($B11,#REF!,0))),"","*")</f>
        <v>*</v>
      </c>
      <c r="Q11" s="178">
        <v>1</v>
      </c>
      <c r="R11" s="178" t="s">
        <v>315</v>
      </c>
      <c r="S11" s="178" t="s">
        <v>168</v>
      </c>
      <c r="T11" s="178" t="s">
        <v>169</v>
      </c>
    </row>
    <row r="12" spans="1:20" ht="28.5" customHeight="1">
      <c r="A12" t="str">
        <f>IF(ISBLANK(B12),"",IF(ISNA(MATCH(B12,#REF!,0)),"?","+"))</f>
        <v>+</v>
      </c>
      <c r="B12" t="s">
        <v>18</v>
      </c>
      <c r="C12" s="145" t="s">
        <v>267</v>
      </c>
      <c r="D12" s="116" t="s">
        <v>122</v>
      </c>
      <c r="E12" s="116">
        <v>15</v>
      </c>
      <c r="F12" s="116"/>
      <c r="G12" s="116" t="s">
        <v>122</v>
      </c>
      <c r="H12" s="116">
        <v>15</v>
      </c>
      <c r="I12" s="116"/>
      <c r="J12" s="116">
        <v>3</v>
      </c>
      <c r="K12" s="167" t="e">
        <f>IF(AND(NOT(ISBLANK(#REF!)),OR(ISNA(MATCH(#REF!,#REF!,0)),#REF!="Podst")),"Podst?",IF(AND(NOT(ISBLANK(#REF!)),OR(ISNA(MATCH(#REF!,#REF!,0)),#REF!="Kier")),"Kier?",IF(AND(NOT(ISBLANK(#REF!)),OR(ISNA(MATCH(#REF!,#REF!,0)),#REF!="Inne")),"Inne?",SUM(E12:I12))))</f>
        <v>#REF!</v>
      </c>
      <c r="L12" s="116"/>
      <c r="M12" s="116"/>
      <c r="N12" s="116" t="s">
        <v>112</v>
      </c>
      <c r="O12" s="116" t="s">
        <v>113</v>
      </c>
      <c r="P12" s="116" t="str">
        <f>IF(AND(ISNA(MATCH($B26,#REF!,0)),ISNA(MATCH($B26,#REF!,0))),"","*")</f>
        <v>*</v>
      </c>
      <c r="Q12" s="116"/>
      <c r="R12" s="116" t="s">
        <v>266</v>
      </c>
      <c r="S12" s="116" t="s">
        <v>314</v>
      </c>
      <c r="T12" s="116" t="s">
        <v>172</v>
      </c>
    </row>
    <row r="13" spans="1:20" ht="18" customHeight="1">
      <c r="A13" t="str">
        <f>IF(ISBLANK(B13),"",IF(ISNA(MATCH(B13,#REF!,0)),"?","+"))</f>
        <v>+</v>
      </c>
      <c r="B13" t="s">
        <v>43</v>
      </c>
      <c r="C13" s="183" t="s">
        <v>273</v>
      </c>
      <c r="D13" s="178" t="s">
        <v>24</v>
      </c>
      <c r="E13" s="178">
        <v>30</v>
      </c>
      <c r="F13" s="178">
        <v>30</v>
      </c>
      <c r="G13" s="178"/>
      <c r="H13" s="178"/>
      <c r="I13" s="178"/>
      <c r="J13" s="178">
        <v>6</v>
      </c>
      <c r="K13" s="166" t="e">
        <f>IF(AND(NOT(ISBLANK(#REF!)),OR(ISNA(MATCH(#REF!,#REF!,0)),#REF!="Podst")),"Podst?",IF(AND(NOT(ISBLANK(#REF!)),OR(ISNA(MATCH(#REF!,#REF!,0)),#REF!="Kier")),"Kier?",IF(AND(NOT(ISBLANK(#REF!)),OR(ISNA(MATCH(#REF!,#REF!,0)),#REF!="Inne")),"Inne?",SUM(E13:I13))))</f>
        <v>#REF!</v>
      </c>
      <c r="L13" s="178"/>
      <c r="M13" s="178" t="s">
        <v>111</v>
      </c>
      <c r="N13" s="178"/>
      <c r="O13" s="178" t="s">
        <v>113</v>
      </c>
      <c r="P13" s="178" t="str">
        <f>IF(AND(ISNA(MATCH($B13,#REF!,0)),ISNA(MATCH($B13,#REF!,0))),"","*")</f>
        <v>*</v>
      </c>
      <c r="Q13" s="178">
        <f>Q26</f>
        <v>1</v>
      </c>
      <c r="R13" s="178" t="s">
        <v>315</v>
      </c>
      <c r="S13" s="178" t="s">
        <v>318</v>
      </c>
      <c r="T13" s="178" t="s">
        <v>169</v>
      </c>
    </row>
    <row r="14" spans="1:20" ht="33.6" customHeight="1">
      <c r="A14" t="str">
        <f>IF(ISBLANK(B14),"",IF(ISNA(MATCH(B14,#REF!,0)),"?","+"))</f>
        <v>+</v>
      </c>
      <c r="B14" t="s">
        <v>45</v>
      </c>
      <c r="C14" s="145" t="s">
        <v>299</v>
      </c>
      <c r="D14" s="116" t="s">
        <v>24</v>
      </c>
      <c r="E14" s="116">
        <v>30</v>
      </c>
      <c r="F14" s="116"/>
      <c r="G14" s="116"/>
      <c r="H14" s="116" t="s">
        <v>122</v>
      </c>
      <c r="I14" s="116"/>
      <c r="J14" s="116">
        <v>4</v>
      </c>
      <c r="K14" s="167" t="e">
        <f>IF(AND(NOT(ISBLANK(#REF!)),OR(ISNA(MATCH(#REF!,#REF!,0)),#REF!="Podst")),"Podst?",IF(AND(NOT(ISBLANK(#REF!)),OR(ISNA(MATCH(#REF!,#REF!,0)),#REF!="Kier")),"Kier?",IF(AND(NOT(ISBLANK(#REF!)),OR(ISNA(MATCH(#REF!,#REF!,0)),#REF!="Inne")),"Inne?",SUM(E14:I14))))</f>
        <v>#REF!</v>
      </c>
      <c r="L14" s="116" t="s">
        <v>42</v>
      </c>
      <c r="M14" s="116"/>
      <c r="N14" s="116" t="s">
        <v>112</v>
      </c>
      <c r="O14" s="116"/>
      <c r="P14" s="116" t="str">
        <f>IF(AND(ISNA(MATCH($B14,#REF!,0)),ISNA(MATCH($B14,#REF!,0))),"","*")</f>
        <v>*</v>
      </c>
      <c r="Q14" s="116" t="e">
        <f>Q25</f>
        <v>#REF!</v>
      </c>
      <c r="R14" s="116" t="s">
        <v>301</v>
      </c>
      <c r="S14" s="116" t="s">
        <v>187</v>
      </c>
      <c r="T14" s="116" t="s">
        <v>302</v>
      </c>
    </row>
    <row r="15" spans="1:20" ht="30.75" customHeight="1">
      <c r="A15" t="str">
        <f>IF(ISBLANK(B15),"",IF(ISNA(MATCH(B15,#REF!,0)),"?","+"))</f>
        <v>+</v>
      </c>
      <c r="B15" t="s">
        <v>60</v>
      </c>
      <c r="C15" s="183" t="s">
        <v>271</v>
      </c>
      <c r="D15" s="178" t="s">
        <v>24</v>
      </c>
      <c r="E15" s="178">
        <v>60</v>
      </c>
      <c r="F15" s="178"/>
      <c r="G15" s="178">
        <v>30</v>
      </c>
      <c r="H15" s="178"/>
      <c r="I15" s="178"/>
      <c r="J15" s="178">
        <v>8</v>
      </c>
      <c r="K15" s="166" t="e">
        <f>IF(AND(NOT(ISBLANK(#REF!)),OR(ISNA(MATCH(#REF!,#REF!,0)),#REF!="Podst")),"Podst?",IF(AND(NOT(ISBLANK(#REF!)),OR(ISNA(MATCH(#REF!,#REF!,0)),#REF!="Kier")),"Kier?",IF(AND(NOT(ISBLANK(#REF!)),OR(ISNA(MATCH(#REF!,#REF!,0)),#REF!="Inne")),"Inne?",SUM(E15:I15))))</f>
        <v>#REF!</v>
      </c>
      <c r="L15" s="178"/>
      <c r="M15" s="178"/>
      <c r="N15" s="178" t="s">
        <v>112</v>
      </c>
      <c r="O15" s="178" t="s">
        <v>113</v>
      </c>
      <c r="P15" s="178" t="str">
        <f>IF(AND(ISNA(MATCH($B15,#REF!,0)),ISNA(MATCH($B15,#REF!,0))),"","*")</f>
        <v>*</v>
      </c>
      <c r="Q15" s="178" t="e">
        <f t="shared" ref="Q15" si="0">Q14</f>
        <v>#REF!</v>
      </c>
      <c r="R15" s="178" t="s">
        <v>319</v>
      </c>
      <c r="S15" s="178" t="s">
        <v>320</v>
      </c>
      <c r="T15" s="178" t="s">
        <v>170</v>
      </c>
    </row>
    <row r="16" spans="1:20" ht="31.9" customHeight="1">
      <c r="A16" t="str">
        <f>IF(ISBLANK(B16),"",IF(ISNA(MATCH(B16,#REF!,0)),"?","+"))</f>
        <v>+</v>
      </c>
      <c r="B16" t="s">
        <v>46</v>
      </c>
      <c r="C16" s="145" t="s">
        <v>270</v>
      </c>
      <c r="D16" s="116"/>
      <c r="E16" s="116">
        <v>15</v>
      </c>
      <c r="F16" s="116"/>
      <c r="G16" s="116"/>
      <c r="H16" s="116"/>
      <c r="I16" s="116"/>
      <c r="J16" s="116">
        <v>1</v>
      </c>
      <c r="K16" s="167" t="e">
        <f>IF(AND(NOT(ISBLANK(#REF!)),OR(ISNA(MATCH(#REF!,#REF!,0)),#REF!="Podst")),"Podst?",IF(AND(NOT(ISBLANK(#REF!)),OR(ISNA(MATCH(#REF!,#REF!,0)),#REF!="Kier")),"Kier?",IF(AND(NOT(ISBLANK(#REF!)),OR(ISNA(MATCH(#REF!,#REF!,0)),#REF!="Inne")),"Inne?",SUM(E16:I16))))</f>
        <v>#REF!</v>
      </c>
      <c r="L16" s="116"/>
      <c r="M16" s="116" t="s">
        <v>111</v>
      </c>
      <c r="N16" s="116"/>
      <c r="O16" s="116"/>
      <c r="P16" s="116" t="str">
        <f>IF(AND(ISNA(MATCH($B16,#REF!,0)),ISNA(MATCH($B16,#REF!,0))),"","*")</f>
        <v>*</v>
      </c>
      <c r="Q16" s="116" t="e">
        <f>Q17</f>
        <v>#REF!</v>
      </c>
      <c r="R16" s="116" t="s">
        <v>311</v>
      </c>
      <c r="S16" s="116" t="s">
        <v>312</v>
      </c>
      <c r="T16" s="116" t="s">
        <v>313</v>
      </c>
    </row>
    <row r="17" spans="1:20" ht="18" customHeight="1">
      <c r="A17" t="str">
        <f>IF(ISBLANK(B17),"",IF(ISNA(MATCH(B17,#REF!,0)),"?","+"))</f>
        <v>+</v>
      </c>
      <c r="B17" t="s">
        <v>4</v>
      </c>
      <c r="C17" s="183" t="s">
        <v>268</v>
      </c>
      <c r="D17" s="178"/>
      <c r="E17" s="178"/>
      <c r="F17" s="178">
        <v>30</v>
      </c>
      <c r="G17" s="178"/>
      <c r="H17" s="178"/>
      <c r="I17" s="178"/>
      <c r="J17" s="178">
        <v>0</v>
      </c>
      <c r="K17" s="166" t="e">
        <f>IF(AND(NOT(ISBLANK(#REF!)),OR(ISNA(MATCH(#REF!,#REF!,0)),#REF!="Podst")),"Podst?",IF(AND(NOT(ISBLANK(#REF!)),OR(ISNA(MATCH(#REF!,#REF!,0)),#REF!="Kier")),"Kier?",IF(AND(NOT(ISBLANK(#REF!)),OR(ISNA(MATCH(#REF!,#REF!,0)),#REF!="Inne")),"Inne?",SUM(E17:I17))))</f>
        <v>#REF!</v>
      </c>
      <c r="L17" s="178" t="s">
        <v>42</v>
      </c>
      <c r="M17" s="178"/>
      <c r="N17" s="178"/>
      <c r="O17" s="178"/>
      <c r="P17" s="178" t="str">
        <f>IF(AND(ISNA(MATCH($B17,#REF!,0)),ISNA(MATCH($B17,#REF!,0))),"","*")</f>
        <v>*</v>
      </c>
      <c r="Q17" s="178" t="e">
        <f>#REF!</f>
        <v>#REF!</v>
      </c>
      <c r="R17" s="178"/>
      <c r="S17" s="178"/>
      <c r="T17" s="178" t="s">
        <v>173</v>
      </c>
    </row>
    <row r="18" spans="1:20" ht="15" customHeight="1">
      <c r="A18" s="2"/>
      <c r="B18" s="2"/>
      <c r="C18" s="40"/>
      <c r="D18" s="184"/>
      <c r="E18" s="185">
        <f t="shared" ref="E18:K18" si="1">SUM(E11:E17)</f>
        <v>210</v>
      </c>
      <c r="F18" s="185">
        <f t="shared" si="1"/>
        <v>90</v>
      </c>
      <c r="G18" s="185">
        <f t="shared" si="1"/>
        <v>30</v>
      </c>
      <c r="H18" s="185">
        <f t="shared" si="1"/>
        <v>15</v>
      </c>
      <c r="I18" s="186">
        <f t="shared" si="1"/>
        <v>0</v>
      </c>
      <c r="J18" s="187">
        <f t="shared" si="1"/>
        <v>30</v>
      </c>
      <c r="K18" s="162" t="e">
        <f t="shared" si="1"/>
        <v>#REF!</v>
      </c>
      <c r="L18" s="179"/>
      <c r="M18" s="179"/>
      <c r="N18" s="179"/>
      <c r="O18" s="179"/>
      <c r="P18" s="179"/>
      <c r="R18" s="180"/>
      <c r="S18" s="179"/>
      <c r="T18" s="179"/>
    </row>
    <row r="19" spans="1:20" ht="24">
      <c r="A19" s="1"/>
      <c r="B19" s="1"/>
      <c r="C19" s="23"/>
      <c r="D19" s="188" t="s">
        <v>31</v>
      </c>
      <c r="E19" s="189">
        <f>SUM(E18:I18)</f>
        <v>345</v>
      </c>
      <c r="F19" s="154"/>
      <c r="G19" s="154"/>
      <c r="H19" s="154"/>
      <c r="I19" s="154"/>
      <c r="J19" s="154"/>
      <c r="K19" s="157"/>
      <c r="L19" s="154"/>
      <c r="M19" s="154"/>
      <c r="N19" s="154"/>
      <c r="O19" s="154"/>
      <c r="P19" s="154"/>
    </row>
    <row r="20" spans="1:20">
      <c r="A20" s="1"/>
      <c r="C20" s="42" t="s">
        <v>25</v>
      </c>
      <c r="D20" s="154"/>
      <c r="E20" s="154"/>
      <c r="F20" s="154"/>
      <c r="G20" s="154"/>
      <c r="H20" s="154"/>
      <c r="I20" s="154"/>
      <c r="J20" s="154"/>
      <c r="K20" s="157"/>
      <c r="L20" s="154"/>
      <c r="M20" s="154"/>
      <c r="N20" s="154"/>
      <c r="O20" s="154"/>
      <c r="P20" s="154"/>
      <c r="R20" s="246" t="s">
        <v>164</v>
      </c>
      <c r="S20" s="246"/>
      <c r="T20" s="246"/>
    </row>
    <row r="21" spans="1:20" ht="22.5" customHeight="1">
      <c r="A21" s="12" t="s">
        <v>9</v>
      </c>
      <c r="B21" s="11" t="s">
        <v>47</v>
      </c>
      <c r="C21" s="39" t="s">
        <v>100</v>
      </c>
      <c r="D21" s="38" t="s">
        <v>37</v>
      </c>
      <c r="E21" s="38" t="s">
        <v>19</v>
      </c>
      <c r="F21" s="38" t="s">
        <v>20</v>
      </c>
      <c r="G21" s="38" t="s">
        <v>21</v>
      </c>
      <c r="H21" s="38" t="s">
        <v>22</v>
      </c>
      <c r="I21" s="38" t="s">
        <v>39</v>
      </c>
      <c r="J21" s="38" t="s">
        <v>23</v>
      </c>
      <c r="K21" s="47" t="s">
        <v>32</v>
      </c>
      <c r="L21" s="168" t="s">
        <v>41</v>
      </c>
      <c r="M21" s="169" t="s">
        <v>111</v>
      </c>
      <c r="N21" s="169" t="s">
        <v>112</v>
      </c>
      <c r="O21" s="169" t="s">
        <v>113</v>
      </c>
      <c r="P21" s="39" t="s">
        <v>36</v>
      </c>
      <c r="R21" s="44" t="s">
        <v>13</v>
      </c>
      <c r="S21" s="44" t="s">
        <v>16</v>
      </c>
      <c r="T21" s="39" t="s">
        <v>14</v>
      </c>
    </row>
    <row r="22" spans="1:20" ht="18" customHeight="1">
      <c r="A22" t="str">
        <f>IF(ISBLANK(B22),"",IF(ISNA(MATCH(B22,#REF!,0)),"?","+"))</f>
        <v>+</v>
      </c>
      <c r="B22" t="s">
        <v>57</v>
      </c>
      <c r="C22" s="183" t="s">
        <v>406</v>
      </c>
      <c r="D22" s="178" t="s">
        <v>24</v>
      </c>
      <c r="E22" s="178">
        <v>45</v>
      </c>
      <c r="F22" s="178">
        <v>30</v>
      </c>
      <c r="G22" s="178" t="s">
        <v>122</v>
      </c>
      <c r="H22" s="178"/>
      <c r="I22" s="178"/>
      <c r="J22" s="178">
        <v>7</v>
      </c>
      <c r="K22" s="166" t="e">
        <f>IF(AND(NOT(ISBLANK(#REF!)),OR(ISNA(MATCH(#REF!,#REF!,0)),#REF!="Podst")),"Podst?",IF(AND(NOT(ISBLANK(#REF!)),OR(ISNA(MATCH(#REF!,#REF!,0)),#REF!="Kier")),"Kier?",IF(AND(NOT(ISBLANK(#REF!)),OR(ISNA(MATCH(#REF!,#REF!,0)),#REF!="Inne")),"Inne?",SUM(E22:I22))))</f>
        <v>#REF!</v>
      </c>
      <c r="L22" s="178"/>
      <c r="M22" s="178"/>
      <c r="N22" s="178" t="s">
        <v>112</v>
      </c>
      <c r="O22" s="178" t="s">
        <v>113</v>
      </c>
      <c r="P22" s="178" t="str">
        <f>IF(AND(ISNA(MATCH($B22,#REF!,0)),ISNA(MATCH($B22,#REF!,0))),"","*")</f>
        <v>*</v>
      </c>
      <c r="Q22" s="178">
        <v>2</v>
      </c>
      <c r="R22" s="178" t="s">
        <v>309</v>
      </c>
      <c r="S22" s="178" t="s">
        <v>310</v>
      </c>
      <c r="T22" s="178" t="s">
        <v>174</v>
      </c>
    </row>
    <row r="23" spans="1:20" ht="33.6" customHeight="1">
      <c r="A23" t="str">
        <f>IF(ISBLANK(B23),"",IF(ISNA(MATCH(B23,#REF!,0)),"?","+"))</f>
        <v>+</v>
      </c>
      <c r="B23" t="s">
        <v>58</v>
      </c>
      <c r="C23" s="145" t="s">
        <v>271</v>
      </c>
      <c r="D23" s="116" t="s">
        <v>122</v>
      </c>
      <c r="E23" s="116" t="s">
        <v>122</v>
      </c>
      <c r="F23" s="116"/>
      <c r="G23" s="116">
        <v>30</v>
      </c>
      <c r="H23" s="116"/>
      <c r="I23" s="116"/>
      <c r="J23" s="116">
        <v>2</v>
      </c>
      <c r="K23" s="167" t="e">
        <f>IF(AND(NOT(ISBLANK(#REF!)),OR(ISNA(MATCH(#REF!,#REF!,0)),#REF!="Podst")),"Podst?",IF(AND(NOT(ISBLANK(#REF!)),OR(ISNA(MATCH(#REF!,#REF!,0)),#REF!="Kier")),"Kier?",IF(AND(NOT(ISBLANK(#REF!)),OR(ISNA(MATCH(#REF!,#REF!,0)),#REF!="Inne")),"Inne?",SUM(E23:I23))))</f>
        <v>#REF!</v>
      </c>
      <c r="L23" s="116"/>
      <c r="M23" s="116"/>
      <c r="N23" s="116" t="s">
        <v>112</v>
      </c>
      <c r="O23" s="116" t="s">
        <v>113</v>
      </c>
      <c r="P23" s="116" t="str">
        <f>IF(AND(ISNA(MATCH($B23,#REF!,0)),ISNA(MATCH($B23,#REF!,0))),"","*")</f>
        <v>*</v>
      </c>
      <c r="Q23" s="116" t="e">
        <f>#REF!</f>
        <v>#REF!</v>
      </c>
      <c r="R23" s="116" t="s">
        <v>319</v>
      </c>
      <c r="S23" s="116" t="s">
        <v>320</v>
      </c>
      <c r="T23" s="116" t="s">
        <v>170</v>
      </c>
    </row>
    <row r="24" spans="1:20" ht="27" customHeight="1">
      <c r="A24" t="str">
        <f>IF(ISBLANK(B24),"",IF(ISNA(MATCH(B24,#REF!,0)),"?","+"))</f>
        <v>+</v>
      </c>
      <c r="B24" t="s">
        <v>59</v>
      </c>
      <c r="C24" s="183" t="s">
        <v>275</v>
      </c>
      <c r="D24" s="178"/>
      <c r="E24" s="178">
        <v>15</v>
      </c>
      <c r="F24" s="178">
        <v>15</v>
      </c>
      <c r="G24" s="178"/>
      <c r="H24" s="178"/>
      <c r="I24" s="178"/>
      <c r="J24" s="178">
        <v>2</v>
      </c>
      <c r="K24" s="166" t="e">
        <f>IF(AND(NOT(ISBLANK(#REF!)),OR(ISNA(MATCH(#REF!,#REF!,0)),#REF!="Podst")),"Podst?",IF(AND(NOT(ISBLANK(#REF!)),OR(ISNA(MATCH(#REF!,#REF!,0)),#REF!="Kier")),"Kier?",IF(AND(NOT(ISBLANK(#REF!)),OR(ISNA(MATCH(#REF!,#REF!,0)),#REF!="Inne")),"Inne?",SUM(E24:I24))))</f>
        <v>#REF!</v>
      </c>
      <c r="L24" s="178"/>
      <c r="M24" s="178" t="s">
        <v>111</v>
      </c>
      <c r="N24" s="178"/>
      <c r="O24" s="178" t="s">
        <v>113</v>
      </c>
      <c r="P24" s="178" t="str">
        <f>IF(AND(ISNA(MATCH($B24,#REF!,0)),ISNA(MATCH($B24,#REF!,0))),"","*")</f>
        <v>*</v>
      </c>
      <c r="Q24" s="178" t="e">
        <f t="shared" ref="Q24:Q30" si="2">Q23</f>
        <v>#REF!</v>
      </c>
      <c r="R24" s="178" t="s">
        <v>315</v>
      </c>
      <c r="S24" s="178" t="s">
        <v>168</v>
      </c>
      <c r="T24" s="178" t="s">
        <v>169</v>
      </c>
    </row>
    <row r="25" spans="1:20" ht="18" customHeight="1">
      <c r="A25" t="str">
        <f>IF(ISBLANK(B25),"",IF(ISNA(MATCH(B25,[3]Nies!$A$7:$A$125,0)),"?","+"))</f>
        <v>+</v>
      </c>
      <c r="B25" t="s">
        <v>56</v>
      </c>
      <c r="C25" s="145" t="s">
        <v>276</v>
      </c>
      <c r="D25" s="116"/>
      <c r="E25" s="116">
        <v>15</v>
      </c>
      <c r="F25" s="116">
        <v>15</v>
      </c>
      <c r="G25" s="116" t="s">
        <v>122</v>
      </c>
      <c r="H25" s="116"/>
      <c r="I25" s="116"/>
      <c r="J25" s="116">
        <v>2</v>
      </c>
      <c r="K25" s="167" t="e">
        <f>IF(AND(NOT(ISBLANK(#REF!)),OR(ISNA(MATCH(#REF!,#REF!,0)),#REF!="Podst")),"Podst?",IF(AND(NOT(ISBLANK(#REF!)),OR(ISNA(MATCH(#REF!,#REF!,0)),#REF!="Kier")),"Kier?",IF(AND(NOT(ISBLANK(#REF!)),OR(ISNA(MATCH(#REF!,#REF!,0)),#REF!="Inne")),"Inne?",SUM(E25:I25))))</f>
        <v>#REF!</v>
      </c>
      <c r="L25" s="116"/>
      <c r="M25" s="116" t="s">
        <v>111</v>
      </c>
      <c r="N25" s="116"/>
      <c r="O25" s="116" t="s">
        <v>113</v>
      </c>
      <c r="P25" s="116" t="str">
        <f>IF(AND(ISNA(MATCH($B25,#REF!,0)),ISNA(MATCH($B25,#REF!,0))),"","*")</f>
        <v>*</v>
      </c>
      <c r="Q25" s="116" t="e">
        <f t="shared" si="2"/>
        <v>#REF!</v>
      </c>
      <c r="R25" s="116" t="s">
        <v>316</v>
      </c>
      <c r="S25" s="116" t="s">
        <v>317</v>
      </c>
      <c r="T25" s="116" t="s">
        <v>171</v>
      </c>
    </row>
    <row r="26" spans="1:20" ht="27.75" customHeight="1">
      <c r="A26" t="str">
        <f>IF(ISBLANK(B26),"",IF(ISNA(MATCH(B26,#REF!,0)),"?","+"))</f>
        <v>+</v>
      </c>
      <c r="B26" t="s">
        <v>61</v>
      </c>
      <c r="C26" s="183" t="s">
        <v>274</v>
      </c>
      <c r="D26" s="178" t="s">
        <v>24</v>
      </c>
      <c r="E26" s="178">
        <v>30</v>
      </c>
      <c r="F26" s="178" t="s">
        <v>122</v>
      </c>
      <c r="G26" s="178" t="s">
        <v>122</v>
      </c>
      <c r="H26" s="178"/>
      <c r="I26" s="178"/>
      <c r="J26" s="178">
        <v>3</v>
      </c>
      <c r="K26" s="166" t="e">
        <f>IF(AND(NOT(ISBLANK(#REF!)),OR(ISNA(MATCH(#REF!,#REF!,0)),#REF!="Podst")),"Podst?",IF(AND(NOT(ISBLANK(#REF!)),OR(ISNA(MATCH(#REF!,#REF!,0)),#REF!="Kier")),"Kier?",IF(AND(NOT(ISBLANK(#REF!)),OR(ISNA(MATCH(#REF!,#REF!,0)),#REF!="Inne")),"Inne?",SUM(E26:I26))))</f>
        <v>#REF!</v>
      </c>
      <c r="L26" s="178"/>
      <c r="M26" s="178" t="s">
        <v>111</v>
      </c>
      <c r="N26" s="178" t="s">
        <v>122</v>
      </c>
      <c r="O26" s="178" t="s">
        <v>113</v>
      </c>
      <c r="P26" s="178" t="str">
        <f>IF(AND(ISNA(MATCH($B12,#REF!,0)),ISNA(MATCH($B12,#REF!,0))),"","*")</f>
        <v>*</v>
      </c>
      <c r="Q26" s="178">
        <f>Q11</f>
        <v>1</v>
      </c>
      <c r="R26" s="178" t="s">
        <v>307</v>
      </c>
      <c r="S26" s="178" t="s">
        <v>308</v>
      </c>
      <c r="T26" s="178" t="s">
        <v>175</v>
      </c>
    </row>
    <row r="27" spans="1:20" ht="35.450000000000003" customHeight="1">
      <c r="A27" t="str">
        <f>IF(ISBLANK(B27),"",IF(ISNA(MATCH(B27,#REF!,0)),"?","+"))</f>
        <v>+</v>
      </c>
      <c r="B27" t="s">
        <v>70</v>
      </c>
      <c r="C27" s="145" t="s">
        <v>278</v>
      </c>
      <c r="D27" s="116" t="s">
        <v>24</v>
      </c>
      <c r="E27" s="116">
        <v>30</v>
      </c>
      <c r="F27" s="116">
        <v>30</v>
      </c>
      <c r="G27" s="116"/>
      <c r="H27" s="116"/>
      <c r="I27" s="116"/>
      <c r="J27" s="116">
        <v>5</v>
      </c>
      <c r="K27" s="167" t="e">
        <f>IF(AND(NOT(ISBLANK(#REF!)),OR(ISNA(MATCH(#REF!,#REF!,0)),#REF!="Podst")),"Podst?",IF(AND(NOT(ISBLANK(#REF!)),OR(ISNA(MATCH(#REF!,#REF!,0)),#REF!="Kier")),"Kier?",IF(AND(NOT(ISBLANK(#REF!)),OR(ISNA(MATCH(#REF!,#REF!,0)),#REF!="Inne")),"Inne?",SUM(E27:I27))))</f>
        <v>#REF!</v>
      </c>
      <c r="L27" s="116" t="s">
        <v>122</v>
      </c>
      <c r="M27" s="116" t="s">
        <v>111</v>
      </c>
      <c r="N27" s="116"/>
      <c r="O27" s="116" t="s">
        <v>113</v>
      </c>
      <c r="P27" s="116" t="str">
        <f>IF(AND(ISNA(MATCH($B27,#REF!,0)),ISNA(MATCH($B27,#REF!,0))),"","*")</f>
        <v>*</v>
      </c>
      <c r="Q27" s="116" t="e">
        <f>#REF!</f>
        <v>#REF!</v>
      </c>
      <c r="R27" s="116" t="s">
        <v>368</v>
      </c>
      <c r="S27" s="116" t="s">
        <v>321</v>
      </c>
      <c r="T27" s="116" t="s">
        <v>171</v>
      </c>
    </row>
    <row r="28" spans="1:20" ht="36" customHeight="1">
      <c r="C28" s="183" t="s">
        <v>279</v>
      </c>
      <c r="D28" s="178" t="s">
        <v>24</v>
      </c>
      <c r="E28" s="178">
        <v>30</v>
      </c>
      <c r="F28" s="178">
        <v>15</v>
      </c>
      <c r="G28" s="178"/>
      <c r="H28" s="178"/>
      <c r="I28" s="178"/>
      <c r="J28" s="178">
        <v>4</v>
      </c>
      <c r="K28" s="166"/>
      <c r="L28" s="178"/>
      <c r="M28" s="178"/>
      <c r="N28" s="178"/>
      <c r="O28" s="178" t="s">
        <v>113</v>
      </c>
      <c r="P28" s="178"/>
      <c r="Q28" s="178"/>
      <c r="R28" s="178" t="s">
        <v>322</v>
      </c>
      <c r="S28" s="178" t="s">
        <v>323</v>
      </c>
      <c r="T28" s="178" t="s">
        <v>178</v>
      </c>
    </row>
    <row r="29" spans="1:20" ht="34.9" customHeight="1">
      <c r="A29" t="str">
        <f>IF(ISBLANK(B29),"",IF(ISNA(MATCH(B29,#REF!,0)),"?","+"))</f>
        <v>+</v>
      </c>
      <c r="B29" t="s">
        <v>75</v>
      </c>
      <c r="C29" s="145" t="s">
        <v>269</v>
      </c>
      <c r="D29" s="116"/>
      <c r="E29" s="116"/>
      <c r="F29" s="116">
        <v>60</v>
      </c>
      <c r="G29" s="116"/>
      <c r="H29" s="116"/>
      <c r="I29" s="116"/>
      <c r="J29" s="116">
        <v>5</v>
      </c>
      <c r="K29" s="167" t="e">
        <f>IF(AND(NOT(ISBLANK(#REF!)),OR(ISNA(MATCH(#REF!,#REF!,0)),#REF!="Podst")),"Podst?",IF(AND(NOT(ISBLANK(#REF!)),OR(ISNA(MATCH(#REF!,#REF!,0)),#REF!="Kier")),"Kier?",IF(AND(NOT(ISBLANK(#REF!)),OR(ISNA(MATCH(#REF!,#REF!,0)),#REF!="Inne")),"Inne?",SUM(E29:I29))))</f>
        <v>#REF!</v>
      </c>
      <c r="L29" s="116" t="s">
        <v>42</v>
      </c>
      <c r="M29" s="116" t="s">
        <v>111</v>
      </c>
      <c r="N29" s="116"/>
      <c r="O29" s="116"/>
      <c r="P29" s="116" t="str">
        <f>IF(AND(ISNA(MATCH($B29,#REF!,0)),ISNA(MATCH($B29,#REF!,0))),"","*")</f>
        <v>*</v>
      </c>
      <c r="Q29" s="116" t="e">
        <f>Q27</f>
        <v>#REF!</v>
      </c>
      <c r="R29" s="116"/>
      <c r="S29" s="116" t="s">
        <v>303</v>
      </c>
      <c r="T29" s="116" t="s">
        <v>304</v>
      </c>
    </row>
    <row r="30" spans="1:20" ht="18" customHeight="1">
      <c r="A30" t="str">
        <f>IF(ISBLANK(B30),"",IF(ISNA(MATCH(B30,#REF!,0)),"?","+"))</f>
        <v>+</v>
      </c>
      <c r="B30" t="s">
        <v>5</v>
      </c>
      <c r="C30" s="183" t="s">
        <v>268</v>
      </c>
      <c r="D30" s="178"/>
      <c r="E30" s="178"/>
      <c r="F30" s="178">
        <v>30</v>
      </c>
      <c r="G30" s="178"/>
      <c r="H30" s="178"/>
      <c r="I30" s="178"/>
      <c r="J30" s="178">
        <v>0</v>
      </c>
      <c r="K30" s="166" t="e">
        <f>IF(AND(NOT(ISBLANK(#REF!)),OR(ISNA(MATCH(#REF!,#REF!,0)),#REF!="Podst")),"Podst?",IF(AND(NOT(ISBLANK(#REF!)),OR(ISNA(MATCH(#REF!,#REF!,0)),#REF!="Kier")),"Kier?",IF(AND(NOT(ISBLANK(#REF!)),OR(ISNA(MATCH(#REF!,#REF!,0)),#REF!="Inne")),"Inne?",SUM(E30:I30))))</f>
        <v>#REF!</v>
      </c>
      <c r="L30" s="178" t="s">
        <v>42</v>
      </c>
      <c r="M30" s="178"/>
      <c r="N30" s="178"/>
      <c r="O30" s="178"/>
      <c r="P30" s="178" t="str">
        <f>IF(AND(ISNA(MATCH($B30,#REF!,0)),ISNA(MATCH($B30,#REF!,0))),"","*")</f>
        <v>*</v>
      </c>
      <c r="Q30" s="178" t="e">
        <f t="shared" si="2"/>
        <v>#REF!</v>
      </c>
      <c r="R30" s="178"/>
      <c r="S30" s="178"/>
      <c r="T30" s="178" t="s">
        <v>173</v>
      </c>
    </row>
    <row r="31" spans="1:20">
      <c r="A31" s="2"/>
      <c r="B31" s="2"/>
      <c r="C31" s="46"/>
      <c r="D31" s="190"/>
      <c r="E31" s="38">
        <f t="shared" ref="E31:K31" si="3">SUM(E22:E30)</f>
        <v>165</v>
      </c>
      <c r="F31" s="185">
        <f t="shared" si="3"/>
        <v>195</v>
      </c>
      <c r="G31" s="185">
        <f t="shared" si="3"/>
        <v>30</v>
      </c>
      <c r="H31" s="191">
        <f t="shared" si="3"/>
        <v>0</v>
      </c>
      <c r="I31" s="192">
        <f t="shared" si="3"/>
        <v>0</v>
      </c>
      <c r="J31" s="193">
        <f t="shared" si="3"/>
        <v>30</v>
      </c>
      <c r="K31" s="162" t="e">
        <f t="shared" si="3"/>
        <v>#REF!</v>
      </c>
      <c r="L31" s="179"/>
      <c r="M31" s="179"/>
      <c r="N31" s="179"/>
      <c r="O31" s="179"/>
      <c r="P31" s="179"/>
      <c r="R31" s="180"/>
      <c r="S31" s="179"/>
      <c r="T31" s="179"/>
    </row>
    <row r="32" spans="1:20" ht="25.5">
      <c r="A32" s="1"/>
      <c r="B32" s="1"/>
      <c r="C32" s="1"/>
      <c r="D32" s="194" t="s">
        <v>31</v>
      </c>
      <c r="E32" s="195">
        <f>SUM(E31:I31)</f>
        <v>390</v>
      </c>
      <c r="F32" s="154"/>
      <c r="G32" s="154"/>
      <c r="H32" s="196" t="s">
        <v>40</v>
      </c>
      <c r="I32" s="197"/>
      <c r="J32" s="198">
        <f>J18+J31</f>
        <v>60</v>
      </c>
      <c r="K32" s="157"/>
      <c r="L32" s="154"/>
      <c r="M32" s="154"/>
      <c r="N32" s="154"/>
      <c r="O32" s="154"/>
      <c r="P32" s="154"/>
    </row>
    <row r="33" spans="1:20">
      <c r="A33" s="1"/>
      <c r="C33" s="43" t="s">
        <v>26</v>
      </c>
      <c r="D33" s="154"/>
      <c r="E33" s="154"/>
      <c r="F33" s="154"/>
      <c r="G33" s="154"/>
      <c r="H33" s="154"/>
      <c r="I33" s="154"/>
      <c r="J33" s="154"/>
      <c r="K33" s="157"/>
      <c r="L33" s="154"/>
      <c r="M33" s="154"/>
      <c r="N33" s="154"/>
      <c r="O33" s="154"/>
      <c r="P33" s="154"/>
      <c r="R33" s="246" t="s">
        <v>164</v>
      </c>
      <c r="S33" s="246"/>
      <c r="T33" s="246"/>
    </row>
    <row r="34" spans="1:20" ht="22.5" customHeight="1">
      <c r="A34" s="13" t="s">
        <v>9</v>
      </c>
      <c r="B34" s="11" t="s">
        <v>47</v>
      </c>
      <c r="C34" s="39" t="s">
        <v>100</v>
      </c>
      <c r="D34" s="38" t="s">
        <v>37</v>
      </c>
      <c r="E34" s="38" t="s">
        <v>19</v>
      </c>
      <c r="F34" s="38" t="s">
        <v>20</v>
      </c>
      <c r="G34" s="38" t="s">
        <v>21</v>
      </c>
      <c r="H34" s="38" t="s">
        <v>22</v>
      </c>
      <c r="I34" s="38" t="s">
        <v>39</v>
      </c>
      <c r="J34" s="38" t="s">
        <v>23</v>
      </c>
      <c r="K34" s="47" t="s">
        <v>32</v>
      </c>
      <c r="L34" s="170" t="s">
        <v>41</v>
      </c>
      <c r="M34" s="164" t="s">
        <v>111</v>
      </c>
      <c r="N34" s="164" t="s">
        <v>112</v>
      </c>
      <c r="O34" s="164" t="s">
        <v>113</v>
      </c>
      <c r="P34" s="39" t="s">
        <v>36</v>
      </c>
      <c r="R34" s="44" t="s">
        <v>13</v>
      </c>
      <c r="S34" s="44" t="s">
        <v>16</v>
      </c>
      <c r="T34" s="39" t="s">
        <v>14</v>
      </c>
    </row>
    <row r="35" spans="1:20" s="24" customFormat="1" ht="27" customHeight="1">
      <c r="A35" s="24" t="str">
        <f>IF(ISBLANK(B35),"",IF(ISNA(MATCH(B35,#REF!,0)),"?","+"))</f>
        <v>+</v>
      </c>
      <c r="B35" s="24" t="s">
        <v>48</v>
      </c>
      <c r="C35" s="183" t="s">
        <v>280</v>
      </c>
      <c r="D35" s="178" t="s">
        <v>122</v>
      </c>
      <c r="E35" s="178">
        <v>45</v>
      </c>
      <c r="F35" s="178"/>
      <c r="G35" s="178">
        <v>30</v>
      </c>
      <c r="H35" s="178"/>
      <c r="I35" s="178"/>
      <c r="J35" s="178">
        <v>5</v>
      </c>
      <c r="K35" s="166" t="e">
        <f>IF(AND(NOT(ISBLANK(#REF!)),OR(ISNA(MATCH(#REF!,#REF!,0)),#REF!="Podst")),"Podst?",IF(AND(NOT(ISBLANK(#REF!)),OR(ISNA(MATCH(#REF!,#REF!,0)),#REF!="Kier")),"Kier?",IF(AND(NOT(ISBLANK(#REF!)),OR(ISNA(MATCH(#REF!,#REF!,0)),#REF!="Inne")),"Inne?",SUM(E35:I35))))</f>
        <v>#REF!</v>
      </c>
      <c r="L35" s="178"/>
      <c r="M35" s="178"/>
      <c r="N35" s="178" t="s">
        <v>112</v>
      </c>
      <c r="O35" s="178" t="s">
        <v>113</v>
      </c>
      <c r="P35" s="178" t="str">
        <f>IF(AND(ISNA(MATCH($B35,#REF!,0)),ISNA(MATCH($B35,#REF!,0))),"","*")</f>
        <v>*</v>
      </c>
      <c r="Q35" s="178">
        <v>3</v>
      </c>
      <c r="R35" s="178" t="s">
        <v>324</v>
      </c>
      <c r="S35" s="178" t="s">
        <v>325</v>
      </c>
      <c r="T35" s="178" t="s">
        <v>171</v>
      </c>
    </row>
    <row r="36" spans="1:20" s="24" customFormat="1" ht="27" customHeight="1">
      <c r="A36" s="24" t="str">
        <f>IF(ISBLANK(B36),"",IF(ISNA(MATCH(B36,#REF!,0)),"?","+"))</f>
        <v>+</v>
      </c>
      <c r="B36" s="24" t="s">
        <v>49</v>
      </c>
      <c r="C36" s="145" t="s">
        <v>281</v>
      </c>
      <c r="D36" s="116" t="s">
        <v>122</v>
      </c>
      <c r="E36" s="116">
        <v>30</v>
      </c>
      <c r="F36" s="116">
        <v>30</v>
      </c>
      <c r="G36" s="116" t="s">
        <v>122</v>
      </c>
      <c r="H36" s="116"/>
      <c r="I36" s="116"/>
      <c r="J36" s="116">
        <v>4</v>
      </c>
      <c r="K36" s="167" t="e">
        <f>IF(AND(NOT(ISBLANK(#REF!)),OR(ISNA(MATCH(#REF!,#REF!,0)),#REF!="Podst")),"Podst?",IF(AND(NOT(ISBLANK(#REF!)),OR(ISNA(MATCH(#REF!,#REF!,0)),#REF!="Kier")),"Kier?",IF(AND(NOT(ISBLANK(#REF!)),OR(ISNA(MATCH(#REF!,#REF!,0)),#REF!="Inne")),"Inne?",SUM(E36:I36))))</f>
        <v>#REF!</v>
      </c>
      <c r="L36" s="116"/>
      <c r="M36" s="116"/>
      <c r="N36" s="116"/>
      <c r="O36" s="116" t="s">
        <v>113</v>
      </c>
      <c r="P36" s="116" t="str">
        <f>IF(AND(ISNA(MATCH($B36,#REF!,0)),ISNA(MATCH($B36,#REF!,0))),"","*")</f>
        <v>*</v>
      </c>
      <c r="Q36" s="116">
        <f t="shared" ref="Q36:Q38" si="4">Q35</f>
        <v>3</v>
      </c>
      <c r="R36" s="116" t="s">
        <v>326</v>
      </c>
      <c r="S36" s="116" t="s">
        <v>176</v>
      </c>
      <c r="T36" s="116" t="s">
        <v>177</v>
      </c>
    </row>
    <row r="37" spans="1:20" s="24" customFormat="1" ht="27" customHeight="1">
      <c r="A37" s="24" t="str">
        <f>IF(ISBLANK(B37),"",IF(ISNA(MATCH(B37,#REF!,0)),"?","+"))</f>
        <v>+</v>
      </c>
      <c r="B37" s="24" t="s">
        <v>33</v>
      </c>
      <c r="C37" s="183" t="s">
        <v>277</v>
      </c>
      <c r="D37" s="178"/>
      <c r="E37" s="178" t="s">
        <v>122</v>
      </c>
      <c r="F37" s="178" t="s">
        <v>122</v>
      </c>
      <c r="G37" s="178">
        <v>30</v>
      </c>
      <c r="H37" s="178"/>
      <c r="I37" s="178"/>
      <c r="J37" s="178">
        <v>2</v>
      </c>
      <c r="K37" s="166" t="e">
        <f>IF(AND(NOT(ISBLANK(#REF!)),OR(ISNA(MATCH(#REF!,#REF!,0)),#REF!="Podst")),"Podst?",IF(AND(NOT(ISBLANK(#REF!)),OR(ISNA(MATCH(#REF!,#REF!,0)),#REF!="Kier")),"Kier?",IF(AND(NOT(ISBLANK(#REF!)),OR(ISNA(MATCH(#REF!,#REF!,0)),#REF!="Inne")),"Inne?",SUM(E37:I37))))</f>
        <v>#REF!</v>
      </c>
      <c r="L37" s="178"/>
      <c r="M37" s="178"/>
      <c r="N37" s="178" t="s">
        <v>112</v>
      </c>
      <c r="O37" s="178" t="s">
        <v>113</v>
      </c>
      <c r="P37" s="178" t="str">
        <f>IF(AND(ISNA(MATCH($B37,#REF!,0)),ISNA(MATCH($B37,#REF!,0))),"","*")</f>
        <v>*</v>
      </c>
      <c r="Q37" s="178">
        <f t="shared" si="4"/>
        <v>3</v>
      </c>
      <c r="R37" s="178" t="s">
        <v>309</v>
      </c>
      <c r="S37" s="178" t="s">
        <v>310</v>
      </c>
      <c r="T37" s="178" t="s">
        <v>174</v>
      </c>
    </row>
    <row r="38" spans="1:20" s="24" customFormat="1" ht="27" customHeight="1">
      <c r="A38" s="24" t="str">
        <f>IF(ISBLANK(B38),"",IF(ISNA(MATCH(B38,#REF!,0)),"?","+"))</f>
        <v>+</v>
      </c>
      <c r="B38" s="24" t="s">
        <v>50</v>
      </c>
      <c r="C38" s="145" t="s">
        <v>282</v>
      </c>
      <c r="D38" s="116" t="s">
        <v>24</v>
      </c>
      <c r="E38" s="116">
        <v>30</v>
      </c>
      <c r="F38" s="116" t="s">
        <v>122</v>
      </c>
      <c r="G38" s="116"/>
      <c r="H38" s="116"/>
      <c r="I38" s="116"/>
      <c r="J38" s="116">
        <v>3</v>
      </c>
      <c r="K38" s="167" t="e">
        <f>IF(AND(NOT(ISBLANK(#REF!)),OR(ISNA(MATCH(#REF!,#REF!,0)),#REF!="Podst")),"Podst?",IF(AND(NOT(ISBLANK(#REF!)),OR(ISNA(MATCH(#REF!,#REF!,0)),#REF!="Kier")),"Kier?",IF(AND(NOT(ISBLANK(#REF!)),OR(ISNA(MATCH(#REF!,#REF!,0)),#REF!="Inne")),"Inne?",SUM(E38:I38))))</f>
        <v>#REF!</v>
      </c>
      <c r="L38" s="116"/>
      <c r="M38" s="116"/>
      <c r="N38" s="116"/>
      <c r="O38" s="116" t="s">
        <v>113</v>
      </c>
      <c r="P38" s="116" t="str">
        <f>IF(AND(ISNA(MATCH($B38,#REF!,0)),ISNA(MATCH($B38,#REF!,0))),"","*")</f>
        <v>*</v>
      </c>
      <c r="Q38" s="116">
        <f t="shared" si="4"/>
        <v>3</v>
      </c>
      <c r="R38" s="116" t="s">
        <v>327</v>
      </c>
      <c r="S38" s="116" t="s">
        <v>328</v>
      </c>
      <c r="T38" s="116" t="s">
        <v>174</v>
      </c>
    </row>
    <row r="39" spans="1:20" s="24" customFormat="1" ht="27" customHeight="1">
      <c r="A39" s="24" t="str">
        <f>IF(ISBLANK(B39),"",IF(ISNA(MATCH(B39,#REF!,0)),"?","+"))</f>
        <v>+</v>
      </c>
      <c r="B39" s="24" t="s">
        <v>6</v>
      </c>
      <c r="C39" s="183" t="s">
        <v>279</v>
      </c>
      <c r="D39" s="178" t="s">
        <v>122</v>
      </c>
      <c r="E39" s="178" t="s">
        <v>122</v>
      </c>
      <c r="F39" s="178" t="s">
        <v>122</v>
      </c>
      <c r="G39" s="178">
        <v>30</v>
      </c>
      <c r="H39" s="178"/>
      <c r="I39" s="178"/>
      <c r="J39" s="178">
        <v>2</v>
      </c>
      <c r="K39" s="166" t="e">
        <f>IF(AND(NOT(ISBLANK(#REF!)),OR(ISNA(MATCH(#REF!,#REF!,0)),#REF!="Podst")),"Podst?",IF(AND(NOT(ISBLANK(#REF!)),OR(ISNA(MATCH(#REF!,#REF!,0)),#REF!="Kier")),"Kier?",IF(AND(NOT(ISBLANK(#REF!)),OR(ISNA(MATCH(#REF!,#REF!,0)),#REF!="Inne")),"Inne?",SUM(E39:I39))))</f>
        <v>#REF!</v>
      </c>
      <c r="L39" s="178"/>
      <c r="M39" s="178"/>
      <c r="N39" s="178" t="s">
        <v>112</v>
      </c>
      <c r="O39" s="178"/>
      <c r="P39" s="178" t="str">
        <f>IF(AND(ISNA(MATCH($B39,#REF!,0)),ISNA(MATCH($B39,#REF!,0))),"","*")</f>
        <v>*</v>
      </c>
      <c r="Q39" s="178" t="e">
        <f>#REF!</f>
        <v>#REF!</v>
      </c>
      <c r="R39" s="178" t="s">
        <v>322</v>
      </c>
      <c r="S39" s="178" t="s">
        <v>323</v>
      </c>
      <c r="T39" s="178" t="s">
        <v>178</v>
      </c>
    </row>
    <row r="40" spans="1:20" s="24" customFormat="1" ht="27" customHeight="1">
      <c r="C40" s="145" t="s">
        <v>274</v>
      </c>
      <c r="D40" s="116"/>
      <c r="E40" s="116"/>
      <c r="F40" s="116"/>
      <c r="G40" s="116">
        <v>30</v>
      </c>
      <c r="H40" s="116"/>
      <c r="I40" s="116"/>
      <c r="J40" s="116">
        <v>2</v>
      </c>
      <c r="K40" s="167"/>
      <c r="L40" s="116"/>
      <c r="M40" s="116" t="s">
        <v>111</v>
      </c>
      <c r="N40" s="116" t="s">
        <v>112</v>
      </c>
      <c r="O40" s="116"/>
      <c r="P40" s="116"/>
      <c r="Q40" s="116"/>
      <c r="R40" s="116" t="s">
        <v>307</v>
      </c>
      <c r="S40" s="116" t="s">
        <v>308</v>
      </c>
      <c r="T40" s="116" t="s">
        <v>175</v>
      </c>
    </row>
    <row r="41" spans="1:20" s="24" customFormat="1" ht="34.9" customHeight="1">
      <c r="C41" s="183" t="s">
        <v>283</v>
      </c>
      <c r="D41" s="178" t="s">
        <v>24</v>
      </c>
      <c r="E41" s="178">
        <v>30</v>
      </c>
      <c r="F41" s="178"/>
      <c r="G41" s="178"/>
      <c r="H41" s="178"/>
      <c r="I41" s="178"/>
      <c r="J41" s="178">
        <v>3</v>
      </c>
      <c r="K41" s="166"/>
      <c r="L41" s="178"/>
      <c r="M41" s="178"/>
      <c r="N41" s="178"/>
      <c r="O41" s="178"/>
      <c r="P41" s="178"/>
      <c r="Q41" s="178"/>
      <c r="R41" s="178" t="s">
        <v>329</v>
      </c>
      <c r="S41" s="178" t="s">
        <v>330</v>
      </c>
      <c r="T41" s="178" t="s">
        <v>180</v>
      </c>
    </row>
    <row r="42" spans="1:20" s="24" customFormat="1" ht="48" customHeight="1">
      <c r="C42" s="145" t="s">
        <v>298</v>
      </c>
      <c r="D42" s="116"/>
      <c r="E42" s="116">
        <v>30</v>
      </c>
      <c r="F42" s="116"/>
      <c r="G42" s="116"/>
      <c r="H42" s="116"/>
      <c r="I42" s="116"/>
      <c r="J42" s="116">
        <v>2</v>
      </c>
      <c r="K42" s="167"/>
      <c r="L42" s="116" t="s">
        <v>42</v>
      </c>
      <c r="M42" s="116"/>
      <c r="N42" s="116"/>
      <c r="O42" s="116" t="s">
        <v>113</v>
      </c>
      <c r="P42" s="116"/>
      <c r="Q42" s="116"/>
      <c r="R42" s="116" t="s">
        <v>305</v>
      </c>
      <c r="S42" s="116" t="s">
        <v>306</v>
      </c>
      <c r="T42" s="116" t="s">
        <v>172</v>
      </c>
    </row>
    <row r="43" spans="1:20" s="24" customFormat="1" ht="27" customHeight="1">
      <c r="A43" s="24" t="str">
        <f>IF(ISBLANK(B43),"",IF(ISNA(MATCH(B43,#REF!,0)),"?","+"))</f>
        <v>+</v>
      </c>
      <c r="B43" s="24" t="s">
        <v>69</v>
      </c>
      <c r="C43" s="183" t="s">
        <v>269</v>
      </c>
      <c r="D43" s="178" t="s">
        <v>24</v>
      </c>
      <c r="E43" s="178"/>
      <c r="F43" s="178">
        <v>60</v>
      </c>
      <c r="G43" s="178"/>
      <c r="H43" s="178"/>
      <c r="I43" s="178"/>
      <c r="J43" s="178">
        <v>7</v>
      </c>
      <c r="K43" s="166" t="e">
        <f>IF(AND(NOT(ISBLANK(#REF!)),OR(ISNA(MATCH(#REF!,#REF!,0)),#REF!="Podst")),"Podst?",IF(AND(NOT(ISBLANK(#REF!)),OR(ISNA(MATCH(#REF!,#REF!,0)),#REF!="Kier")),"Kier?",IF(AND(NOT(ISBLANK(#REF!)),OR(ISNA(MATCH(#REF!,#REF!,0)),#REF!="Inne")),"Inne?",SUM(E43:I43))))</f>
        <v>#REF!</v>
      </c>
      <c r="L43" s="178" t="s">
        <v>42</v>
      </c>
      <c r="M43" s="178" t="s">
        <v>111</v>
      </c>
      <c r="N43" s="178"/>
      <c r="O43" s="178"/>
      <c r="P43" s="178" t="str">
        <f>IF(AND(ISNA(MATCH($B43,#REF!,0)),ISNA(MATCH($B43,#REF!,0))),"","*")</f>
        <v>*</v>
      </c>
      <c r="Q43" s="178" t="e">
        <f>Q39</f>
        <v>#REF!</v>
      </c>
      <c r="R43" s="178"/>
      <c r="S43" s="178" t="s">
        <v>303</v>
      </c>
      <c r="T43" s="178" t="s">
        <v>304</v>
      </c>
    </row>
    <row r="44" spans="1:20">
      <c r="A44" s="2"/>
      <c r="B44" s="2"/>
      <c r="C44" s="45"/>
      <c r="D44" s="199"/>
      <c r="E44" s="185">
        <f t="shared" ref="E44:K44" si="5">SUM(E35:E43)</f>
        <v>165</v>
      </c>
      <c r="F44" s="185">
        <f t="shared" si="5"/>
        <v>90</v>
      </c>
      <c r="G44" s="185">
        <f t="shared" si="5"/>
        <v>120</v>
      </c>
      <c r="H44" s="185">
        <f t="shared" si="5"/>
        <v>0</v>
      </c>
      <c r="I44" s="186">
        <f t="shared" si="5"/>
        <v>0</v>
      </c>
      <c r="J44" s="187">
        <f t="shared" si="5"/>
        <v>30</v>
      </c>
      <c r="K44" s="162" t="e">
        <f t="shared" si="5"/>
        <v>#REF!</v>
      </c>
      <c r="L44" s="179"/>
      <c r="M44" s="179"/>
      <c r="N44" s="179"/>
      <c r="O44" s="179"/>
      <c r="P44" s="179"/>
      <c r="R44" s="180"/>
      <c r="S44" s="179"/>
      <c r="T44" s="179"/>
    </row>
    <row r="45" spans="1:20" ht="24">
      <c r="A45" s="1"/>
      <c r="B45" s="1"/>
      <c r="C45" s="1"/>
      <c r="D45" s="188" t="s">
        <v>31</v>
      </c>
      <c r="E45" s="189">
        <f>SUM(E44:I44)</f>
        <v>375</v>
      </c>
      <c r="F45" s="154"/>
      <c r="G45" s="154"/>
      <c r="H45" s="154"/>
      <c r="I45" s="154"/>
      <c r="J45" s="154"/>
      <c r="K45" s="157"/>
      <c r="L45" s="154"/>
      <c r="M45" s="154"/>
      <c r="N45" s="154"/>
      <c r="O45" s="154"/>
      <c r="P45" s="154"/>
    </row>
    <row r="46" spans="1:20">
      <c r="A46" s="1"/>
      <c r="C46" s="43" t="s">
        <v>27</v>
      </c>
      <c r="D46" s="154"/>
      <c r="E46" s="154"/>
      <c r="F46" s="154"/>
      <c r="G46" s="154"/>
      <c r="H46" s="154"/>
      <c r="I46" s="154"/>
      <c r="J46" s="154"/>
      <c r="K46" s="157"/>
      <c r="L46" s="154"/>
      <c r="M46" s="154"/>
      <c r="N46" s="154"/>
      <c r="O46" s="154"/>
      <c r="P46" s="154"/>
      <c r="R46" s="246" t="s">
        <v>164</v>
      </c>
      <c r="S46" s="246"/>
      <c r="T46" s="246"/>
    </row>
    <row r="47" spans="1:20" ht="22.5" customHeight="1">
      <c r="A47" s="12" t="s">
        <v>9</v>
      </c>
      <c r="B47" s="11" t="s">
        <v>47</v>
      </c>
      <c r="C47" s="39" t="s">
        <v>100</v>
      </c>
      <c r="D47" s="38" t="s">
        <v>37</v>
      </c>
      <c r="E47" s="38" t="s">
        <v>19</v>
      </c>
      <c r="F47" s="38" t="s">
        <v>20</v>
      </c>
      <c r="G47" s="38" t="s">
        <v>21</v>
      </c>
      <c r="H47" s="38" t="s">
        <v>22</v>
      </c>
      <c r="I47" s="38" t="s">
        <v>39</v>
      </c>
      <c r="J47" s="38" t="s">
        <v>23</v>
      </c>
      <c r="K47" s="47" t="s">
        <v>32</v>
      </c>
      <c r="L47" s="170" t="s">
        <v>41</v>
      </c>
      <c r="M47" s="164" t="s">
        <v>111</v>
      </c>
      <c r="N47" s="164" t="s">
        <v>112</v>
      </c>
      <c r="O47" s="164" t="s">
        <v>113</v>
      </c>
      <c r="P47" s="39" t="s">
        <v>36</v>
      </c>
      <c r="R47" s="44" t="s">
        <v>13</v>
      </c>
      <c r="S47" s="44" t="s">
        <v>16</v>
      </c>
      <c r="T47" s="39" t="s">
        <v>14</v>
      </c>
    </row>
    <row r="48" spans="1:20" s="24" customFormat="1" ht="36" customHeight="1">
      <c r="A48" s="24" t="str">
        <f>IF(ISBLANK(B48),"",IF(ISNA(MATCH(B48,#REF!,0)),"?","+"))</f>
        <v>+</v>
      </c>
      <c r="B48" s="24" t="s">
        <v>34</v>
      </c>
      <c r="C48" s="183" t="s">
        <v>282</v>
      </c>
      <c r="D48" s="178"/>
      <c r="E48" s="178" t="s">
        <v>122</v>
      </c>
      <c r="F48" s="178"/>
      <c r="G48" s="178">
        <v>30</v>
      </c>
      <c r="H48" s="178"/>
      <c r="I48" s="178"/>
      <c r="J48" s="178">
        <v>2</v>
      </c>
      <c r="K48" s="166" t="e">
        <f>IF(AND(NOT(ISBLANK(#REF!)),OR(ISNA(MATCH(#REF!,#REF!,0)),#REF!="Podst")),"Podst?",IF(AND(NOT(ISBLANK(#REF!)),OR(ISNA(MATCH(#REF!,#REF!,0)),#REF!="Kier")),"Kier?",IF(AND(NOT(ISBLANK(#REF!)),OR(ISNA(MATCH(#REF!,#REF!,0)),#REF!="Inne")),"Inne?",SUM(E48:I48))))</f>
        <v>#REF!</v>
      </c>
      <c r="L48" s="178"/>
      <c r="M48" s="178"/>
      <c r="N48" s="178" t="s">
        <v>112</v>
      </c>
      <c r="O48" s="178"/>
      <c r="P48" s="178" t="str">
        <f>IF(AND(ISNA(MATCH($B48,#REF!,0)),ISNA(MATCH($B48,#REF!,0))),"","*")</f>
        <v>*</v>
      </c>
      <c r="Q48" s="178">
        <v>4</v>
      </c>
      <c r="R48" s="178" t="s">
        <v>327</v>
      </c>
      <c r="S48" s="178" t="s">
        <v>328</v>
      </c>
      <c r="T48" s="178" t="s">
        <v>174</v>
      </c>
    </row>
    <row r="49" spans="1:20" s="24" customFormat="1" ht="27" customHeight="1">
      <c r="A49" s="24" t="str">
        <f>IF(ISBLANK(B49),"",IF(ISNA(MATCH(B49,#REF!,0)),"?","+"))</f>
        <v>+</v>
      </c>
      <c r="B49" s="24" t="s">
        <v>52</v>
      </c>
      <c r="C49" s="145" t="s">
        <v>285</v>
      </c>
      <c r="D49" s="116" t="s">
        <v>122</v>
      </c>
      <c r="E49" s="116">
        <v>15</v>
      </c>
      <c r="F49" s="116">
        <v>15</v>
      </c>
      <c r="G49" s="116" t="s">
        <v>122</v>
      </c>
      <c r="H49" s="116"/>
      <c r="I49" s="116"/>
      <c r="J49" s="116">
        <v>2</v>
      </c>
      <c r="K49" s="167" t="e">
        <f>IF(AND(NOT(ISBLANK(#REF!)),OR(ISNA(MATCH(#REF!,#REF!,0)),#REF!="Podst")),"Podst?",IF(AND(NOT(ISBLANK(#REF!)),OR(ISNA(MATCH(#REF!,#REF!,0)),#REF!="Kier")),"Kier?",IF(AND(NOT(ISBLANK(#REF!)),OR(ISNA(MATCH(#REF!,#REF!,0)),#REF!="Inne")),"Inne?",SUM(E49:I49))))</f>
        <v>#REF!</v>
      </c>
      <c r="L49" s="116"/>
      <c r="M49" s="116"/>
      <c r="N49" s="116"/>
      <c r="O49" s="116" t="s">
        <v>113</v>
      </c>
      <c r="P49" s="116" t="str">
        <f>IF(AND(ISNA(MATCH($B49,#REF!,0)),ISNA(MATCH($B49,#REF!,0))),"","*")</f>
        <v>*</v>
      </c>
      <c r="Q49" s="116">
        <f>Q48</f>
        <v>4</v>
      </c>
      <c r="R49" s="116" t="s">
        <v>331</v>
      </c>
      <c r="S49" s="116" t="s">
        <v>364</v>
      </c>
      <c r="T49" s="116" t="s">
        <v>174</v>
      </c>
    </row>
    <row r="50" spans="1:20" s="24" customFormat="1" ht="33" customHeight="1">
      <c r="A50" s="24" t="str">
        <f>IF(ISBLANK(B50),"",IF(ISNA(MATCH(B50,#REF!,0)),"?","+"))</f>
        <v>+</v>
      </c>
      <c r="B50" s="24" t="s">
        <v>53</v>
      </c>
      <c r="C50" s="183" t="s">
        <v>280</v>
      </c>
      <c r="D50" s="178" t="s">
        <v>24</v>
      </c>
      <c r="E50" s="178">
        <v>15</v>
      </c>
      <c r="F50" s="178"/>
      <c r="G50" s="178">
        <v>30</v>
      </c>
      <c r="H50" s="178">
        <v>15</v>
      </c>
      <c r="I50" s="178"/>
      <c r="J50" s="178">
        <v>4</v>
      </c>
      <c r="K50" s="166" t="e">
        <f>IF(AND(NOT(ISBLANK(#REF!)),OR(ISNA(MATCH(#REF!,#REF!,0)),#REF!="Podst")),"Podst?",IF(AND(NOT(ISBLANK(#REF!)),OR(ISNA(MATCH(#REF!,#REF!,0)),#REF!="Kier")),"Kier?",IF(AND(NOT(ISBLANK(#REF!)),OR(ISNA(MATCH(#REF!,#REF!,0)),#REF!="Inne")),"Inne?",SUM(E50:I50))))</f>
        <v>#REF!</v>
      </c>
      <c r="L50" s="178"/>
      <c r="M50" s="178"/>
      <c r="N50" s="178" t="s">
        <v>112</v>
      </c>
      <c r="O50" s="178" t="s">
        <v>113</v>
      </c>
      <c r="P50" s="178" t="str">
        <f>IF(AND(ISNA(MATCH($B50,#REF!,0)),ISNA(MATCH($B50,#REF!,0))),"","*")</f>
        <v>*</v>
      </c>
      <c r="Q50" s="178">
        <f t="shared" ref="Q50:Q52" si="6">Q49</f>
        <v>4</v>
      </c>
      <c r="R50" s="178" t="s">
        <v>324</v>
      </c>
      <c r="S50" s="178" t="s">
        <v>325</v>
      </c>
      <c r="T50" s="178" t="s">
        <v>171</v>
      </c>
    </row>
    <row r="51" spans="1:20" s="24" customFormat="1" ht="33" customHeight="1">
      <c r="A51" s="24" t="str">
        <f>IF(ISBLANK(B51),"",IF(ISNA(MATCH(B51,#REF!,0)),"?","+"))</f>
        <v>+</v>
      </c>
      <c r="B51" s="24" t="s">
        <v>54</v>
      </c>
      <c r="C51" s="145" t="s">
        <v>281</v>
      </c>
      <c r="D51" s="116" t="s">
        <v>24</v>
      </c>
      <c r="E51" s="116">
        <v>30</v>
      </c>
      <c r="F51" s="116">
        <v>15</v>
      </c>
      <c r="G51" s="116">
        <v>30</v>
      </c>
      <c r="H51" s="116"/>
      <c r="I51" s="116"/>
      <c r="J51" s="116">
        <v>5</v>
      </c>
      <c r="K51" s="167" t="e">
        <f>IF(AND(NOT(ISBLANK(#REF!)),OR(ISNA(MATCH(#REF!,#REF!,0)),#REF!="Podst")),"Podst?",IF(AND(NOT(ISBLANK(#REF!)),OR(ISNA(MATCH(#REF!,#REF!,0)),#REF!="Kier")),"Kier?",IF(AND(NOT(ISBLANK(#REF!)),OR(ISNA(MATCH(#REF!,#REF!,0)),#REF!="Inne")),"Inne?",SUM(E51:I51))))</f>
        <v>#REF!</v>
      </c>
      <c r="L51" s="116"/>
      <c r="M51" s="116"/>
      <c r="N51" s="116" t="s">
        <v>112</v>
      </c>
      <c r="O51" s="116" t="s">
        <v>113</v>
      </c>
      <c r="P51" s="116" t="str">
        <f>IF(AND(ISNA(MATCH($B51,#REF!,0)),ISNA(MATCH($B51,#REF!,0))),"","*")</f>
        <v>*</v>
      </c>
      <c r="Q51" s="116">
        <f t="shared" si="6"/>
        <v>4</v>
      </c>
      <c r="R51" s="116" t="s">
        <v>326</v>
      </c>
      <c r="S51" s="116" t="s">
        <v>176</v>
      </c>
      <c r="T51" s="116" t="s">
        <v>177</v>
      </c>
    </row>
    <row r="52" spans="1:20" s="24" customFormat="1" ht="16.899999999999999" customHeight="1">
      <c r="A52" s="24" t="str">
        <f>IF(ISBLANK(B52),"",IF(ISNA(MATCH(B52,#REF!,0)),"?","+"))</f>
        <v>+</v>
      </c>
      <c r="B52" s="24" t="s">
        <v>55</v>
      </c>
      <c r="C52" s="183" t="s">
        <v>284</v>
      </c>
      <c r="D52" s="178"/>
      <c r="E52" s="178">
        <v>30</v>
      </c>
      <c r="F52" s="178"/>
      <c r="G52" s="178">
        <v>30</v>
      </c>
      <c r="H52" s="178"/>
      <c r="I52" s="178"/>
      <c r="J52" s="178">
        <v>4</v>
      </c>
      <c r="K52" s="166" t="e">
        <f>IF(AND(NOT(ISBLANK(#REF!)),OR(ISNA(MATCH(#REF!,#REF!,0)),#REF!="Podst")),"Podst?",IF(AND(NOT(ISBLANK(#REF!)),OR(ISNA(MATCH(#REF!,#REF!,0)),#REF!="Kier")),"Kier?",IF(AND(NOT(ISBLANK(#REF!)),OR(ISNA(MATCH(#REF!,#REF!,0)),#REF!="Inne")),"Inne?",SUM(E52:I52))))</f>
        <v>#REF!</v>
      </c>
      <c r="L52" s="178"/>
      <c r="M52" s="178"/>
      <c r="N52" s="178" t="s">
        <v>112</v>
      </c>
      <c r="O52" s="178"/>
      <c r="P52" s="178" t="str">
        <f>IF(AND(ISNA(MATCH($B52,#REF!,0)),ISNA(MATCH($B52,#REF!,0))),"","*")</f>
        <v>*</v>
      </c>
      <c r="Q52" s="178">
        <f t="shared" si="6"/>
        <v>4</v>
      </c>
      <c r="R52" s="178" t="s">
        <v>333</v>
      </c>
      <c r="S52" s="178" t="s">
        <v>334</v>
      </c>
      <c r="T52" s="178" t="s">
        <v>177</v>
      </c>
    </row>
    <row r="53" spans="1:20" s="24" customFormat="1" ht="31.15" customHeight="1">
      <c r="A53" s="24" t="str">
        <f>IF(ISBLANK(B53),"",IF(ISNA(MATCH(B53,#REF!,0)),"?","+"))</f>
        <v>+</v>
      </c>
      <c r="B53" s="24" t="s">
        <v>35</v>
      </c>
      <c r="C53" s="145" t="s">
        <v>283</v>
      </c>
      <c r="D53" s="116" t="s">
        <v>122</v>
      </c>
      <c r="E53" s="116" t="s">
        <v>122</v>
      </c>
      <c r="F53" s="116"/>
      <c r="G53" s="116">
        <v>30</v>
      </c>
      <c r="H53" s="116" t="s">
        <v>122</v>
      </c>
      <c r="I53" s="116"/>
      <c r="J53" s="116">
        <v>2</v>
      </c>
      <c r="K53" s="167" t="e">
        <f>IF(AND(NOT(ISBLANK(#REF!)),OR(ISNA(MATCH(#REF!,#REF!,0)),#REF!="Podst")),"Podst?",IF(AND(NOT(ISBLANK(#REF!)),OR(ISNA(MATCH(#REF!,#REF!,0)),#REF!="Kier")),"Kier?",IF(AND(NOT(ISBLANK(#REF!)),OR(ISNA(MATCH(#REF!,#REF!,0)),#REF!="Inne")),"Inne?",SUM(E53:I53))))</f>
        <v>#REF!</v>
      </c>
      <c r="L53" s="116" t="s">
        <v>122</v>
      </c>
      <c r="M53" s="116"/>
      <c r="N53" s="116" t="s">
        <v>112</v>
      </c>
      <c r="O53" s="116"/>
      <c r="P53" s="116" t="str">
        <f>IF(AND(ISNA(MATCH($B53,#REF!,0)),ISNA(MATCH($B53,#REF!,0))),"","*")</f>
        <v>*</v>
      </c>
      <c r="Q53" s="116" t="e">
        <f>#REF!</f>
        <v>#REF!</v>
      </c>
      <c r="R53" s="116" t="s">
        <v>329</v>
      </c>
      <c r="S53" s="116" t="s">
        <v>330</v>
      </c>
      <c r="T53" s="116" t="s">
        <v>180</v>
      </c>
    </row>
    <row r="54" spans="1:20" s="24" customFormat="1" ht="36" customHeight="1">
      <c r="C54" s="183" t="s">
        <v>287</v>
      </c>
      <c r="D54" s="178"/>
      <c r="E54" s="178">
        <v>30</v>
      </c>
      <c r="F54" s="178"/>
      <c r="G54" s="178">
        <v>30</v>
      </c>
      <c r="H54" s="178"/>
      <c r="I54" s="178"/>
      <c r="J54" s="178">
        <v>4</v>
      </c>
      <c r="K54" s="166"/>
      <c r="L54" s="178"/>
      <c r="M54" s="178"/>
      <c r="N54" s="178" t="s">
        <v>112</v>
      </c>
      <c r="O54" s="178"/>
      <c r="P54" s="178"/>
      <c r="Q54" s="178"/>
      <c r="R54" s="178" t="s">
        <v>335</v>
      </c>
      <c r="S54" s="178" t="s">
        <v>336</v>
      </c>
      <c r="T54" s="178" t="s">
        <v>180</v>
      </c>
    </row>
    <row r="55" spans="1:20" s="24" customFormat="1" ht="39.6" customHeight="1">
      <c r="C55" s="145" t="s">
        <v>286</v>
      </c>
      <c r="D55" s="116" t="s">
        <v>24</v>
      </c>
      <c r="E55" s="116">
        <v>30</v>
      </c>
      <c r="F55" s="116"/>
      <c r="G55" s="116"/>
      <c r="H55" s="116"/>
      <c r="I55" s="116"/>
      <c r="J55" s="116">
        <v>3</v>
      </c>
      <c r="K55" s="167"/>
      <c r="L55" s="116"/>
      <c r="M55" s="116"/>
      <c r="N55" s="116"/>
      <c r="O55" s="116"/>
      <c r="P55" s="116"/>
      <c r="Q55" s="116"/>
      <c r="R55" s="116" t="s">
        <v>329</v>
      </c>
      <c r="S55" s="116" t="s">
        <v>330</v>
      </c>
      <c r="T55" s="116" t="s">
        <v>180</v>
      </c>
    </row>
    <row r="56" spans="1:20" s="24" customFormat="1" ht="43.9" customHeight="1">
      <c r="C56" s="183" t="s">
        <v>391</v>
      </c>
      <c r="D56" s="178" t="s">
        <v>122</v>
      </c>
      <c r="E56" s="178"/>
      <c r="F56" s="178" t="s">
        <v>122</v>
      </c>
      <c r="G56" s="178"/>
      <c r="H56" s="178"/>
      <c r="I56" s="178"/>
      <c r="J56" s="178">
        <v>4</v>
      </c>
      <c r="K56" s="166"/>
      <c r="L56" s="178" t="s">
        <v>42</v>
      </c>
      <c r="M56" s="178"/>
      <c r="N56" s="178" t="s">
        <v>112</v>
      </c>
      <c r="O56" s="178"/>
      <c r="P56" s="178"/>
      <c r="Q56" s="178"/>
      <c r="R56" s="178" t="s">
        <v>337</v>
      </c>
      <c r="S56" s="178" t="s">
        <v>183</v>
      </c>
      <c r="T56" s="178" t="s">
        <v>338</v>
      </c>
    </row>
    <row r="57" spans="1:20">
      <c r="A57" s="2"/>
      <c r="B57" s="2"/>
      <c r="C57" s="45"/>
      <c r="D57" s="199"/>
      <c r="E57" s="185">
        <f t="shared" ref="E57:K57" si="7">SUM(E48:E56)</f>
        <v>150</v>
      </c>
      <c r="F57" s="185">
        <f t="shared" si="7"/>
        <v>30</v>
      </c>
      <c r="G57" s="185">
        <f t="shared" si="7"/>
        <v>180</v>
      </c>
      <c r="H57" s="191">
        <f t="shared" si="7"/>
        <v>15</v>
      </c>
      <c r="I57" s="192">
        <f t="shared" si="7"/>
        <v>0</v>
      </c>
      <c r="J57" s="193">
        <f t="shared" si="7"/>
        <v>30</v>
      </c>
      <c r="K57" s="161" t="e">
        <f t="shared" si="7"/>
        <v>#REF!</v>
      </c>
      <c r="L57" s="179"/>
      <c r="M57" s="179"/>
      <c r="N57" s="179"/>
      <c r="O57" s="179"/>
      <c r="P57" s="179"/>
      <c r="R57" s="180"/>
      <c r="S57" s="179"/>
      <c r="T57" s="179"/>
    </row>
    <row r="58" spans="1:20" ht="25.5">
      <c r="A58" s="1"/>
      <c r="B58" s="1"/>
      <c r="C58" s="1"/>
      <c r="D58" s="188" t="s">
        <v>31</v>
      </c>
      <c r="E58" s="189">
        <f>SUM(E57:I57)</f>
        <v>375</v>
      </c>
      <c r="F58" s="154"/>
      <c r="G58" s="154"/>
      <c r="H58" s="196" t="s">
        <v>40</v>
      </c>
      <c r="I58" s="197"/>
      <c r="J58" s="198">
        <f>J44+J57</f>
        <v>60</v>
      </c>
      <c r="K58" s="157"/>
      <c r="L58" s="154"/>
      <c r="M58" s="154"/>
      <c r="N58" s="154"/>
      <c r="O58" s="154"/>
      <c r="P58" s="154"/>
    </row>
    <row r="59" spans="1:20">
      <c r="A59" s="1"/>
      <c r="C59" s="43" t="s">
        <v>28</v>
      </c>
      <c r="D59" s="154"/>
      <c r="E59" s="154"/>
      <c r="F59" s="154"/>
      <c r="G59" s="154"/>
      <c r="H59" s="154"/>
      <c r="I59" s="154"/>
      <c r="J59" s="154"/>
      <c r="K59" s="157"/>
      <c r="L59" s="154"/>
      <c r="M59" s="154"/>
      <c r="N59" s="154"/>
      <c r="O59" s="154"/>
      <c r="P59" s="154"/>
      <c r="R59" s="246" t="s">
        <v>164</v>
      </c>
      <c r="S59" s="246"/>
      <c r="T59" s="246"/>
    </row>
    <row r="60" spans="1:20" ht="22.5" customHeight="1">
      <c r="A60" s="12" t="s">
        <v>9</v>
      </c>
      <c r="B60" s="11" t="s">
        <v>47</v>
      </c>
      <c r="C60" s="39" t="s">
        <v>100</v>
      </c>
      <c r="D60" s="38" t="s">
        <v>37</v>
      </c>
      <c r="E60" s="38" t="s">
        <v>19</v>
      </c>
      <c r="F60" s="38" t="s">
        <v>20</v>
      </c>
      <c r="G60" s="38" t="s">
        <v>21</v>
      </c>
      <c r="H60" s="38" t="s">
        <v>22</v>
      </c>
      <c r="I60" s="38" t="s">
        <v>39</v>
      </c>
      <c r="J60" s="38" t="s">
        <v>23</v>
      </c>
      <c r="K60" s="47" t="s">
        <v>32</v>
      </c>
      <c r="L60" s="170" t="s">
        <v>41</v>
      </c>
      <c r="M60" s="164" t="s">
        <v>111</v>
      </c>
      <c r="N60" s="164" t="s">
        <v>112</v>
      </c>
      <c r="O60" s="164" t="s">
        <v>113</v>
      </c>
      <c r="P60" s="39" t="s">
        <v>36</v>
      </c>
      <c r="R60" s="44" t="s">
        <v>13</v>
      </c>
      <c r="S60" s="44" t="s">
        <v>16</v>
      </c>
      <c r="T60" s="39" t="s">
        <v>14</v>
      </c>
    </row>
    <row r="61" spans="1:20" s="24" customFormat="1" ht="44.25" customHeight="1">
      <c r="A61" s="24" t="str">
        <f>IF(ISBLANK(B61),"",IF(ISNA(MATCH(B61,#REF!,0)),"?","+"))</f>
        <v>+</v>
      </c>
      <c r="B61" s="24" t="s">
        <v>66</v>
      </c>
      <c r="C61" s="183" t="s">
        <v>288</v>
      </c>
      <c r="D61" s="178" t="s">
        <v>24</v>
      </c>
      <c r="E61" s="178">
        <v>30</v>
      </c>
      <c r="F61" s="178" t="s">
        <v>122</v>
      </c>
      <c r="G61" s="178">
        <v>30</v>
      </c>
      <c r="H61" s="178"/>
      <c r="I61" s="178"/>
      <c r="J61" s="178">
        <v>5</v>
      </c>
      <c r="K61" s="166" t="e">
        <f>IF(AND(NOT(ISBLANK(#REF!)),OR(ISNA(MATCH(#REF!,#REF!,0)),#REF!="Podst")),"Podst?",IF(AND(NOT(ISBLANK(#REF!)),OR(ISNA(MATCH(#REF!,#REF!,0)),#REF!="Kier")),"Kier?",IF(AND(NOT(ISBLANK(#REF!)),OR(ISNA(MATCH(#REF!,#REF!,0)),#REF!="Inne")),"Inne?",SUM(E61:I61))))</f>
        <v>#REF!</v>
      </c>
      <c r="L61" s="178"/>
      <c r="M61" s="178"/>
      <c r="N61" s="178" t="s">
        <v>112</v>
      </c>
      <c r="O61" s="178"/>
      <c r="P61" s="178" t="str">
        <f>IF(AND(ISNA(MATCH($B61,#REF!,0)),ISNA(MATCH($B61,#REF!,0))),"","*")</f>
        <v>*</v>
      </c>
      <c r="Q61" s="178">
        <v>6</v>
      </c>
      <c r="R61" s="178" t="s">
        <v>339</v>
      </c>
      <c r="S61" s="178" t="s">
        <v>340</v>
      </c>
      <c r="T61" s="178" t="s">
        <v>174</v>
      </c>
    </row>
    <row r="62" spans="1:20" s="24" customFormat="1" ht="46.5" customHeight="1">
      <c r="A62" s="24" t="str">
        <f>IF(ISBLANK(B62),"",IF(ISNA(MATCH(B62,#REF!,0)),"?","+"))</f>
        <v>+</v>
      </c>
      <c r="B62" s="24" t="s">
        <v>67</v>
      </c>
      <c r="C62" s="145" t="s">
        <v>289</v>
      </c>
      <c r="D62" s="116" t="s">
        <v>24</v>
      </c>
      <c r="E62" s="116">
        <v>30</v>
      </c>
      <c r="F62" s="116"/>
      <c r="G62" s="116">
        <v>30</v>
      </c>
      <c r="H62" s="116"/>
      <c r="I62" s="116"/>
      <c r="J62" s="116">
        <v>5</v>
      </c>
      <c r="K62" s="167" t="e">
        <f>IF(AND(NOT(ISBLANK(#REF!)),OR(ISNA(MATCH(#REF!,#REF!,0)),#REF!="Podst")),"Podst?",IF(AND(NOT(ISBLANK(#REF!)),OR(ISNA(MATCH(#REF!,#REF!,0)),#REF!="Kier")),"Kier?",IF(AND(NOT(ISBLANK(#REF!)),OR(ISNA(MATCH(#REF!,#REF!,0)),#REF!="Inne")),"Inne?",SUM(E62:I62))))</f>
        <v>#REF!</v>
      </c>
      <c r="L62" s="116" t="s">
        <v>122</v>
      </c>
      <c r="M62" s="116"/>
      <c r="N62" s="116" t="s">
        <v>112</v>
      </c>
      <c r="O62" s="116" t="s">
        <v>113</v>
      </c>
      <c r="P62" s="116" t="str">
        <f>IF(AND(ISNA(MATCH($B62,#REF!,0)),ISNA(MATCH($B62,#REF!,0))),"","*")</f>
        <v>*</v>
      </c>
      <c r="Q62" s="116">
        <f t="shared" ref="Q62:Q66" si="8">Q61</f>
        <v>6</v>
      </c>
      <c r="R62" s="116" t="s">
        <v>181</v>
      </c>
      <c r="S62" s="116" t="s">
        <v>182</v>
      </c>
      <c r="T62" s="116" t="s">
        <v>171</v>
      </c>
    </row>
    <row r="63" spans="1:20" s="24" customFormat="1" ht="36.75" customHeight="1">
      <c r="A63" s="24" t="str">
        <f>IF(ISBLANK(B63),"",IF(ISNA(MATCH(B63,#REF!,0)),"?","+"))</f>
        <v>+</v>
      </c>
      <c r="B63" s="24" t="s">
        <v>72</v>
      </c>
      <c r="C63" s="183" t="s">
        <v>286</v>
      </c>
      <c r="D63" s="178" t="s">
        <v>122</v>
      </c>
      <c r="E63" s="178" t="s">
        <v>122</v>
      </c>
      <c r="F63" s="178"/>
      <c r="G63" s="178">
        <v>15</v>
      </c>
      <c r="H63" s="178"/>
      <c r="I63" s="178"/>
      <c r="J63" s="178">
        <v>2</v>
      </c>
      <c r="K63" s="166" t="e">
        <f>IF(AND(NOT(ISBLANK(#REF!)),OR(ISNA(MATCH(#REF!,#REF!,0)),#REF!="Podst")),"Podst?",IF(AND(NOT(ISBLANK(#REF!)),OR(ISNA(MATCH(#REF!,#REF!,0)),#REF!="Kier")),"Kier?",IF(AND(NOT(ISBLANK(#REF!)),OR(ISNA(MATCH(#REF!,#REF!,0)),#REF!="Inne")),"Inne?",SUM(E63:I63))))</f>
        <v>#REF!</v>
      </c>
      <c r="L63" s="178"/>
      <c r="M63" s="178"/>
      <c r="N63" s="178" t="s">
        <v>112</v>
      </c>
      <c r="O63" s="178"/>
      <c r="P63" s="178" t="str">
        <f>IF(AND(ISNA(MATCH($B63,#REF!,0)),ISNA(MATCH($B63,#REF!,0))),"","*")</f>
        <v>*</v>
      </c>
      <c r="Q63" s="178">
        <f t="shared" si="8"/>
        <v>6</v>
      </c>
      <c r="R63" s="178" t="s">
        <v>329</v>
      </c>
      <c r="S63" s="178" t="s">
        <v>330</v>
      </c>
      <c r="T63" s="178" t="s">
        <v>180</v>
      </c>
    </row>
    <row r="64" spans="1:20" s="24" customFormat="1" ht="27" customHeight="1">
      <c r="A64" s="24" t="str">
        <f>IF(ISBLANK(B64),"",IF(ISNA(MATCH(B64,#REF!,0)),"?","+"))</f>
        <v>+</v>
      </c>
      <c r="B64" s="24" t="s">
        <v>73</v>
      </c>
      <c r="C64" s="145" t="s">
        <v>287</v>
      </c>
      <c r="D64" s="116" t="s">
        <v>24</v>
      </c>
      <c r="E64" s="116">
        <v>30</v>
      </c>
      <c r="F64" s="116"/>
      <c r="G64" s="116">
        <v>30</v>
      </c>
      <c r="H64" s="116"/>
      <c r="I64" s="116"/>
      <c r="J64" s="116">
        <v>5</v>
      </c>
      <c r="K64" s="167" t="e">
        <f>IF(AND(NOT(ISBLANK(#REF!)),OR(ISNA(MATCH(#REF!,#REF!,0)),#REF!="Podst")),"Podst?",IF(AND(NOT(ISBLANK(#REF!)),OR(ISNA(MATCH(#REF!,#REF!,0)),#REF!="Kier")),"Kier?",IF(AND(NOT(ISBLANK(#REF!)),OR(ISNA(MATCH(#REF!,#REF!,0)),#REF!="Inne")),"Inne?",SUM(E64:I64))))</f>
        <v>#REF!</v>
      </c>
      <c r="L64" s="116"/>
      <c r="M64" s="116"/>
      <c r="N64" s="116" t="s">
        <v>112</v>
      </c>
      <c r="O64" s="116" t="s">
        <v>113</v>
      </c>
      <c r="P64" s="116" t="str">
        <f>IF(AND(ISNA(MATCH($B64,#REF!,0)),ISNA(MATCH($B64,#REF!,0))),"","*")</f>
        <v>*</v>
      </c>
      <c r="Q64" s="116">
        <f t="shared" si="8"/>
        <v>6</v>
      </c>
      <c r="R64" s="116" t="s">
        <v>335</v>
      </c>
      <c r="S64" s="116" t="s">
        <v>336</v>
      </c>
      <c r="T64" s="116" t="s">
        <v>180</v>
      </c>
    </row>
    <row r="65" spans="1:20" s="24" customFormat="1" ht="51.75" customHeight="1">
      <c r="A65" s="24" t="str">
        <f>IF(ISBLANK(B65),"",IF(ISNA(MATCH(B65,#REF!,0)),"?","+"))</f>
        <v>+</v>
      </c>
      <c r="B65" s="24" t="s">
        <v>68</v>
      </c>
      <c r="C65" s="183" t="s">
        <v>358</v>
      </c>
      <c r="D65" s="178" t="s">
        <v>122</v>
      </c>
      <c r="E65" s="178">
        <v>30</v>
      </c>
      <c r="F65" s="178"/>
      <c r="G65" s="178">
        <v>30</v>
      </c>
      <c r="H65" s="178"/>
      <c r="I65" s="178"/>
      <c r="J65" s="178">
        <v>5</v>
      </c>
      <c r="K65" s="166" t="e">
        <f>IF(AND(NOT(ISBLANK(#REF!)),OR(ISNA(MATCH(#REF!,#REF!,0)),#REF!="Podst")),"Podst?",IF(AND(NOT(ISBLANK(#REF!)),OR(ISNA(MATCH(#REF!,#REF!,0)),#REF!="Kier")),"Kier?",IF(AND(NOT(ISBLANK(#REF!)),OR(ISNA(MATCH(#REF!,#REF!,0)),#REF!="Inne")),"Inne?",SUM(E65:I65))))</f>
        <v>#REF!</v>
      </c>
      <c r="L65" s="178" t="s">
        <v>42</v>
      </c>
      <c r="M65" s="178"/>
      <c r="N65" s="178" t="s">
        <v>112</v>
      </c>
      <c r="O65" s="178"/>
      <c r="P65" s="178" t="str">
        <f>IF(AND(ISNA(MATCH($B65,#REF!,0)),ISNA(MATCH($B65,#REF!,0))),"","*")</f>
        <v>*</v>
      </c>
      <c r="Q65" s="178">
        <f t="shared" si="8"/>
        <v>6</v>
      </c>
      <c r="R65" s="178" t="s">
        <v>352</v>
      </c>
      <c r="S65" s="178" t="s">
        <v>353</v>
      </c>
      <c r="T65" s="178" t="s">
        <v>188</v>
      </c>
    </row>
    <row r="66" spans="1:20" s="24" customFormat="1" ht="56.25" customHeight="1">
      <c r="A66" s="24" t="str">
        <f>IF(ISBLANK(B66),"",IF(ISNA(MATCH(B66,#REF!,0)),"?","+"))</f>
        <v>+</v>
      </c>
      <c r="B66" s="24" t="s">
        <v>51</v>
      </c>
      <c r="C66" s="145" t="s">
        <v>285</v>
      </c>
      <c r="D66" s="116" t="s">
        <v>24</v>
      </c>
      <c r="E66" s="116">
        <v>30</v>
      </c>
      <c r="F66" s="116">
        <v>30</v>
      </c>
      <c r="G66" s="116" t="s">
        <v>122</v>
      </c>
      <c r="H66" s="116"/>
      <c r="I66" s="116"/>
      <c r="J66" s="116">
        <v>5</v>
      </c>
      <c r="K66" s="167" t="e">
        <f>IF(AND(NOT(ISBLANK(#REF!)),OR(ISNA(MATCH(#REF!,#REF!,0)),#REF!="Podst")),"Podst?",IF(AND(NOT(ISBLANK(#REF!)),OR(ISNA(MATCH(#REF!,#REF!,0)),#REF!="Kier")),"Kier?",IF(AND(NOT(ISBLANK(#REF!)),OR(ISNA(MATCH(#REF!,#REF!,0)),#REF!="Inne")),"Inne?",SUM(E66:I66))))</f>
        <v>#REF!</v>
      </c>
      <c r="L66" s="116" t="s">
        <v>122</v>
      </c>
      <c r="M66" s="116"/>
      <c r="N66" s="116"/>
      <c r="O66" s="116" t="s">
        <v>113</v>
      </c>
      <c r="P66" s="116" t="str">
        <f>IF(AND(ISNA(MATCH($B66,#REF!,0)),ISNA(MATCH($B66,#REF!,0))),"","*")</f>
        <v>*</v>
      </c>
      <c r="Q66" s="116">
        <f t="shared" si="8"/>
        <v>6</v>
      </c>
      <c r="R66" s="116" t="s">
        <v>367</v>
      </c>
      <c r="S66" s="116" t="s">
        <v>332</v>
      </c>
      <c r="T66" s="116" t="s">
        <v>174</v>
      </c>
    </row>
    <row r="67" spans="1:20" s="24" customFormat="1" ht="56.25" customHeight="1">
      <c r="C67" s="183" t="s">
        <v>290</v>
      </c>
      <c r="D67" s="178"/>
      <c r="E67" s="178">
        <v>15</v>
      </c>
      <c r="F67" s="178"/>
      <c r="G67" s="178"/>
      <c r="H67" s="178"/>
      <c r="I67" s="178"/>
      <c r="J67" s="178">
        <v>1</v>
      </c>
      <c r="K67" s="166"/>
      <c r="L67" s="178"/>
      <c r="M67" s="178"/>
      <c r="N67" s="178"/>
      <c r="O67" s="178" t="s">
        <v>113</v>
      </c>
      <c r="P67" s="178"/>
      <c r="Q67" s="178"/>
      <c r="R67" s="178" t="s">
        <v>343</v>
      </c>
      <c r="S67" s="178" t="s">
        <v>344</v>
      </c>
      <c r="T67" s="178" t="s">
        <v>179</v>
      </c>
    </row>
    <row r="68" spans="1:20" s="24" customFormat="1" ht="55.5" customHeight="1">
      <c r="A68" s="24" t="str">
        <f>IF(ISBLANK(B68),"",IF(ISNA(MATCH(B68,#REF!,0)),"?","+"))</f>
        <v>+</v>
      </c>
      <c r="B68" s="24" t="s">
        <v>74</v>
      </c>
      <c r="C68" s="145" t="s">
        <v>291</v>
      </c>
      <c r="D68" s="116"/>
      <c r="E68" s="116">
        <v>15</v>
      </c>
      <c r="F68" s="116"/>
      <c r="G68" s="116" t="s">
        <v>122</v>
      </c>
      <c r="H68" s="116">
        <v>15</v>
      </c>
      <c r="I68" s="116"/>
      <c r="J68" s="116">
        <v>2</v>
      </c>
      <c r="K68" s="167" t="e">
        <v>#REF!</v>
      </c>
      <c r="L68" s="116" t="s">
        <v>122</v>
      </c>
      <c r="M68" s="116"/>
      <c r="N68" s="116" t="s">
        <v>112</v>
      </c>
      <c r="O68" s="116" t="s">
        <v>113</v>
      </c>
      <c r="P68" s="116" t="s">
        <v>184</v>
      </c>
      <c r="Q68" s="116">
        <v>6</v>
      </c>
      <c r="R68" s="116" t="s">
        <v>350</v>
      </c>
      <c r="S68" s="116" t="s">
        <v>351</v>
      </c>
      <c r="T68" s="116" t="s">
        <v>188</v>
      </c>
    </row>
    <row r="69" spans="1:20">
      <c r="A69" s="2"/>
      <c r="B69" s="2"/>
      <c r="C69" s="45"/>
      <c r="D69" s="199"/>
      <c r="E69" s="185">
        <f t="shared" ref="E69:K69" si="9">SUM(E61:E68)</f>
        <v>180</v>
      </c>
      <c r="F69" s="185">
        <f t="shared" si="9"/>
        <v>30</v>
      </c>
      <c r="G69" s="185">
        <f t="shared" si="9"/>
        <v>135</v>
      </c>
      <c r="H69" s="185">
        <f t="shared" si="9"/>
        <v>15</v>
      </c>
      <c r="I69" s="186">
        <f t="shared" si="9"/>
        <v>0</v>
      </c>
      <c r="J69" s="187">
        <f t="shared" si="9"/>
        <v>30</v>
      </c>
      <c r="K69" s="161" t="e">
        <f t="shared" si="9"/>
        <v>#REF!</v>
      </c>
      <c r="L69" s="179"/>
      <c r="M69" s="179"/>
      <c r="N69" s="179"/>
      <c r="O69" s="179"/>
      <c r="P69" s="179"/>
      <c r="R69" s="180"/>
      <c r="S69" s="179"/>
      <c r="T69" s="179"/>
    </row>
    <row r="70" spans="1:20" ht="24">
      <c r="A70" s="1"/>
      <c r="B70" s="1"/>
      <c r="C70" s="1"/>
      <c r="D70" s="188" t="s">
        <v>31</v>
      </c>
      <c r="E70" s="189">
        <f>SUM(E69:I69)</f>
        <v>360</v>
      </c>
      <c r="F70" s="154"/>
      <c r="G70" s="154"/>
      <c r="H70" s="154"/>
      <c r="I70" s="154"/>
      <c r="J70" s="154"/>
      <c r="K70" s="157"/>
      <c r="L70" s="154"/>
      <c r="M70" s="154"/>
      <c r="N70" s="154"/>
      <c r="O70" s="154"/>
      <c r="P70" s="154"/>
    </row>
    <row r="71" spans="1:20">
      <c r="A71" s="1"/>
      <c r="C71" s="43" t="s">
        <v>29</v>
      </c>
      <c r="D71" s="154"/>
      <c r="E71" s="154"/>
      <c r="F71" s="154"/>
      <c r="G71" s="154"/>
      <c r="H71" s="154"/>
      <c r="I71" s="154"/>
      <c r="J71" s="154"/>
      <c r="K71" s="157"/>
      <c r="L71" s="154"/>
      <c r="M71" s="154"/>
      <c r="N71" s="154"/>
      <c r="O71" s="154"/>
      <c r="P71" s="154"/>
      <c r="R71" s="246" t="s">
        <v>164</v>
      </c>
      <c r="S71" s="246"/>
      <c r="T71" s="246"/>
    </row>
    <row r="72" spans="1:20" ht="22.5" customHeight="1">
      <c r="A72" s="12" t="s">
        <v>9</v>
      </c>
      <c r="B72" s="11" t="s">
        <v>47</v>
      </c>
      <c r="C72" s="39" t="s">
        <v>100</v>
      </c>
      <c r="D72" s="38" t="s">
        <v>37</v>
      </c>
      <c r="E72" s="38" t="s">
        <v>19</v>
      </c>
      <c r="F72" s="38" t="s">
        <v>20</v>
      </c>
      <c r="G72" s="38" t="s">
        <v>21</v>
      </c>
      <c r="H72" s="38" t="s">
        <v>22</v>
      </c>
      <c r="I72" s="38" t="s">
        <v>39</v>
      </c>
      <c r="J72" s="38" t="s">
        <v>23</v>
      </c>
      <c r="K72" s="47" t="s">
        <v>32</v>
      </c>
      <c r="L72" s="163" t="s">
        <v>41</v>
      </c>
      <c r="M72" s="164" t="s">
        <v>111</v>
      </c>
      <c r="N72" s="164" t="s">
        <v>112</v>
      </c>
      <c r="O72" s="164" t="s">
        <v>113</v>
      </c>
      <c r="P72" s="39" t="s">
        <v>36</v>
      </c>
      <c r="R72" s="44" t="s">
        <v>13</v>
      </c>
      <c r="S72" s="44" t="s">
        <v>16</v>
      </c>
      <c r="T72" s="39" t="s">
        <v>14</v>
      </c>
    </row>
    <row r="73" spans="1:20" s="24" customFormat="1" ht="60" customHeight="1">
      <c r="A73" s="24" t="str">
        <f>IF(ISBLANK(B73),"",IF(ISNA(MATCH(B73,#REF!,0)),"?","+"))</f>
        <v>+</v>
      </c>
      <c r="B73" s="24" t="s">
        <v>62</v>
      </c>
      <c r="C73" s="183" t="s">
        <v>297</v>
      </c>
      <c r="D73" s="178" t="s">
        <v>24</v>
      </c>
      <c r="E73" s="178">
        <v>30</v>
      </c>
      <c r="F73" s="178"/>
      <c r="G73" s="178">
        <v>30</v>
      </c>
      <c r="H73" s="178">
        <v>15</v>
      </c>
      <c r="I73" s="178"/>
      <c r="J73" s="178">
        <v>5</v>
      </c>
      <c r="K73" s="166" t="e">
        <f>IF(AND(NOT(ISBLANK(#REF!)),OR(ISNA(MATCH(#REF!,#REF!,0)),#REF!="Podst")),"Podst?",IF(AND(NOT(ISBLANK(#REF!)),OR(ISNA(MATCH(#REF!,#REF!,0)),#REF!="Kier")),"Kier?",IF(AND(NOT(ISBLANK(#REF!)),OR(ISNA(MATCH(#REF!,#REF!,0)),#REF!="Inne")),"Inne?",SUM(E73:I73))))</f>
        <v>#REF!</v>
      </c>
      <c r="L73" s="178" t="s">
        <v>42</v>
      </c>
      <c r="M73" s="178"/>
      <c r="N73" s="178" t="s">
        <v>112</v>
      </c>
      <c r="O73" s="178"/>
      <c r="P73" s="178" t="str">
        <f>IF(AND(ISNA(MATCH($B73,#REF!,0)),ISNA(MATCH($B73,#REF!,0))),"","*")</f>
        <v>*</v>
      </c>
      <c r="Q73" s="178" t="e">
        <f>#REF!</f>
        <v>#REF!</v>
      </c>
      <c r="R73" s="178" t="s">
        <v>361</v>
      </c>
      <c r="S73" s="178" t="s">
        <v>362</v>
      </c>
      <c r="T73" s="178" t="s">
        <v>363</v>
      </c>
    </row>
    <row r="74" spans="1:20" s="24" customFormat="1" ht="42.6" customHeight="1">
      <c r="A74" s="24" t="str">
        <f>IF(ISBLANK(B74),"",IF(ISNA(MATCH(B74,#REF!,0)),"?","+"))</f>
        <v>+</v>
      </c>
      <c r="B74" s="24" t="s">
        <v>71</v>
      </c>
      <c r="C74" s="145" t="s">
        <v>290</v>
      </c>
      <c r="D74" s="116" t="s">
        <v>24</v>
      </c>
      <c r="E74" s="116">
        <v>30</v>
      </c>
      <c r="F74" s="116">
        <v>30</v>
      </c>
      <c r="G74" s="116" t="s">
        <v>122</v>
      </c>
      <c r="H74" s="116"/>
      <c r="I74" s="116"/>
      <c r="J74" s="116">
        <v>5</v>
      </c>
      <c r="K74" s="167" t="e">
        <f>IF(AND(NOT(ISBLANK(#REF!)),OR(ISNA(MATCH(#REF!,#REF!,0)),#REF!="Podst")),"Podst?",IF(AND(NOT(ISBLANK(#REF!)),OR(ISNA(MATCH(#REF!,#REF!,0)),#REF!="Kier")),"Kier?",IF(AND(NOT(ISBLANK(#REF!)),OR(ISNA(MATCH(#REF!,#REF!,0)),#REF!="Inne")),"Inne?",SUM(E74:I74))))</f>
        <v>#REF!</v>
      </c>
      <c r="L74" s="116"/>
      <c r="M74" s="116"/>
      <c r="N74" s="116"/>
      <c r="O74" s="116" t="s">
        <v>113</v>
      </c>
      <c r="P74" s="116" t="str">
        <f>IF(AND(ISNA(MATCH($B74,#REF!,0)),ISNA(MATCH($B74,#REF!,0))),"","*")</f>
        <v>*</v>
      </c>
      <c r="Q74" s="116" t="e">
        <f t="shared" ref="Q74:Q77" si="10">Q73</f>
        <v>#REF!</v>
      </c>
      <c r="R74" s="116" t="s">
        <v>343</v>
      </c>
      <c r="S74" s="116" t="s">
        <v>344</v>
      </c>
      <c r="T74" s="116" t="s">
        <v>179</v>
      </c>
    </row>
    <row r="75" spans="1:20" s="24" customFormat="1" ht="42" customHeight="1">
      <c r="A75" s="24" t="str">
        <f>IF(ISBLANK(B75),"",IF(ISNA(MATCH(B75,#REF!,0)),"?","+"))</f>
        <v>+</v>
      </c>
      <c r="B75" s="24" t="s">
        <v>8</v>
      </c>
      <c r="C75" s="183" t="s">
        <v>296</v>
      </c>
      <c r="D75" s="178" t="s">
        <v>122</v>
      </c>
      <c r="E75" s="178">
        <v>30</v>
      </c>
      <c r="F75" s="178"/>
      <c r="G75" s="178">
        <v>30</v>
      </c>
      <c r="H75" s="178"/>
      <c r="I75" s="178"/>
      <c r="J75" s="178">
        <v>5</v>
      </c>
      <c r="K75" s="166" t="e">
        <f>IF(AND(NOT(ISBLANK(#REF!)),OR(ISNA(MATCH(#REF!,#REF!,0)),#REF!="Podst")),"Podst?",IF(AND(NOT(ISBLANK(#REF!)),OR(ISNA(MATCH(#REF!,#REF!,0)),#REF!="Kier")),"Kier?",IF(AND(NOT(ISBLANK(#REF!)),OR(ISNA(MATCH(#REF!,#REF!,0)),#REF!="Inne")),"Inne?",SUM(E75:I75))))</f>
        <v>#REF!</v>
      </c>
      <c r="L75" s="178" t="s">
        <v>42</v>
      </c>
      <c r="M75" s="178"/>
      <c r="N75" s="178" t="s">
        <v>112</v>
      </c>
      <c r="O75" s="178"/>
      <c r="P75" s="178" t="str">
        <f>IF(AND(ISNA(MATCH($B75,#REF!,0)),ISNA(MATCH($B75,#REF!,0))),"","*")</f>
        <v>*</v>
      </c>
      <c r="Q75" s="178" t="e">
        <f>Q74</f>
        <v>#REF!</v>
      </c>
      <c r="R75" s="178" t="s">
        <v>354</v>
      </c>
      <c r="S75" s="178" t="s">
        <v>355</v>
      </c>
      <c r="T75" s="178" t="s">
        <v>356</v>
      </c>
    </row>
    <row r="76" spans="1:20" s="24" customFormat="1" ht="32.25" customHeight="1">
      <c r="A76" s="24" t="str">
        <f>IF(ISBLANK(B76),"",IF(ISNA(MATCH(B76,#REF!,0)),"?","+"))</f>
        <v>+</v>
      </c>
      <c r="B76" s="24" t="s">
        <v>7</v>
      </c>
      <c r="C76" s="145" t="s">
        <v>292</v>
      </c>
      <c r="D76" s="116" t="s">
        <v>24</v>
      </c>
      <c r="E76" s="116">
        <v>45</v>
      </c>
      <c r="F76" s="116"/>
      <c r="G76" s="116">
        <v>30</v>
      </c>
      <c r="H76" s="116"/>
      <c r="I76" s="116"/>
      <c r="J76" s="116">
        <v>6</v>
      </c>
      <c r="K76" s="167" t="e">
        <f>IF(AND(NOT(ISBLANK(#REF!)),OR(ISNA(MATCH(#REF!,#REF!,0)),#REF!="Podst")),"Podst?",IF(AND(NOT(ISBLANK(#REF!)),OR(ISNA(MATCH(#REF!,#REF!,0)),#REF!="Kier")),"Kier?",IF(AND(NOT(ISBLANK(#REF!)),OR(ISNA(MATCH(#REF!,#REF!,0)),#REF!="Inne")),"Inne?",SUM(E76:I76))))</f>
        <v>#REF!</v>
      </c>
      <c r="L76" s="116"/>
      <c r="M76" s="116"/>
      <c r="N76" s="116" t="s">
        <v>112</v>
      </c>
      <c r="O76" s="116"/>
      <c r="P76" s="116" t="str">
        <f>IF(AND(ISNA(MATCH($B76,#REF!,0)),ISNA(MATCH($B76,#REF!,0))),"","*")</f>
        <v>*</v>
      </c>
      <c r="Q76" s="116" t="e">
        <f>#REF!</f>
        <v>#REF!</v>
      </c>
      <c r="R76" s="116" t="s">
        <v>341</v>
      </c>
      <c r="S76" s="116" t="s">
        <v>342</v>
      </c>
      <c r="T76" s="116" t="s">
        <v>174</v>
      </c>
    </row>
    <row r="77" spans="1:20" s="24" customFormat="1" ht="33" customHeight="1">
      <c r="A77" s="24" t="str">
        <f>IF(ISBLANK(B77),"",IF(ISNA(MATCH(B77,#REF!,0)),"?","+"))</f>
        <v>+</v>
      </c>
      <c r="B77" s="24" t="s">
        <v>63</v>
      </c>
      <c r="C77" s="183" t="s">
        <v>293</v>
      </c>
      <c r="D77" s="178"/>
      <c r="E77" s="178"/>
      <c r="F77" s="178"/>
      <c r="G77" s="178"/>
      <c r="H77" s="178">
        <v>60</v>
      </c>
      <c r="I77" s="178"/>
      <c r="J77" s="178">
        <v>6</v>
      </c>
      <c r="K77" s="166" t="e">
        <f>IF(AND(NOT(ISBLANK(#REF!)),OR(ISNA(MATCH(#REF!,#REF!,0)),#REF!="Podst")),"Podst?",IF(AND(NOT(ISBLANK(#REF!)),OR(ISNA(MATCH(#REF!,#REF!,0)),#REF!="Kier")),"Kier?",IF(AND(NOT(ISBLANK(#REF!)),OR(ISNA(MATCH(#REF!,#REF!,0)),#REF!="Inne")),"Inne?",SUM(E77:I77))))</f>
        <v>#REF!</v>
      </c>
      <c r="L77" s="178" t="s">
        <v>42</v>
      </c>
      <c r="M77" s="178"/>
      <c r="N77" s="178" t="s">
        <v>112</v>
      </c>
      <c r="O77" s="178" t="s">
        <v>113</v>
      </c>
      <c r="P77" s="178" t="str">
        <f>IF(AND(ISNA(MATCH($B77,#REF!,0)),ISNA(MATCH($B77,#REF!,0))),"","*")</f>
        <v>*</v>
      </c>
      <c r="Q77" s="178" t="e">
        <f t="shared" si="10"/>
        <v>#REF!</v>
      </c>
      <c r="R77" s="178" t="s">
        <v>349</v>
      </c>
      <c r="S77" s="178" t="s">
        <v>365</v>
      </c>
      <c r="T77" s="178" t="s">
        <v>185</v>
      </c>
    </row>
    <row r="78" spans="1:20" s="24" customFormat="1" ht="46.5" customHeight="1">
      <c r="A78" s="24" t="str">
        <f>IF(ISBLANK(B78),"",IF(ISNA(MATCH(B78,#REF!,0)),"?","+"))</f>
        <v>+</v>
      </c>
      <c r="B78" s="24" t="s">
        <v>10</v>
      </c>
      <c r="C78" s="145" t="s">
        <v>294</v>
      </c>
      <c r="D78" s="116"/>
      <c r="E78" s="116" t="s">
        <v>122</v>
      </c>
      <c r="F78" s="116"/>
      <c r="G78" s="116" t="s">
        <v>122</v>
      </c>
      <c r="H78" s="116">
        <v>15</v>
      </c>
      <c r="I78" s="116"/>
      <c r="J78" s="116">
        <v>3</v>
      </c>
      <c r="K78" s="167" t="e">
        <v>#REF!</v>
      </c>
      <c r="L78" s="116" t="s">
        <v>42</v>
      </c>
      <c r="M78" s="116"/>
      <c r="N78" s="116"/>
      <c r="O78" s="116" t="s">
        <v>113</v>
      </c>
      <c r="P78" s="116" t="s">
        <v>184</v>
      </c>
      <c r="Q78" s="116" t="e">
        <v>#REF!</v>
      </c>
      <c r="R78" s="116" t="s">
        <v>345</v>
      </c>
      <c r="S78" s="116" t="s">
        <v>346</v>
      </c>
      <c r="T78" s="116" t="s">
        <v>347</v>
      </c>
    </row>
    <row r="79" spans="1:20">
      <c r="A79" s="2"/>
      <c r="B79" s="2"/>
      <c r="C79" s="45"/>
      <c r="D79" s="199"/>
      <c r="E79" s="185">
        <f t="shared" ref="E79:K79" si="11">SUM(E73:E78)</f>
        <v>135</v>
      </c>
      <c r="F79" s="185">
        <f t="shared" si="11"/>
        <v>30</v>
      </c>
      <c r="G79" s="185">
        <f t="shared" si="11"/>
        <v>90</v>
      </c>
      <c r="H79" s="191">
        <f t="shared" si="11"/>
        <v>90</v>
      </c>
      <c r="I79" s="192">
        <f t="shared" si="11"/>
        <v>0</v>
      </c>
      <c r="J79" s="193">
        <f t="shared" si="11"/>
        <v>30</v>
      </c>
      <c r="K79" s="161" t="e">
        <f t="shared" si="11"/>
        <v>#REF!</v>
      </c>
      <c r="L79" s="179"/>
      <c r="M79" s="179"/>
      <c r="N79" s="179"/>
      <c r="O79" s="179"/>
      <c r="P79" s="179"/>
      <c r="R79" s="180"/>
      <c r="S79" s="179"/>
      <c r="T79" s="179"/>
    </row>
    <row r="80" spans="1:20" ht="25.5">
      <c r="A80" s="1"/>
      <c r="B80" s="1"/>
      <c r="C80" s="1"/>
      <c r="D80" s="188" t="s">
        <v>31</v>
      </c>
      <c r="E80" s="189">
        <f>SUM(E79:I79)</f>
        <v>345</v>
      </c>
      <c r="F80" s="154"/>
      <c r="G80" s="154"/>
      <c r="H80" s="196" t="s">
        <v>40</v>
      </c>
      <c r="I80" s="197"/>
      <c r="J80" s="198">
        <f>J69+J79</f>
        <v>60</v>
      </c>
      <c r="K80" s="157"/>
      <c r="L80" s="154"/>
      <c r="M80" s="154"/>
      <c r="N80" s="154"/>
      <c r="O80" s="154"/>
      <c r="P80" s="154"/>
    </row>
    <row r="81" spans="1:20">
      <c r="A81" s="1"/>
      <c r="C81" s="43" t="s">
        <v>30</v>
      </c>
      <c r="D81" s="154"/>
      <c r="E81" s="154"/>
      <c r="F81" s="154"/>
      <c r="G81" s="154"/>
      <c r="H81" s="154"/>
      <c r="I81" s="154"/>
      <c r="J81" s="154"/>
      <c r="K81" s="157"/>
      <c r="L81" s="154"/>
      <c r="M81" s="154"/>
      <c r="N81" s="154"/>
      <c r="O81" s="154"/>
      <c r="P81" s="154"/>
      <c r="R81" s="246" t="s">
        <v>164</v>
      </c>
      <c r="S81" s="246"/>
      <c r="T81" s="246"/>
    </row>
    <row r="82" spans="1:20" ht="22.5" customHeight="1">
      <c r="A82" s="12" t="s">
        <v>9</v>
      </c>
      <c r="B82" s="11" t="s">
        <v>47</v>
      </c>
      <c r="C82" s="39" t="s">
        <v>100</v>
      </c>
      <c r="D82" s="38" t="s">
        <v>37</v>
      </c>
      <c r="E82" s="38" t="s">
        <v>19</v>
      </c>
      <c r="F82" s="38" t="s">
        <v>20</v>
      </c>
      <c r="G82" s="38" t="s">
        <v>21</v>
      </c>
      <c r="H82" s="38" t="s">
        <v>22</v>
      </c>
      <c r="I82" s="38" t="s">
        <v>39</v>
      </c>
      <c r="J82" s="38" t="s">
        <v>23</v>
      </c>
      <c r="K82" s="47" t="s">
        <v>32</v>
      </c>
      <c r="L82" s="170" t="s">
        <v>41</v>
      </c>
      <c r="M82" s="164" t="s">
        <v>111</v>
      </c>
      <c r="N82" s="164" t="s">
        <v>112</v>
      </c>
      <c r="O82" s="164" t="s">
        <v>113</v>
      </c>
      <c r="P82" s="39" t="s">
        <v>36</v>
      </c>
      <c r="R82" s="44" t="s">
        <v>13</v>
      </c>
      <c r="S82" s="44" t="s">
        <v>16</v>
      </c>
      <c r="T82" s="39" t="s">
        <v>14</v>
      </c>
    </row>
    <row r="83" spans="1:20" s="24" customFormat="1" ht="52.5" customHeight="1">
      <c r="A83" s="24" t="str">
        <f>IF(ISBLANK(B83),"",IF(ISNA(MATCH(B83,#REF!,0)),"?","+"))</f>
        <v>+</v>
      </c>
      <c r="B83" s="24" t="s">
        <v>38</v>
      </c>
      <c r="C83" s="183" t="s">
        <v>295</v>
      </c>
      <c r="D83" s="178" t="s">
        <v>24</v>
      </c>
      <c r="E83" s="178">
        <v>45</v>
      </c>
      <c r="F83" s="178"/>
      <c r="G83" s="178" t="s">
        <v>122</v>
      </c>
      <c r="H83" s="178">
        <v>30</v>
      </c>
      <c r="I83" s="178"/>
      <c r="J83" s="178">
        <v>5</v>
      </c>
      <c r="K83" s="166" t="e">
        <f>IF(AND(NOT(ISBLANK(#REF!)),OR(ISNA(MATCH(#REF!,#REF!,0)),#REF!="Podst")),"Podst?",IF(AND(NOT(ISBLANK(#REF!)),OR(ISNA(MATCH(#REF!,#REF!,0)),#REF!="Kier")),"Kier?",IF(AND(NOT(ISBLANK(#REF!)),OR(ISNA(MATCH(#REF!,#REF!,0)),#REF!="Inne")),"Inne?",SUM(E83:I83))))</f>
        <v>#REF!</v>
      </c>
      <c r="L83" s="178" t="s">
        <v>42</v>
      </c>
      <c r="M83" s="178"/>
      <c r="N83" s="178" t="s">
        <v>112</v>
      </c>
      <c r="O83" s="178" t="s">
        <v>113</v>
      </c>
      <c r="P83" s="178" t="str">
        <f>IF(AND(ISNA(MATCH($B83,#REF!,0)),ISNA(MATCH($B83,#REF!,0))),"","*")</f>
        <v>*</v>
      </c>
      <c r="Q83" s="178">
        <v>7</v>
      </c>
      <c r="R83" s="178" t="s">
        <v>359</v>
      </c>
      <c r="S83" s="178" t="s">
        <v>360</v>
      </c>
      <c r="T83" s="178" t="s">
        <v>172</v>
      </c>
    </row>
    <row r="84" spans="1:20" s="24" customFormat="1" ht="48.75" customHeight="1">
      <c r="A84" s="24" t="str">
        <f>IF(ISBLANK(B84),"",IF(ISNA(MATCH(B84,#REF!,0)),"?","+"))</f>
        <v>+</v>
      </c>
      <c r="B84" s="24" t="s">
        <v>64</v>
      </c>
      <c r="C84" s="145" t="s">
        <v>357</v>
      </c>
      <c r="D84" s="116"/>
      <c r="E84" s="116">
        <v>30</v>
      </c>
      <c r="F84" s="116"/>
      <c r="G84" s="116">
        <v>30</v>
      </c>
      <c r="H84" s="116"/>
      <c r="I84" s="116"/>
      <c r="J84" s="116">
        <v>5</v>
      </c>
      <c r="K84" s="167" t="e">
        <v>#REF!</v>
      </c>
      <c r="L84" s="116" t="s">
        <v>42</v>
      </c>
      <c r="M84" s="116"/>
      <c r="N84" s="116" t="s">
        <v>112</v>
      </c>
      <c r="O84" s="116"/>
      <c r="P84" s="116" t="s">
        <v>184</v>
      </c>
      <c r="Q84" s="116">
        <v>7</v>
      </c>
      <c r="R84" s="116" t="s">
        <v>352</v>
      </c>
      <c r="S84" s="116" t="s">
        <v>353</v>
      </c>
      <c r="T84" s="116" t="s">
        <v>188</v>
      </c>
    </row>
    <row r="85" spans="1:20" s="24" customFormat="1" ht="54.75" customHeight="1">
      <c r="A85" s="24" t="str">
        <f>IF(ISBLANK(B85),"",IF(ISNA(MATCH(B85,#REF!,0)),"?","+"))</f>
        <v>+</v>
      </c>
      <c r="B85" s="24" t="s">
        <v>65</v>
      </c>
      <c r="C85" s="183" t="s">
        <v>300</v>
      </c>
      <c r="D85" s="178"/>
      <c r="E85" s="178"/>
      <c r="F85" s="178"/>
      <c r="G85" s="178">
        <v>30</v>
      </c>
      <c r="H85" s="178">
        <v>90</v>
      </c>
      <c r="I85" s="178"/>
      <c r="J85" s="178">
        <v>8</v>
      </c>
      <c r="K85" s="166" t="e">
        <f>IF(AND(NOT(ISBLANK(#REF!)),OR(ISNA(MATCH(#REF!,#REF!,0)),#REF!="Podst")),"Podst?",IF(AND(NOT(ISBLANK(#REF!)),OR(ISNA(MATCH(#REF!,#REF!,0)),#REF!="Kier")),"Kier?",IF(AND(NOT(ISBLANK(#REF!)),OR(ISNA(MATCH(#REF!,#REF!,0)),#REF!="Inne")),"Inne?",SUM(E85:I85))))</f>
        <v>#REF!</v>
      </c>
      <c r="L85" s="178" t="s">
        <v>42</v>
      </c>
      <c r="M85" s="178"/>
      <c r="N85" s="178" t="s">
        <v>112</v>
      </c>
      <c r="O85" s="178" t="s">
        <v>113</v>
      </c>
      <c r="P85" s="178" t="str">
        <f>IF(AND(ISNA(MATCH($B85,#REF!,0)),ISNA(MATCH($B85,#REF!,0))),"","*")</f>
        <v>*</v>
      </c>
      <c r="Q85" s="178" t="e">
        <f>#REF!</f>
        <v>#REF!</v>
      </c>
      <c r="R85" s="178" t="s">
        <v>348</v>
      </c>
      <c r="S85" s="178" t="s">
        <v>366</v>
      </c>
      <c r="T85" s="178" t="s">
        <v>347</v>
      </c>
    </row>
    <row r="86" spans="1:20" s="24" customFormat="1" ht="42" customHeight="1">
      <c r="C86" s="145" t="s">
        <v>294</v>
      </c>
      <c r="D86" s="116"/>
      <c r="E86" s="116"/>
      <c r="F86" s="116"/>
      <c r="G86" s="116"/>
      <c r="H86" s="116"/>
      <c r="I86" s="116">
        <v>15</v>
      </c>
      <c r="J86" s="116">
        <v>12</v>
      </c>
      <c r="K86" s="167"/>
      <c r="L86" s="116" t="s">
        <v>42</v>
      </c>
      <c r="M86" s="116"/>
      <c r="N86" s="116"/>
      <c r="O86" s="116" t="s">
        <v>113</v>
      </c>
      <c r="P86" s="116"/>
      <c r="Q86" s="116"/>
      <c r="R86" s="116" t="s">
        <v>345</v>
      </c>
      <c r="S86" s="116" t="s">
        <v>346</v>
      </c>
      <c r="T86" s="116" t="s">
        <v>347</v>
      </c>
    </row>
    <row r="87" spans="1:20">
      <c r="A87" s="2"/>
      <c r="B87" s="2"/>
      <c r="C87" s="45"/>
      <c r="D87" s="199"/>
      <c r="E87" s="185">
        <f t="shared" ref="E87:J87" si="12">SUM(E83:E86)</f>
        <v>75</v>
      </c>
      <c r="F87" s="185">
        <f t="shared" si="12"/>
        <v>0</v>
      </c>
      <c r="G87" s="185">
        <f t="shared" si="12"/>
        <v>60</v>
      </c>
      <c r="H87" s="185">
        <f t="shared" si="12"/>
        <v>120</v>
      </c>
      <c r="I87" s="186">
        <f t="shared" si="12"/>
        <v>15</v>
      </c>
      <c r="J87" s="200">
        <f t="shared" si="12"/>
        <v>30</v>
      </c>
      <c r="K87" s="161" t="e">
        <f>SUM(K83:K85)</f>
        <v>#REF!</v>
      </c>
      <c r="L87" s="179"/>
      <c r="M87" s="179"/>
      <c r="N87" s="179"/>
      <c r="O87" s="179"/>
      <c r="P87" s="179"/>
      <c r="R87" s="181"/>
      <c r="S87" s="181"/>
      <c r="T87" s="181"/>
    </row>
    <row r="88" spans="1:20" ht="24">
      <c r="A88" s="1"/>
      <c r="B88" s="1"/>
      <c r="C88" s="1"/>
      <c r="D88" s="188" t="s">
        <v>31</v>
      </c>
      <c r="E88" s="189">
        <f>SUM(E87:I87)</f>
        <v>270</v>
      </c>
      <c r="F88" s="154"/>
      <c r="G88" s="154"/>
      <c r="H88" s="154"/>
      <c r="I88" s="154"/>
      <c r="J88" s="154"/>
      <c r="L88" s="154"/>
      <c r="M88" s="154"/>
      <c r="N88" s="154"/>
      <c r="O88" s="154"/>
      <c r="P88" s="154"/>
      <c r="R88" s="182"/>
      <c r="S88" s="182"/>
      <c r="T88" s="182"/>
    </row>
    <row r="89" spans="1:20">
      <c r="A89" s="1"/>
      <c r="B89" s="1"/>
      <c r="C89" s="1"/>
      <c r="D89" s="20"/>
      <c r="E89" s="20"/>
      <c r="F89" s="20"/>
      <c r="G89" s="20"/>
      <c r="H89" s="20"/>
      <c r="I89" s="20"/>
      <c r="J89" s="20"/>
      <c r="K89" s="157"/>
      <c r="L89" s="154"/>
      <c r="M89" s="154"/>
      <c r="N89" s="154"/>
      <c r="O89" s="154"/>
      <c r="P89" s="154"/>
    </row>
    <row r="90" spans="1:20">
      <c r="A90" s="1"/>
      <c r="B90" s="1"/>
      <c r="C90" s="71" t="s">
        <v>101</v>
      </c>
      <c r="D90" s="52"/>
      <c r="E90" s="52">
        <f>SUM(_wyk7,_wyk6,_wyk5,_wyk4,_wyk3,_wyk2,_wyk1)</f>
        <v>1080</v>
      </c>
      <c r="F90" s="52">
        <f>SUM(F87,F79,F69,F57,F44,F31,F18)</f>
        <v>465</v>
      </c>
      <c r="G90" s="52">
        <f>SUM(G87,G79,G69,G57,G44,G31,G18)</f>
        <v>645</v>
      </c>
      <c r="H90" s="52">
        <f>SUM(H87,H79,H69,H57,H44,H31,H18)</f>
        <v>255</v>
      </c>
      <c r="I90" s="52">
        <f>SUM(I87,I79,I69,I57,I44,I31,I18)</f>
        <v>15</v>
      </c>
      <c r="J90" s="96">
        <f>SUM(J87,J79,J69,J57,J44,J31,J18)</f>
        <v>210</v>
      </c>
      <c r="K90" s="158"/>
    </row>
    <row r="91" spans="1:20" ht="24">
      <c r="A91" s="1"/>
      <c r="B91" s="1"/>
      <c r="C91" s="53"/>
      <c r="D91" s="99" t="s">
        <v>31</v>
      </c>
      <c r="E91" s="100">
        <f>SUM(E90:I90)</f>
        <v>2460</v>
      </c>
      <c r="F91" s="20"/>
      <c r="G91" s="20"/>
      <c r="H91" s="20"/>
      <c r="I91" s="20"/>
      <c r="J91" s="20"/>
      <c r="K91" s="157"/>
      <c r="L91" s="154"/>
      <c r="M91" s="154"/>
      <c r="N91" s="154"/>
      <c r="O91" s="154"/>
      <c r="P91" s="154"/>
    </row>
    <row r="92" spans="1:20" ht="15.75">
      <c r="A92" s="1"/>
      <c r="B92" s="1"/>
      <c r="C92" s="58" t="s">
        <v>76</v>
      </c>
      <c r="D92" s="54"/>
      <c r="E92" s="54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54"/>
    </row>
    <row r="93" spans="1:20">
      <c r="A93" s="1"/>
      <c r="B93" s="1"/>
      <c r="C93" s="55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20" ht="25.5">
      <c r="A94" s="1"/>
      <c r="B94" s="1"/>
      <c r="C94" s="77" t="s">
        <v>102</v>
      </c>
      <c r="D94" s="59">
        <f>E91</f>
        <v>2460</v>
      </c>
      <c r="E94" s="20"/>
      <c r="F94" s="20"/>
      <c r="G94" s="20"/>
      <c r="H94" s="20"/>
      <c r="I94" s="20"/>
      <c r="J94" s="20"/>
      <c r="K94" s="157"/>
      <c r="L94" s="154"/>
      <c r="M94" s="154"/>
      <c r="N94" s="154"/>
      <c r="O94" s="154"/>
      <c r="P94" s="154"/>
    </row>
    <row r="95" spans="1:20">
      <c r="C95" s="65" t="s">
        <v>103</v>
      </c>
      <c r="D95" s="60">
        <v>165</v>
      </c>
    </row>
    <row r="96" spans="1:20">
      <c r="C96" s="65" t="s">
        <v>104</v>
      </c>
      <c r="D96" s="61">
        <f>SUM(D94:D95)</f>
        <v>2625</v>
      </c>
    </row>
    <row r="97" spans="3:47" ht="38.25">
      <c r="C97" s="66" t="s">
        <v>105</v>
      </c>
      <c r="D97" s="62">
        <f>0.5*210*25</f>
        <v>2625</v>
      </c>
    </row>
    <row r="98" spans="3:47">
      <c r="C98" s="65" t="s">
        <v>77</v>
      </c>
      <c r="D98" s="61">
        <f>J90</f>
        <v>210</v>
      </c>
    </row>
    <row r="99" spans="3:47">
      <c r="C99" s="65" t="s">
        <v>106</v>
      </c>
      <c r="D99" s="60">
        <f>SUMIF(L10:L91,"=obi",J10:J91)</f>
        <v>76</v>
      </c>
    </row>
    <row r="100" spans="3:47" ht="25.5">
      <c r="C100" s="67" t="s">
        <v>107</v>
      </c>
      <c r="D100" s="62">
        <f>0.3*210</f>
        <v>63</v>
      </c>
    </row>
    <row r="101" spans="3:47" ht="25.5">
      <c r="C101" s="68" t="s">
        <v>108</v>
      </c>
      <c r="D101" s="63">
        <f>G90+H90</f>
        <v>900</v>
      </c>
    </row>
    <row r="102" spans="3:47" ht="25.5">
      <c r="C102" s="69" t="s">
        <v>109</v>
      </c>
      <c r="D102" s="63">
        <f>SUMIF(N10:N91,"=Prakt.",J10:J91)</f>
        <v>124</v>
      </c>
    </row>
    <row r="103" spans="3:47" ht="38.25">
      <c r="C103" s="92" t="s">
        <v>114</v>
      </c>
      <c r="D103" s="63">
        <f>SUMIF(O10:O91,"=Bad.",J10:J91)</f>
        <v>134</v>
      </c>
    </row>
    <row r="104" spans="3:47" ht="38.25">
      <c r="C104" s="93" t="s">
        <v>115</v>
      </c>
      <c r="D104" s="87">
        <f>D103/D98</f>
        <v>0.63809523809523805</v>
      </c>
    </row>
    <row r="105" spans="3:47" ht="25.5">
      <c r="C105" s="70" t="s">
        <v>110</v>
      </c>
      <c r="D105" s="64">
        <f>SUMIF(M10:M91,"=Podst.",J10:J91)</f>
        <v>41</v>
      </c>
    </row>
    <row r="107" spans="3:47" ht="136.5" customHeight="1">
      <c r="C107" s="102" t="s">
        <v>399</v>
      </c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</row>
    <row r="108" spans="3:47" s="79" customFormat="1" ht="319.5" customHeight="1">
      <c r="C108" s="244" t="s">
        <v>400</v>
      </c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33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16" spans="3:3">
      <c r="C116" t="s">
        <v>122</v>
      </c>
    </row>
  </sheetData>
  <customSheetViews>
    <customSheetView guid="{29736CA9-AFAA-4B91-9381-BED3A6394ADD}" showPageBreaks="1" hiddenRows="1" hiddenColumns="1" topLeftCell="C119">
      <selection activeCell="E105" sqref="E105"/>
      <pageMargins left="0.25" right="0.25" top="0.75" bottom="0.75" header="0.3" footer="0.3"/>
      <pageSetup paperSize="9" orientation="landscape" verticalDpi="300" r:id="rId1"/>
      <headerFooter alignWithMargins="0"/>
    </customSheetView>
    <customSheetView guid="{23BBA355-E9EB-4838-8D76-4DD9D4B0A822}" hiddenRows="1" hiddenColumns="1" topLeftCell="C1">
      <selection activeCell="C9" sqref="C9"/>
      <pageMargins left="0.25" right="0.25" top="0.75" bottom="0.75" header="0.3" footer="0.3"/>
      <pageSetup paperSize="9" orientation="landscape" verticalDpi="300" r:id="rId2"/>
      <headerFooter alignWithMargins="0"/>
    </customSheetView>
  </customSheetViews>
  <mergeCells count="8">
    <mergeCell ref="C108:S108"/>
    <mergeCell ref="R9:T9"/>
    <mergeCell ref="R71:T71"/>
    <mergeCell ref="R81:T81"/>
    <mergeCell ref="R59:T59"/>
    <mergeCell ref="R20:T20"/>
    <mergeCell ref="R33:T33"/>
    <mergeCell ref="R46:T46"/>
  </mergeCells>
  <phoneticPr fontId="0" type="noConversion"/>
  <conditionalFormatting sqref="T87">
    <cfRule type="expression" dxfId="2078" priority="7700" stopIfTrue="1">
      <formula>Q87="Inne?"</formula>
    </cfRule>
  </conditionalFormatting>
  <conditionalFormatting sqref="S87">
    <cfRule type="expression" dxfId="2077" priority="7701" stopIfTrue="1">
      <formula>Q87="Kier?"</formula>
    </cfRule>
  </conditionalFormatting>
  <conditionalFormatting sqref="R87 R29">
    <cfRule type="expression" dxfId="2076" priority="7702" stopIfTrue="1">
      <formula>Q29="Podst?"</formula>
    </cfRule>
  </conditionalFormatting>
  <conditionalFormatting sqref="P23 P27 P36 P62 P49 P74 P11:P14 P84 P16 P29 P51 P53 P55 P64 P66 P68 P76 P78 P86">
    <cfRule type="expression" dxfId="2075" priority="7703" stopIfTrue="1">
      <formula>AND(P11="*",L11="obi")</formula>
    </cfRule>
  </conditionalFormatting>
  <conditionalFormatting sqref="E80 E70 E58 E45">
    <cfRule type="cellIs" dxfId="2074" priority="7705" stopIfTrue="1" operator="greaterThan">
      <formula>420</formula>
    </cfRule>
  </conditionalFormatting>
  <conditionalFormatting sqref="J87">
    <cfRule type="cellIs" dxfId="2073" priority="7707" stopIfTrue="1" operator="between">
      <formula>27</formula>
      <formula>33</formula>
    </cfRule>
  </conditionalFormatting>
  <conditionalFormatting sqref="J79 J57 J31">
    <cfRule type="cellIs" dxfId="2072" priority="7708" stopIfTrue="1" operator="between">
      <formula>27</formula>
      <formula>30</formula>
    </cfRule>
  </conditionalFormatting>
  <conditionalFormatting sqref="J80 J58 J32">
    <cfRule type="cellIs" dxfId="2071" priority="7709" stopIfTrue="1" operator="between">
      <formula>60</formula>
      <formula>60</formula>
    </cfRule>
  </conditionalFormatting>
  <conditionalFormatting sqref="A61:A68 A22:A30 A35:A36 A48:A56 A43 A73:A78 A11:A17 A83:A86">
    <cfRule type="cellIs" dxfId="2070" priority="7710" stopIfTrue="1" operator="equal">
      <formula>"?"</formula>
    </cfRule>
  </conditionalFormatting>
  <conditionalFormatting sqref="B61:B68 B22:B30 B35:B36 B48:B56 B43 B73:B78 B11:B17 B83:B86">
    <cfRule type="expression" dxfId="2069" priority="7711" stopIfTrue="1">
      <formula>CELL("wiersz",B11)-TRUNC(CELL("wiersz",B11)/2)*2=0</formula>
    </cfRule>
  </conditionalFormatting>
  <conditionalFormatting sqref="J69 J44 J18">
    <cfRule type="cellIs" dxfId="2068" priority="7704" stopIfTrue="1" operator="between">
      <formula>30</formula>
      <formula>33</formula>
    </cfRule>
  </conditionalFormatting>
  <conditionalFormatting sqref="P25">
    <cfRule type="expression" dxfId="2067" priority="7665" stopIfTrue="1">
      <formula>AND(P25="*",L25="obi")</formula>
    </cfRule>
  </conditionalFormatting>
  <conditionalFormatting sqref="A37">
    <cfRule type="cellIs" dxfId="2066" priority="7656" stopIfTrue="1" operator="equal">
      <formula>"?"</formula>
    </cfRule>
  </conditionalFormatting>
  <conditionalFormatting sqref="B37">
    <cfRule type="expression" dxfId="2065" priority="7657" stopIfTrue="1">
      <formula>CELL("wiersz",B37)-TRUNC(CELL("wiersz",B37)/2)*2=0</formula>
    </cfRule>
  </conditionalFormatting>
  <conditionalFormatting sqref="P38">
    <cfRule type="expression" dxfId="2064" priority="7649" stopIfTrue="1">
      <formula>AND(P38="*",L38="obi")</formula>
    </cfRule>
  </conditionalFormatting>
  <conditionalFormatting sqref="A38">
    <cfRule type="cellIs" dxfId="2063" priority="7650" stopIfTrue="1" operator="equal">
      <formula>"?"</formula>
    </cfRule>
  </conditionalFormatting>
  <conditionalFormatting sqref="B38">
    <cfRule type="expression" dxfId="2062" priority="7651" stopIfTrue="1">
      <formula>CELL("wiersz",B38)-TRUNC(CELL("wiersz",B38)/2)*2=0</formula>
    </cfRule>
  </conditionalFormatting>
  <conditionalFormatting sqref="P40 P42">
    <cfRule type="expression" dxfId="2061" priority="7643" stopIfTrue="1">
      <formula>AND(P40="*",L40="obi")</formula>
    </cfRule>
  </conditionalFormatting>
  <conditionalFormatting sqref="A39:A42">
    <cfRule type="cellIs" dxfId="2060" priority="7644" stopIfTrue="1" operator="equal">
      <formula>"?"</formula>
    </cfRule>
  </conditionalFormatting>
  <conditionalFormatting sqref="B39:B42">
    <cfRule type="expression" dxfId="2059" priority="7645" stopIfTrue="1">
      <formula>CELL("wiersz",B39)-TRUNC(CELL("wiersz",B39)/2)*2=0</formula>
    </cfRule>
  </conditionalFormatting>
  <conditionalFormatting sqref="W65">
    <cfRule type="expression" dxfId="2058" priority="7631" stopIfTrue="1">
      <formula>T65="Inne?"</formula>
    </cfRule>
  </conditionalFormatting>
  <conditionalFormatting sqref="V65">
    <cfRule type="expression" dxfId="2057" priority="7632" stopIfTrue="1">
      <formula>T65="Kier?"</formula>
    </cfRule>
  </conditionalFormatting>
  <conditionalFormatting sqref="U65">
    <cfRule type="expression" dxfId="2056" priority="7633" stopIfTrue="1">
      <formula>T65="Podst?"</formula>
    </cfRule>
  </conditionalFormatting>
  <conditionalFormatting sqref="Z65">
    <cfRule type="expression" dxfId="2055" priority="7628" stopIfTrue="1">
      <formula>W65="Inne?"</formula>
    </cfRule>
  </conditionalFormatting>
  <conditionalFormatting sqref="Y65">
    <cfRule type="expression" dxfId="2054" priority="7629" stopIfTrue="1">
      <formula>W65="Kier?"</formula>
    </cfRule>
  </conditionalFormatting>
  <conditionalFormatting sqref="X65">
    <cfRule type="expression" dxfId="2053" priority="7630" stopIfTrue="1">
      <formula>W65="Podst?"</formula>
    </cfRule>
  </conditionalFormatting>
  <conditionalFormatting sqref="X49">
    <cfRule type="expression" dxfId="2052" priority="7619" stopIfTrue="1">
      <formula>U49="Inne?"</formula>
    </cfRule>
  </conditionalFormatting>
  <conditionalFormatting sqref="W49">
    <cfRule type="expression" dxfId="2051" priority="7620" stopIfTrue="1">
      <formula>U49="Kier?"</formula>
    </cfRule>
  </conditionalFormatting>
  <conditionalFormatting sqref="V49">
    <cfRule type="expression" dxfId="2050" priority="7621" stopIfTrue="1">
      <formula>U49="Podst?"</formula>
    </cfRule>
  </conditionalFormatting>
  <conditionalFormatting sqref="P11">
    <cfRule type="expression" dxfId="2049" priority="7376" stopIfTrue="1">
      <formula>AND(P11="*",L11="obi")</formula>
    </cfRule>
  </conditionalFormatting>
  <conditionalFormatting sqref="P12">
    <cfRule type="expression" dxfId="2048" priority="7369" stopIfTrue="1">
      <formula>AND(P12="*",L12="obi")</formula>
    </cfRule>
  </conditionalFormatting>
  <conditionalFormatting sqref="P13">
    <cfRule type="expression" dxfId="2047" priority="7362" stopIfTrue="1">
      <formula>AND(P13="*",L13="obi")</formula>
    </cfRule>
  </conditionalFormatting>
  <conditionalFormatting sqref="P14">
    <cfRule type="expression" dxfId="2046" priority="7330" stopIfTrue="1">
      <formula>AND(P14="*",L14="obi")</formula>
    </cfRule>
  </conditionalFormatting>
  <conditionalFormatting sqref="P16">
    <cfRule type="expression" dxfId="2045" priority="7286" stopIfTrue="1">
      <formula>AND(P16="*",L16="obi")</formula>
    </cfRule>
  </conditionalFormatting>
  <conditionalFormatting sqref="P23">
    <cfRule type="expression" dxfId="2044" priority="7069" stopIfTrue="1">
      <formula>AND(P23="*",L23="obi")</formula>
    </cfRule>
  </conditionalFormatting>
  <conditionalFormatting sqref="P25">
    <cfRule type="expression" dxfId="2043" priority="7059" stopIfTrue="1">
      <formula>AND(P25="*",L25="obi")</formula>
    </cfRule>
  </conditionalFormatting>
  <conditionalFormatting sqref="P25">
    <cfRule type="expression" dxfId="2042" priority="7018" stopIfTrue="1">
      <formula>AND(P25="*",L25="obi")</formula>
    </cfRule>
  </conditionalFormatting>
  <conditionalFormatting sqref="P27">
    <cfRule type="expression" dxfId="2041" priority="7008" stopIfTrue="1">
      <formula>AND(P27="*",L27="obi")</formula>
    </cfRule>
  </conditionalFormatting>
  <conditionalFormatting sqref="P27">
    <cfRule type="expression" dxfId="2040" priority="6997" stopIfTrue="1">
      <formula>AND(P27="*",L27="obi")</formula>
    </cfRule>
  </conditionalFormatting>
  <conditionalFormatting sqref="P27">
    <cfRule type="expression" dxfId="2039" priority="6956" stopIfTrue="1">
      <formula>AND(P27="*",L27="obi")</formula>
    </cfRule>
  </conditionalFormatting>
  <conditionalFormatting sqref="R29">
    <cfRule type="expression" dxfId="2038" priority="6876" stopIfTrue="1">
      <formula>#REF!="Podst?"</formula>
    </cfRule>
  </conditionalFormatting>
  <conditionalFormatting sqref="R29">
    <cfRule type="expression" dxfId="2037" priority="6873" stopIfTrue="1">
      <formula>#REF!="Podst?"</formula>
    </cfRule>
  </conditionalFormatting>
  <conditionalFormatting sqref="R29">
    <cfRule type="expression" dxfId="2036" priority="6868" stopIfTrue="1">
      <formula>Q29="Podst?"</formula>
    </cfRule>
  </conditionalFormatting>
  <conditionalFormatting sqref="R29">
    <cfRule type="expression" dxfId="2035" priority="6866" stopIfTrue="1">
      <formula>Q29="Podst?"</formula>
    </cfRule>
  </conditionalFormatting>
  <conditionalFormatting sqref="R29">
    <cfRule type="expression" dxfId="2034" priority="6861" stopIfTrue="1">
      <formula>Q29="Podst?"</formula>
    </cfRule>
  </conditionalFormatting>
  <conditionalFormatting sqref="R29">
    <cfRule type="expression" dxfId="2033" priority="6860" stopIfTrue="1">
      <formula>Q29="Podst?"</formula>
    </cfRule>
  </conditionalFormatting>
  <conditionalFormatting sqref="R29">
    <cfRule type="expression" dxfId="2032" priority="6855" stopIfTrue="1">
      <formula>Q29="Podst?"</formula>
    </cfRule>
  </conditionalFormatting>
  <conditionalFormatting sqref="R29">
    <cfRule type="expression" dxfId="2031" priority="6853" stopIfTrue="1">
      <formula>Q29="Podst?"</formula>
    </cfRule>
  </conditionalFormatting>
  <conditionalFormatting sqref="R29">
    <cfRule type="expression" dxfId="2030" priority="6848" stopIfTrue="1">
      <formula>Q29="Podst?"</formula>
    </cfRule>
  </conditionalFormatting>
  <conditionalFormatting sqref="R29">
    <cfRule type="expression" dxfId="2029" priority="6845" stopIfTrue="1">
      <formula>Q29="Podst?"</formula>
    </cfRule>
  </conditionalFormatting>
  <conditionalFormatting sqref="R29">
    <cfRule type="expression" dxfId="2028" priority="6842" stopIfTrue="1">
      <formula>Q29="Podst?"</formula>
    </cfRule>
  </conditionalFormatting>
  <conditionalFormatting sqref="R29">
    <cfRule type="expression" dxfId="2027" priority="6839" stopIfTrue="1">
      <formula>Q29="Podst?"</formula>
    </cfRule>
  </conditionalFormatting>
  <conditionalFormatting sqref="R29">
    <cfRule type="expression" dxfId="2026" priority="6836" stopIfTrue="1">
      <formula>Q29="Podst?"</formula>
    </cfRule>
  </conditionalFormatting>
  <conditionalFormatting sqref="P29">
    <cfRule type="expression" dxfId="2025" priority="6835" stopIfTrue="1">
      <formula>AND(P29="*",L29="obi")</formula>
    </cfRule>
  </conditionalFormatting>
  <conditionalFormatting sqref="R29">
    <cfRule type="expression" dxfId="2024" priority="6832" stopIfTrue="1">
      <formula>Q29="Podst?"</formula>
    </cfRule>
  </conditionalFormatting>
  <conditionalFormatting sqref="R29">
    <cfRule type="expression" dxfId="2023" priority="6829" stopIfTrue="1">
      <formula>Q29="Podst?"</formula>
    </cfRule>
  </conditionalFormatting>
  <conditionalFormatting sqref="P40 P42">
    <cfRule type="expression" dxfId="2022" priority="6774" stopIfTrue="1">
      <formula>AND(P40="*",L40="obi")</formula>
    </cfRule>
  </conditionalFormatting>
  <conditionalFormatting sqref="P40 P42">
    <cfRule type="expression" dxfId="2021" priority="6770" stopIfTrue="1">
      <formula>AND(P40="*",L40="obi")</formula>
    </cfRule>
  </conditionalFormatting>
  <conditionalFormatting sqref="P40 P42">
    <cfRule type="expression" dxfId="2020" priority="6748" stopIfTrue="1">
      <formula>AND(P40="*",L40="obi")</formula>
    </cfRule>
  </conditionalFormatting>
  <conditionalFormatting sqref="P36">
    <cfRule type="expression" dxfId="2019" priority="6738" stopIfTrue="1">
      <formula>AND(P36="*",L36="obi")</formula>
    </cfRule>
  </conditionalFormatting>
  <conditionalFormatting sqref="P36">
    <cfRule type="expression" dxfId="2018" priority="6727" stopIfTrue="1">
      <formula>AND(P36="*",L36="obi")</formula>
    </cfRule>
  </conditionalFormatting>
  <conditionalFormatting sqref="P36">
    <cfRule type="expression" dxfId="2017" priority="6686" stopIfTrue="1">
      <formula>AND(P36="*",L36="obi")</formula>
    </cfRule>
  </conditionalFormatting>
  <conditionalFormatting sqref="P38">
    <cfRule type="expression" dxfId="2016" priority="6676" stopIfTrue="1">
      <formula>AND(P38="*",L38="obi")</formula>
    </cfRule>
  </conditionalFormatting>
  <conditionalFormatting sqref="P38">
    <cfRule type="expression" dxfId="2015" priority="6663" stopIfTrue="1">
      <formula>AND(P38="*",L38="obi")</formula>
    </cfRule>
  </conditionalFormatting>
  <conditionalFormatting sqref="P38">
    <cfRule type="expression" dxfId="2014" priority="6652" stopIfTrue="1">
      <formula>AND(P38="*",L38="obi")</formula>
    </cfRule>
  </conditionalFormatting>
  <conditionalFormatting sqref="P38">
    <cfRule type="expression" dxfId="2013" priority="6611" stopIfTrue="1">
      <formula>AND(P38="*",L38="obi")</formula>
    </cfRule>
  </conditionalFormatting>
  <conditionalFormatting sqref="P49">
    <cfRule type="expression" dxfId="2012" priority="6382" stopIfTrue="1">
      <formula>AND(P49="*",L49="obi")</formula>
    </cfRule>
  </conditionalFormatting>
  <conditionalFormatting sqref="P49">
    <cfRule type="expression" dxfId="2011" priority="6367" stopIfTrue="1">
      <formula>AND(P49="*",L49="obi")</formula>
    </cfRule>
  </conditionalFormatting>
  <conditionalFormatting sqref="P49">
    <cfRule type="expression" dxfId="2010" priority="6354" stopIfTrue="1">
      <formula>AND(P49="*",L49="obi")</formula>
    </cfRule>
  </conditionalFormatting>
  <conditionalFormatting sqref="P49">
    <cfRule type="expression" dxfId="2009" priority="6343" stopIfTrue="1">
      <formula>AND(P49="*",L49="obi")</formula>
    </cfRule>
  </conditionalFormatting>
  <conditionalFormatting sqref="P49">
    <cfRule type="expression" dxfId="2008" priority="6302" stopIfTrue="1">
      <formula>AND(P49="*",L49="obi")</formula>
    </cfRule>
  </conditionalFormatting>
  <conditionalFormatting sqref="P51">
    <cfRule type="expression" dxfId="2007" priority="6283" stopIfTrue="1">
      <formula>AND(P51="*",L51="obi")</formula>
    </cfRule>
  </conditionalFormatting>
  <conditionalFormatting sqref="P51">
    <cfRule type="expression" dxfId="2006" priority="6268" stopIfTrue="1">
      <formula>AND(P51="*",L51="obi")</formula>
    </cfRule>
  </conditionalFormatting>
  <conditionalFormatting sqref="P51">
    <cfRule type="expression" dxfId="2005" priority="6255" stopIfTrue="1">
      <formula>AND(P51="*",L51="obi")</formula>
    </cfRule>
  </conditionalFormatting>
  <conditionalFormatting sqref="P51">
    <cfRule type="expression" dxfId="2004" priority="6244" stopIfTrue="1">
      <formula>AND(P51="*",L51="obi")</formula>
    </cfRule>
  </conditionalFormatting>
  <conditionalFormatting sqref="P51">
    <cfRule type="expression" dxfId="2003" priority="6203" stopIfTrue="1">
      <formula>AND(P51="*",L51="obi")</formula>
    </cfRule>
  </conditionalFormatting>
  <conditionalFormatting sqref="P53 P55">
    <cfRule type="expression" dxfId="2002" priority="6174" stopIfTrue="1">
      <formula>AND(P53="*",L53="obi")</formula>
    </cfRule>
  </conditionalFormatting>
  <conditionalFormatting sqref="P53 P55">
    <cfRule type="expression" dxfId="2001" priority="6159" stopIfTrue="1">
      <formula>AND(P53="*",L53="obi")</formula>
    </cfRule>
  </conditionalFormatting>
  <conditionalFormatting sqref="P53 P55">
    <cfRule type="expression" dxfId="2000" priority="6146" stopIfTrue="1">
      <formula>AND(P53="*",L53="obi")</formula>
    </cfRule>
  </conditionalFormatting>
  <conditionalFormatting sqref="P53 P55">
    <cfRule type="expression" dxfId="1999" priority="6135" stopIfTrue="1">
      <formula>AND(P53="*",L53="obi")</formula>
    </cfRule>
  </conditionalFormatting>
  <conditionalFormatting sqref="P53 P55">
    <cfRule type="expression" dxfId="1998" priority="6094" stopIfTrue="1">
      <formula>AND(P53="*",L53="obi")</formula>
    </cfRule>
  </conditionalFormatting>
  <conditionalFormatting sqref="P68">
    <cfRule type="expression" dxfId="1997" priority="5889" stopIfTrue="1">
      <formula>AND(P68="*",L68="obi")</formula>
    </cfRule>
  </conditionalFormatting>
  <conditionalFormatting sqref="P68">
    <cfRule type="expression" dxfId="1996" priority="5888" stopIfTrue="1">
      <formula>AND(P68="*",L68="obi")</formula>
    </cfRule>
  </conditionalFormatting>
  <conditionalFormatting sqref="P68">
    <cfRule type="expression" dxfId="1995" priority="5854" stopIfTrue="1">
      <formula>AND(P68="*",L68="obi")</formula>
    </cfRule>
  </conditionalFormatting>
  <conditionalFormatting sqref="P76">
    <cfRule type="expression" dxfId="1994" priority="5745" stopIfTrue="1">
      <formula>AND(P76="*",L76="obi")</formula>
    </cfRule>
  </conditionalFormatting>
  <conditionalFormatting sqref="P76">
    <cfRule type="expression" dxfId="1993" priority="5744" stopIfTrue="1">
      <formula>AND(P76="*",L76="obi")</formula>
    </cfRule>
  </conditionalFormatting>
  <conditionalFormatting sqref="P76">
    <cfRule type="expression" dxfId="1992" priority="5710" stopIfTrue="1">
      <formula>AND(P76="*",L76="obi")</formula>
    </cfRule>
  </conditionalFormatting>
  <conditionalFormatting sqref="P78">
    <cfRule type="expression" dxfId="1991" priority="5691" stopIfTrue="1">
      <formula>AND(P78="*",L78="obi")</formula>
    </cfRule>
  </conditionalFormatting>
  <conditionalFormatting sqref="P78">
    <cfRule type="expression" dxfId="1990" priority="5690" stopIfTrue="1">
      <formula>AND(P78="*",L78="obi")</formula>
    </cfRule>
  </conditionalFormatting>
  <conditionalFormatting sqref="P78">
    <cfRule type="expression" dxfId="1989" priority="5656" stopIfTrue="1">
      <formula>AND(P78="*",L78="obi")</formula>
    </cfRule>
  </conditionalFormatting>
  <conditionalFormatting sqref="P62">
    <cfRule type="expression" dxfId="1988" priority="5609" stopIfTrue="1">
      <formula>AND(P62="*",L62="obi")</formula>
    </cfRule>
  </conditionalFormatting>
  <conditionalFormatting sqref="P62">
    <cfRule type="expression" dxfId="1987" priority="5594" stopIfTrue="1">
      <formula>AND(P62="*",L62="obi")</formula>
    </cfRule>
  </conditionalFormatting>
  <conditionalFormatting sqref="P62">
    <cfRule type="expression" dxfId="1986" priority="5581" stopIfTrue="1">
      <formula>AND(P62="*",L62="obi")</formula>
    </cfRule>
  </conditionalFormatting>
  <conditionalFormatting sqref="P62">
    <cfRule type="expression" dxfId="1985" priority="5570" stopIfTrue="1">
      <formula>AND(P62="*",L62="obi")</formula>
    </cfRule>
  </conditionalFormatting>
  <conditionalFormatting sqref="P62">
    <cfRule type="expression" dxfId="1984" priority="5529" stopIfTrue="1">
      <formula>AND(P62="*",L62="obi")</formula>
    </cfRule>
  </conditionalFormatting>
  <conditionalFormatting sqref="P64">
    <cfRule type="expression" dxfId="1983" priority="5479" stopIfTrue="1">
      <formula>AND(P64="*",L64="obi")</formula>
    </cfRule>
  </conditionalFormatting>
  <conditionalFormatting sqref="P64">
    <cfRule type="expression" dxfId="1982" priority="5464" stopIfTrue="1">
      <formula>AND(P64="*",L64="obi")</formula>
    </cfRule>
  </conditionalFormatting>
  <conditionalFormatting sqref="P64">
    <cfRule type="expression" dxfId="1981" priority="5451" stopIfTrue="1">
      <formula>AND(P64="*",L64="obi")</formula>
    </cfRule>
  </conditionalFormatting>
  <conditionalFormatting sqref="P64">
    <cfRule type="expression" dxfId="1980" priority="5440" stopIfTrue="1">
      <formula>AND(P64="*",L64="obi")</formula>
    </cfRule>
  </conditionalFormatting>
  <conditionalFormatting sqref="P64">
    <cfRule type="expression" dxfId="1979" priority="5399" stopIfTrue="1">
      <formula>AND(P64="*",L64="obi")</formula>
    </cfRule>
  </conditionalFormatting>
  <conditionalFormatting sqref="P66">
    <cfRule type="expression" dxfId="1978" priority="5349" stopIfTrue="1">
      <formula>AND(P66="*",L66="obi")</formula>
    </cfRule>
  </conditionalFormatting>
  <conditionalFormatting sqref="P66">
    <cfRule type="expression" dxfId="1977" priority="5334" stopIfTrue="1">
      <formula>AND(P66="*",L66="obi")</formula>
    </cfRule>
  </conditionalFormatting>
  <conditionalFormatting sqref="P66">
    <cfRule type="expression" dxfId="1976" priority="5321" stopIfTrue="1">
      <formula>AND(P66="*",L66="obi")</formula>
    </cfRule>
  </conditionalFormatting>
  <conditionalFormatting sqref="P66">
    <cfRule type="expression" dxfId="1975" priority="5310" stopIfTrue="1">
      <formula>AND(P66="*",L66="obi")</formula>
    </cfRule>
  </conditionalFormatting>
  <conditionalFormatting sqref="P66">
    <cfRule type="expression" dxfId="1974" priority="5269" stopIfTrue="1">
      <formula>AND(P66="*",L66="obi")</formula>
    </cfRule>
  </conditionalFormatting>
  <conditionalFormatting sqref="P74">
    <cfRule type="expression" dxfId="1973" priority="5210" stopIfTrue="1">
      <formula>AND(P74="*",L74="obi")</formula>
    </cfRule>
  </conditionalFormatting>
  <conditionalFormatting sqref="P74">
    <cfRule type="expression" dxfId="1972" priority="5195" stopIfTrue="1">
      <formula>AND(P74="*",L74="obi")</formula>
    </cfRule>
  </conditionalFormatting>
  <conditionalFormatting sqref="P74">
    <cfRule type="expression" dxfId="1971" priority="5182" stopIfTrue="1">
      <formula>AND(P74="*",L74="obi")</formula>
    </cfRule>
  </conditionalFormatting>
  <conditionalFormatting sqref="P74">
    <cfRule type="expression" dxfId="1970" priority="5171" stopIfTrue="1">
      <formula>AND(P74="*",L74="obi")</formula>
    </cfRule>
  </conditionalFormatting>
  <conditionalFormatting sqref="P74">
    <cfRule type="expression" dxfId="1969" priority="5130" stopIfTrue="1">
      <formula>AND(P74="*",L74="obi")</formula>
    </cfRule>
  </conditionalFormatting>
  <conditionalFormatting sqref="P86">
    <cfRule type="expression" dxfId="1968" priority="4326" stopIfTrue="1">
      <formula>AND(P86="*",L86="obi")</formula>
    </cfRule>
  </conditionalFormatting>
  <conditionalFormatting sqref="P86">
    <cfRule type="expression" dxfId="1967" priority="4311" stopIfTrue="1">
      <formula>AND(P86="*",L86="obi")</formula>
    </cfRule>
  </conditionalFormatting>
  <conditionalFormatting sqref="P86">
    <cfRule type="expression" dxfId="1966" priority="4298" stopIfTrue="1">
      <formula>AND(P86="*",L86="obi")</formula>
    </cfRule>
  </conditionalFormatting>
  <conditionalFormatting sqref="P86">
    <cfRule type="expression" dxfId="1965" priority="4287" stopIfTrue="1">
      <formula>AND(P86="*",L86="obi")</formula>
    </cfRule>
  </conditionalFormatting>
  <conditionalFormatting sqref="P86">
    <cfRule type="expression" dxfId="1964" priority="4246" stopIfTrue="1">
      <formula>AND(P86="*",L86="obi")</formula>
    </cfRule>
  </conditionalFormatting>
  <conditionalFormatting sqref="P84">
    <cfRule type="expression" dxfId="1963" priority="4178" stopIfTrue="1">
      <formula>AND(P84="*",L84="obi")</formula>
    </cfRule>
  </conditionalFormatting>
  <conditionalFormatting sqref="P84">
    <cfRule type="expression" dxfId="1962" priority="4163" stopIfTrue="1">
      <formula>AND(P84="*",L84="obi")</formula>
    </cfRule>
  </conditionalFormatting>
  <conditionalFormatting sqref="P84">
    <cfRule type="expression" dxfId="1961" priority="4150" stopIfTrue="1">
      <formula>AND(P84="*",L84="obi")</formula>
    </cfRule>
  </conditionalFormatting>
  <conditionalFormatting sqref="P84">
    <cfRule type="expression" dxfId="1960" priority="4139" stopIfTrue="1">
      <formula>AND(P84="*",L84="obi")</formula>
    </cfRule>
  </conditionalFormatting>
  <conditionalFormatting sqref="P84">
    <cfRule type="expression" dxfId="1959" priority="4098" stopIfTrue="1">
      <formula>AND(P84="*",L84="obi")</formula>
    </cfRule>
  </conditionalFormatting>
  <conditionalFormatting sqref="T86">
    <cfRule type="expression" dxfId="1958" priority="1216" stopIfTrue="1">
      <formula>Q86="Inne?"</formula>
    </cfRule>
  </conditionalFormatting>
  <conditionalFormatting sqref="T86">
    <cfRule type="expression" dxfId="1957" priority="1213" stopIfTrue="1">
      <formula>Q86="Inne?"</formula>
    </cfRule>
  </conditionalFormatting>
  <conditionalFormatting sqref="T86">
    <cfRule type="expression" dxfId="1956" priority="1210" stopIfTrue="1">
      <formula>Q86="Inne?"</formula>
    </cfRule>
  </conditionalFormatting>
  <conditionalFormatting sqref="T86">
    <cfRule type="expression" dxfId="1955" priority="1207" stopIfTrue="1">
      <formula>Q86="Inne?"</formula>
    </cfRule>
  </conditionalFormatting>
  <conditionalFormatting sqref="T86">
    <cfRule type="expression" dxfId="1954" priority="1202" stopIfTrue="1">
      <formula>Q86="Inne?"</formula>
    </cfRule>
  </conditionalFormatting>
  <conditionalFormatting sqref="T86">
    <cfRule type="expression" dxfId="1953" priority="1201" stopIfTrue="1">
      <formula>Q86="Inne?"</formula>
    </cfRule>
  </conditionalFormatting>
  <conditionalFormatting sqref="T86">
    <cfRule type="expression" dxfId="1952" priority="1199" stopIfTrue="1">
      <formula>Q86="Inne?"</formula>
    </cfRule>
  </conditionalFormatting>
  <conditionalFormatting sqref="T78">
    <cfRule type="expression" dxfId="1951" priority="1116" stopIfTrue="1">
      <formula>Q78="Inne?"</formula>
    </cfRule>
  </conditionalFormatting>
  <conditionalFormatting sqref="T78">
    <cfRule type="expression" dxfId="1950" priority="1113" stopIfTrue="1">
      <formula>Q78="Inne?"</formula>
    </cfRule>
  </conditionalFormatting>
  <conditionalFormatting sqref="T78">
    <cfRule type="expression" dxfId="1949" priority="1110" stopIfTrue="1">
      <formula>Q78="Inne?"</formula>
    </cfRule>
  </conditionalFormatting>
  <conditionalFormatting sqref="T78">
    <cfRule type="expression" dxfId="1948" priority="1105" stopIfTrue="1">
      <formula>Q78="Inne?"</formula>
    </cfRule>
  </conditionalFormatting>
  <conditionalFormatting sqref="T78">
    <cfRule type="expression" dxfId="1947" priority="1104" stopIfTrue="1">
      <formula>Q78="Inne?"</formula>
    </cfRule>
  </conditionalFormatting>
  <conditionalFormatting sqref="T78">
    <cfRule type="expression" dxfId="1946" priority="1103" stopIfTrue="1">
      <formula>Q78="Inne?"</formula>
    </cfRule>
  </conditionalFormatting>
  <conditionalFormatting sqref="T78">
    <cfRule type="expression" dxfId="1945" priority="1099" stopIfTrue="1">
      <formula>Q78="Inne?"</formula>
    </cfRule>
  </conditionalFormatting>
  <conditionalFormatting sqref="T78">
    <cfRule type="expression" dxfId="1944" priority="1096" stopIfTrue="1">
      <formula>Q78="Inne?"</formula>
    </cfRule>
  </conditionalFormatting>
  <conditionalFormatting sqref="P78">
    <cfRule type="expression" dxfId="1943" priority="3868" stopIfTrue="1">
      <formula>AND(P78="*",L78="obi")</formula>
    </cfRule>
  </conditionalFormatting>
  <conditionalFormatting sqref="P78">
    <cfRule type="expression" dxfId="1942" priority="3867" stopIfTrue="1">
      <formula>AND(P78="*",L78="obi")</formula>
    </cfRule>
  </conditionalFormatting>
  <conditionalFormatting sqref="S42">
    <cfRule type="expression" dxfId="1941" priority="3417" stopIfTrue="1">
      <formula>Q42="Kier?"</formula>
    </cfRule>
  </conditionalFormatting>
  <conditionalFormatting sqref="S42">
    <cfRule type="expression" dxfId="1940" priority="3408" stopIfTrue="1">
      <formula>Q42="Kier?"</formula>
    </cfRule>
  </conditionalFormatting>
  <conditionalFormatting sqref="T42">
    <cfRule type="expression" dxfId="1939" priority="3406" stopIfTrue="1">
      <formula>Q42="Inne?"</formula>
    </cfRule>
  </conditionalFormatting>
  <conditionalFormatting sqref="S42">
    <cfRule type="expression" dxfId="1938" priority="3405" stopIfTrue="1">
      <formula>Q42="Kier?"</formula>
    </cfRule>
  </conditionalFormatting>
  <conditionalFormatting sqref="S42">
    <cfRule type="expression" dxfId="1937" priority="3399" stopIfTrue="1">
      <formula>Q42="Kier?"</formula>
    </cfRule>
  </conditionalFormatting>
  <conditionalFormatting sqref="R42">
    <cfRule type="expression" dxfId="1936" priority="3398" stopIfTrue="1">
      <formula>Q42="Podst?"</formula>
    </cfRule>
  </conditionalFormatting>
  <conditionalFormatting sqref="T42">
    <cfRule type="expression" dxfId="1935" priority="3396" stopIfTrue="1">
      <formula>R42="Kier?"</formula>
    </cfRule>
  </conditionalFormatting>
  <conditionalFormatting sqref="T42">
    <cfRule type="expression" dxfId="1934" priority="3394" stopIfTrue="1">
      <formula>Q42="Inne?"</formula>
    </cfRule>
  </conditionalFormatting>
  <conditionalFormatting sqref="S42">
    <cfRule type="expression" dxfId="1933" priority="3393" stopIfTrue="1">
      <formula>Q42="Kier?"</formula>
    </cfRule>
  </conditionalFormatting>
  <conditionalFormatting sqref="R42">
    <cfRule type="expression" dxfId="1932" priority="3392" stopIfTrue="1">
      <formula>Q42="Podst?"</formula>
    </cfRule>
  </conditionalFormatting>
  <conditionalFormatting sqref="T42">
    <cfRule type="expression" dxfId="1931" priority="3391" stopIfTrue="1">
      <formula>Q42="Inne?"</formula>
    </cfRule>
  </conditionalFormatting>
  <conditionalFormatting sqref="S42">
    <cfRule type="expression" dxfId="1930" priority="3390" stopIfTrue="1">
      <formula>Q42="Kier?"</formula>
    </cfRule>
  </conditionalFormatting>
  <conditionalFormatting sqref="R42">
    <cfRule type="expression" dxfId="1929" priority="3389" stopIfTrue="1">
      <formula>Q42="Podst?"</formula>
    </cfRule>
  </conditionalFormatting>
  <conditionalFormatting sqref="P78">
    <cfRule type="expression" dxfId="1928" priority="3833" stopIfTrue="1">
      <formula>AND(P78="*",L78="obi")</formula>
    </cfRule>
  </conditionalFormatting>
  <conditionalFormatting sqref="S42">
    <cfRule type="expression" dxfId="1927" priority="3383" stopIfTrue="1">
      <formula>Q42="Kier?"</formula>
    </cfRule>
  </conditionalFormatting>
  <conditionalFormatting sqref="P84">
    <cfRule type="expression" dxfId="1926" priority="3765" stopIfTrue="1">
      <formula>AND(P84="*",L84="obi")</formula>
    </cfRule>
  </conditionalFormatting>
  <conditionalFormatting sqref="P84">
    <cfRule type="expression" dxfId="1925" priority="3750" stopIfTrue="1">
      <formula>AND(P84="*",L84="obi")</formula>
    </cfRule>
  </conditionalFormatting>
  <conditionalFormatting sqref="P84">
    <cfRule type="expression" dxfId="1924" priority="3737" stopIfTrue="1">
      <formula>AND(P84="*",L84="obi")</formula>
    </cfRule>
  </conditionalFormatting>
  <conditionalFormatting sqref="P84">
    <cfRule type="expression" dxfId="1923" priority="3726" stopIfTrue="1">
      <formula>AND(P84="*",L84="obi")</formula>
    </cfRule>
  </conditionalFormatting>
  <conditionalFormatting sqref="P84">
    <cfRule type="expression" dxfId="1922" priority="3685" stopIfTrue="1">
      <formula>AND(P84="*",L84="obi")</formula>
    </cfRule>
  </conditionalFormatting>
  <conditionalFormatting sqref="T14">
    <cfRule type="expression" dxfId="1921" priority="3591" stopIfTrue="1">
      <formula>Q14="Inne?"</formula>
    </cfRule>
  </conditionalFormatting>
  <conditionalFormatting sqref="S14">
    <cfRule type="expression" dxfId="1920" priority="3590" stopIfTrue="1">
      <formula>Q14="Kier?"</formula>
    </cfRule>
  </conditionalFormatting>
  <conditionalFormatting sqref="R14">
    <cfRule type="expression" dxfId="1919" priority="3589" stopIfTrue="1">
      <formula>Q14="Podst?"</formula>
    </cfRule>
  </conditionalFormatting>
  <conditionalFormatting sqref="T14">
    <cfRule type="expression" dxfId="1918" priority="3588" stopIfTrue="1">
      <formula>Q14="Inne?"</formula>
    </cfRule>
  </conditionalFormatting>
  <conditionalFormatting sqref="S14">
    <cfRule type="expression" dxfId="1917" priority="3587" stopIfTrue="1">
      <formula>Q14="Kier?"</formula>
    </cfRule>
  </conditionalFormatting>
  <conditionalFormatting sqref="R14">
    <cfRule type="expression" dxfId="1916" priority="3586" stopIfTrue="1">
      <formula>Q14="Podst?"</formula>
    </cfRule>
  </conditionalFormatting>
  <conditionalFormatting sqref="T14">
    <cfRule type="expression" dxfId="1915" priority="3585" stopIfTrue="1">
      <formula>Q14="Inne?"</formula>
    </cfRule>
  </conditionalFormatting>
  <conditionalFormatting sqref="S14">
    <cfRule type="expression" dxfId="1914" priority="3584" stopIfTrue="1">
      <formula>Q14="Kier?"</formula>
    </cfRule>
  </conditionalFormatting>
  <conditionalFormatting sqref="R14">
    <cfRule type="expression" dxfId="1913" priority="3583" stopIfTrue="1">
      <formula>Q14="Podst?"</formula>
    </cfRule>
  </conditionalFormatting>
  <conditionalFormatting sqref="T14">
    <cfRule type="expression" dxfId="1912" priority="3582" stopIfTrue="1">
      <formula>Q14="Inne?"</formula>
    </cfRule>
  </conditionalFormatting>
  <conditionalFormatting sqref="S14">
    <cfRule type="expression" dxfId="1911" priority="3581" stopIfTrue="1">
      <formula>Q14="Kier?"</formula>
    </cfRule>
  </conditionalFormatting>
  <conditionalFormatting sqref="R14">
    <cfRule type="expression" dxfId="1910" priority="3580" stopIfTrue="1">
      <formula>Q14="Podst?"</formula>
    </cfRule>
  </conditionalFormatting>
  <conditionalFormatting sqref="T14">
    <cfRule type="expression" dxfId="1909" priority="3579" stopIfTrue="1">
      <formula>Q14="Inne?"</formula>
    </cfRule>
  </conditionalFormatting>
  <conditionalFormatting sqref="S14">
    <cfRule type="expression" dxfId="1908" priority="3578" stopIfTrue="1">
      <formula>Q14="Kier?"</formula>
    </cfRule>
  </conditionalFormatting>
  <conditionalFormatting sqref="R14">
    <cfRule type="expression" dxfId="1907" priority="3577" stopIfTrue="1">
      <formula>Q14="Podst?"</formula>
    </cfRule>
  </conditionalFormatting>
  <conditionalFormatting sqref="T29">
    <cfRule type="expression" dxfId="1906" priority="3575" stopIfTrue="1">
      <formula>Q29="Inne?"</formula>
    </cfRule>
  </conditionalFormatting>
  <conditionalFormatting sqref="S29">
    <cfRule type="expression" dxfId="1905" priority="3576" stopIfTrue="1">
      <formula>Q29="Kier?"</formula>
    </cfRule>
  </conditionalFormatting>
  <conditionalFormatting sqref="S29">
    <cfRule type="expression" dxfId="1904" priority="3574" stopIfTrue="1">
      <formula>Q29="Kier?"</formula>
    </cfRule>
  </conditionalFormatting>
  <conditionalFormatting sqref="S29">
    <cfRule type="expression" dxfId="1903" priority="3573" stopIfTrue="1">
      <formula>Q29="Kier?"</formula>
    </cfRule>
  </conditionalFormatting>
  <conditionalFormatting sqref="S29">
    <cfRule type="expression" dxfId="1902" priority="3572" stopIfTrue="1">
      <formula>Q29="Kier?"</formula>
    </cfRule>
  </conditionalFormatting>
  <conditionalFormatting sqref="S29">
    <cfRule type="expression" dxfId="1901" priority="3571" stopIfTrue="1">
      <formula>Q29="Kier?"</formula>
    </cfRule>
  </conditionalFormatting>
  <conditionalFormatting sqref="T29">
    <cfRule type="expression" dxfId="1900" priority="3570" stopIfTrue="1">
      <formula>Q29="Inne?"</formula>
    </cfRule>
  </conditionalFormatting>
  <conditionalFormatting sqref="S29">
    <cfRule type="expression" dxfId="1899" priority="3569" stopIfTrue="1">
      <formula>Q29="Kier?"</formula>
    </cfRule>
  </conditionalFormatting>
  <conditionalFormatting sqref="T29">
    <cfRule type="expression" dxfId="1898" priority="3568" stopIfTrue="1">
      <formula>Q29="Inne?"</formula>
    </cfRule>
  </conditionalFormatting>
  <conditionalFormatting sqref="S29">
    <cfRule type="expression" dxfId="1897" priority="3567" stopIfTrue="1">
      <formula>Q29="Kier?"</formula>
    </cfRule>
  </conditionalFormatting>
  <conditionalFormatting sqref="T29">
    <cfRule type="expression" dxfId="1896" priority="3566" stopIfTrue="1">
      <formula>Q29="Inne?"</formula>
    </cfRule>
  </conditionalFormatting>
  <conditionalFormatting sqref="S29">
    <cfRule type="expression" dxfId="1895" priority="3565" stopIfTrue="1">
      <formula>Q29="Kier?"</formula>
    </cfRule>
  </conditionalFormatting>
  <conditionalFormatting sqref="T29">
    <cfRule type="expression" dxfId="1894" priority="3564" stopIfTrue="1">
      <formula>Q29="Inne?"</formula>
    </cfRule>
  </conditionalFormatting>
  <conditionalFormatting sqref="S29">
    <cfRule type="expression" dxfId="1893" priority="3563" stopIfTrue="1">
      <formula>Q29="Kier?"</formula>
    </cfRule>
  </conditionalFormatting>
  <conditionalFormatting sqref="T29">
    <cfRule type="expression" dxfId="1892" priority="3562" stopIfTrue="1">
      <formula>Q29="Inne?"</formula>
    </cfRule>
  </conditionalFormatting>
  <conditionalFormatting sqref="S29">
    <cfRule type="expression" dxfId="1891" priority="3561" stopIfTrue="1">
      <formula>Q29="Kier?"</formula>
    </cfRule>
  </conditionalFormatting>
  <conditionalFormatting sqref="T29">
    <cfRule type="expression" dxfId="1890" priority="3560" stopIfTrue="1">
      <formula>Q29="Inne?"</formula>
    </cfRule>
  </conditionalFormatting>
  <conditionalFormatting sqref="S29">
    <cfRule type="expression" dxfId="1889" priority="3559" stopIfTrue="1">
      <formula>Q29="Kier?"</formula>
    </cfRule>
  </conditionalFormatting>
  <conditionalFormatting sqref="T29">
    <cfRule type="expression" dxfId="1888" priority="3558" stopIfTrue="1">
      <formula>Q29="Inne?"</formula>
    </cfRule>
  </conditionalFormatting>
  <conditionalFormatting sqref="S29">
    <cfRule type="expression" dxfId="1887" priority="3557" stopIfTrue="1">
      <formula>Q29="Kier?"</formula>
    </cfRule>
  </conditionalFormatting>
  <conditionalFormatting sqref="T29">
    <cfRule type="expression" dxfId="1886" priority="3556" stopIfTrue="1">
      <formula>Q29="Inne?"</formula>
    </cfRule>
  </conditionalFormatting>
  <conditionalFormatting sqref="T29">
    <cfRule type="expression" dxfId="1885" priority="3555" stopIfTrue="1">
      <formula>Q29="Inne?"</formula>
    </cfRule>
  </conditionalFormatting>
  <conditionalFormatting sqref="T29">
    <cfRule type="expression" dxfId="1884" priority="3554" stopIfTrue="1">
      <formula>Q29="Inne?"</formula>
    </cfRule>
  </conditionalFormatting>
  <conditionalFormatting sqref="T29">
    <cfRule type="expression" dxfId="1883" priority="3553" stopIfTrue="1">
      <formula>Q29="Inne?"</formula>
    </cfRule>
  </conditionalFormatting>
  <conditionalFormatting sqref="T29">
    <cfRule type="expression" dxfId="1882" priority="3552" stopIfTrue="1">
      <formula>Q29="Inne?"</formula>
    </cfRule>
  </conditionalFormatting>
  <conditionalFormatting sqref="T29">
    <cfRule type="expression" dxfId="1881" priority="3551" stopIfTrue="1">
      <formula>Q29="Inne?"</formula>
    </cfRule>
  </conditionalFormatting>
  <conditionalFormatting sqref="T29">
    <cfRule type="expression" dxfId="1880" priority="3550" stopIfTrue="1">
      <formula>Q29="Inne?"</formula>
    </cfRule>
  </conditionalFormatting>
  <conditionalFormatting sqref="T29">
    <cfRule type="expression" dxfId="1879" priority="3549" stopIfTrue="1">
      <formula>Q29="Inne?"</formula>
    </cfRule>
  </conditionalFormatting>
  <conditionalFormatting sqref="T29">
    <cfRule type="expression" dxfId="1878" priority="3548" stopIfTrue="1">
      <formula>Q29="Inne?"</formula>
    </cfRule>
  </conditionalFormatting>
  <conditionalFormatting sqref="T29">
    <cfRule type="expression" dxfId="1877" priority="3547" stopIfTrue="1">
      <formula>Q29="Inne?"</formula>
    </cfRule>
  </conditionalFormatting>
  <conditionalFormatting sqref="T29">
    <cfRule type="expression" dxfId="1876" priority="3546" stopIfTrue="1">
      <formula>Q29="Inne?"</formula>
    </cfRule>
  </conditionalFormatting>
  <conditionalFormatting sqref="T29">
    <cfRule type="expression" dxfId="1875" priority="3545" stopIfTrue="1">
      <formula>Q29="Inne?"</formula>
    </cfRule>
  </conditionalFormatting>
  <conditionalFormatting sqref="T29">
    <cfRule type="expression" dxfId="1874" priority="3544" stopIfTrue="1">
      <formula>Q29="Inne?"</formula>
    </cfRule>
  </conditionalFormatting>
  <conditionalFormatting sqref="T29">
    <cfRule type="expression" dxfId="1873" priority="3543" stopIfTrue="1">
      <formula>Q29="Inne?"</formula>
    </cfRule>
  </conditionalFormatting>
  <conditionalFormatting sqref="T29">
    <cfRule type="expression" dxfId="1872" priority="3542" stopIfTrue="1">
      <formula>Q29="Inne?"</formula>
    </cfRule>
  </conditionalFormatting>
  <conditionalFormatting sqref="T29">
    <cfRule type="expression" dxfId="1871" priority="3541" stopIfTrue="1">
      <formula>Q29="Inne?"</formula>
    </cfRule>
  </conditionalFormatting>
  <conditionalFormatting sqref="T29">
    <cfRule type="expression" dxfId="1870" priority="3540" stopIfTrue="1">
      <formula>Q29="Inne?"</formula>
    </cfRule>
  </conditionalFormatting>
  <conditionalFormatting sqref="T29">
    <cfRule type="expression" dxfId="1869" priority="3539" stopIfTrue="1">
      <formula>Q29="Inne?"</formula>
    </cfRule>
  </conditionalFormatting>
  <conditionalFormatting sqref="T29">
    <cfRule type="expression" dxfId="1868" priority="3538" stopIfTrue="1">
      <formula>Q29="Inne?"</formula>
    </cfRule>
  </conditionalFormatting>
  <conditionalFormatting sqref="T29">
    <cfRule type="expression" dxfId="1867" priority="3537" stopIfTrue="1">
      <formula>Q29="Inne?"</formula>
    </cfRule>
  </conditionalFormatting>
  <conditionalFormatting sqref="T29">
    <cfRule type="expression" dxfId="1866" priority="3536" stopIfTrue="1">
      <formula>Q29="Inne?"</formula>
    </cfRule>
  </conditionalFormatting>
  <conditionalFormatting sqref="T29">
    <cfRule type="expression" dxfId="1865" priority="3535" stopIfTrue="1">
      <formula>Q29="Inne?"</formula>
    </cfRule>
  </conditionalFormatting>
  <conditionalFormatting sqref="T29">
    <cfRule type="expression" dxfId="1864" priority="3534" stopIfTrue="1">
      <formula>Q12="Inne?"</formula>
    </cfRule>
  </conditionalFormatting>
  <conditionalFormatting sqref="T29">
    <cfRule type="expression" dxfId="1863" priority="3533" stopIfTrue="1">
      <formula>Q12="Inne?"</formula>
    </cfRule>
  </conditionalFormatting>
  <conditionalFormatting sqref="T29">
    <cfRule type="expression" dxfId="1862" priority="3532" stopIfTrue="1">
      <formula>Q29="Inne?"</formula>
    </cfRule>
  </conditionalFormatting>
  <conditionalFormatting sqref="T29">
    <cfRule type="expression" dxfId="1861" priority="3531" stopIfTrue="1">
      <formula>Q29="Inne?"</formula>
    </cfRule>
  </conditionalFormatting>
  <conditionalFormatting sqref="T29">
    <cfRule type="expression" dxfId="1860" priority="3530" stopIfTrue="1">
      <formula>Q29="Inne?"</formula>
    </cfRule>
  </conditionalFormatting>
  <conditionalFormatting sqref="T29">
    <cfRule type="expression" dxfId="1859" priority="3529" stopIfTrue="1">
      <formula>Q29="Inne?"</formula>
    </cfRule>
  </conditionalFormatting>
  <conditionalFormatting sqref="T29">
    <cfRule type="expression" dxfId="1858" priority="3528" stopIfTrue="1">
      <formula>Q29="Inne?"</formula>
    </cfRule>
  </conditionalFormatting>
  <conditionalFormatting sqref="T29">
    <cfRule type="expression" dxfId="1857" priority="3527" stopIfTrue="1">
      <formula>Q29="Inne?"</formula>
    </cfRule>
  </conditionalFormatting>
  <conditionalFormatting sqref="T29">
    <cfRule type="expression" dxfId="1856" priority="3526" stopIfTrue="1">
      <formula>Q29="Inne?"</formula>
    </cfRule>
  </conditionalFormatting>
  <conditionalFormatting sqref="T29">
    <cfRule type="expression" dxfId="1855" priority="3525" stopIfTrue="1">
      <formula>Q29="Inne?"</formula>
    </cfRule>
  </conditionalFormatting>
  <conditionalFormatting sqref="T29">
    <cfRule type="expression" dxfId="1854" priority="3524" stopIfTrue="1">
      <formula>Q29="Inne?"</formula>
    </cfRule>
  </conditionalFormatting>
  <conditionalFormatting sqref="T29">
    <cfRule type="expression" dxfId="1853" priority="3523" stopIfTrue="1">
      <formula>Q29="Inne?"</formula>
    </cfRule>
  </conditionalFormatting>
  <conditionalFormatting sqref="T29">
    <cfRule type="expression" dxfId="1852" priority="3522" stopIfTrue="1">
      <formula>Q29="Inne?"</formula>
    </cfRule>
  </conditionalFormatting>
  <conditionalFormatting sqref="T29">
    <cfRule type="expression" dxfId="1851" priority="3521" stopIfTrue="1">
      <formula>Q29="Inne?"</formula>
    </cfRule>
  </conditionalFormatting>
  <conditionalFormatting sqref="T29">
    <cfRule type="expression" dxfId="1850" priority="3520" stopIfTrue="1">
      <formula>Q29="Inne?"</formula>
    </cfRule>
  </conditionalFormatting>
  <conditionalFormatting sqref="T29">
    <cfRule type="expression" dxfId="1849" priority="3519" stopIfTrue="1">
      <formula>Q29="Inne?"</formula>
    </cfRule>
  </conditionalFormatting>
  <conditionalFormatting sqref="T29">
    <cfRule type="expression" dxfId="1848" priority="3518" stopIfTrue="1">
      <formula>Q29="Inne?"</formula>
    </cfRule>
  </conditionalFormatting>
  <conditionalFormatting sqref="T29">
    <cfRule type="expression" dxfId="1847" priority="3517" stopIfTrue="1">
      <formula>Q29="Inne?"</formula>
    </cfRule>
  </conditionalFormatting>
  <conditionalFormatting sqref="T29">
    <cfRule type="expression" dxfId="1846" priority="3516" stopIfTrue="1">
      <formula>Q29="Inne?"</formula>
    </cfRule>
  </conditionalFormatting>
  <conditionalFormatting sqref="T29">
    <cfRule type="expression" dxfId="1845" priority="3515" stopIfTrue="1">
      <formula>Q29="Inne?"</formula>
    </cfRule>
  </conditionalFormatting>
  <conditionalFormatting sqref="T29">
    <cfRule type="expression" dxfId="1844" priority="3514" stopIfTrue="1">
      <formula>Q29="Inne?"</formula>
    </cfRule>
  </conditionalFormatting>
  <conditionalFormatting sqref="T29">
    <cfRule type="expression" dxfId="1843" priority="3513" stopIfTrue="1">
      <formula>Q29="Inne?"</formula>
    </cfRule>
  </conditionalFormatting>
  <conditionalFormatting sqref="T29">
    <cfRule type="expression" dxfId="1842" priority="3512" stopIfTrue="1">
      <formula>Q29="Inne?"</formula>
    </cfRule>
  </conditionalFormatting>
  <conditionalFormatting sqref="T29">
    <cfRule type="expression" dxfId="1841" priority="3511" stopIfTrue="1">
      <formula>Q29="Inne?"</formula>
    </cfRule>
  </conditionalFormatting>
  <conditionalFormatting sqref="T29">
    <cfRule type="expression" dxfId="1840" priority="3510" stopIfTrue="1">
      <formula>Q29="Inne?"</formula>
    </cfRule>
  </conditionalFormatting>
  <conditionalFormatting sqref="T29">
    <cfRule type="expression" dxfId="1839" priority="3509" stopIfTrue="1">
      <formula>Q29="Inne?"</formula>
    </cfRule>
  </conditionalFormatting>
  <conditionalFormatting sqref="T29">
    <cfRule type="expression" dxfId="1838" priority="3508" stopIfTrue="1">
      <formula>Q29="Inne?"</formula>
    </cfRule>
  </conditionalFormatting>
  <conditionalFormatting sqref="T29">
    <cfRule type="expression" dxfId="1837" priority="3507" stopIfTrue="1">
      <formula>Q29="Inne?"</formula>
    </cfRule>
  </conditionalFormatting>
  <conditionalFormatting sqref="T29">
    <cfRule type="expression" dxfId="1836" priority="3506" stopIfTrue="1">
      <formula>Q29="Inne?"</formula>
    </cfRule>
  </conditionalFormatting>
  <conditionalFormatting sqref="T29">
    <cfRule type="expression" dxfId="1835" priority="3505" stopIfTrue="1">
      <formula>Q29="Inne?"</formula>
    </cfRule>
  </conditionalFormatting>
  <conditionalFormatting sqref="T29">
    <cfRule type="expression" dxfId="1834" priority="3504" stopIfTrue="1">
      <formula>Q29="Inne?"</formula>
    </cfRule>
  </conditionalFormatting>
  <conditionalFormatting sqref="T29">
    <cfRule type="expression" dxfId="1833" priority="3503" stopIfTrue="1">
      <formula>Q29="Inne?"</formula>
    </cfRule>
  </conditionalFormatting>
  <conditionalFormatting sqref="T29">
    <cfRule type="expression" dxfId="1832" priority="3502" stopIfTrue="1">
      <formula>Q29="Inne?"</formula>
    </cfRule>
  </conditionalFormatting>
  <conditionalFormatting sqref="T29">
    <cfRule type="expression" dxfId="1831" priority="3501" stopIfTrue="1">
      <formula>Q29="Inne?"</formula>
    </cfRule>
  </conditionalFormatting>
  <conditionalFormatting sqref="T29">
    <cfRule type="expression" dxfId="1830" priority="3500" stopIfTrue="1">
      <formula>Q29="Inne?"</formula>
    </cfRule>
  </conditionalFormatting>
  <conditionalFormatting sqref="T29">
    <cfRule type="expression" dxfId="1829" priority="3499" stopIfTrue="1">
      <formula>Q29="Inne?"</formula>
    </cfRule>
  </conditionalFormatting>
  <conditionalFormatting sqref="T29">
    <cfRule type="expression" dxfId="1828" priority="3498" stopIfTrue="1">
      <formula>Q29="Inne?"</formula>
    </cfRule>
  </conditionalFormatting>
  <conditionalFormatting sqref="T42">
    <cfRule type="expression" dxfId="1827" priority="3416" stopIfTrue="1">
      <formula>Q42="Inne?"</formula>
    </cfRule>
  </conditionalFormatting>
  <conditionalFormatting sqref="R42">
    <cfRule type="expression" dxfId="1826" priority="3418" stopIfTrue="1">
      <formula>Q42="Podst?"</formula>
    </cfRule>
  </conditionalFormatting>
  <conditionalFormatting sqref="T42">
    <cfRule type="expression" dxfId="1825" priority="3415" stopIfTrue="1">
      <formula>Q42="Inne?"</formula>
    </cfRule>
  </conditionalFormatting>
  <conditionalFormatting sqref="S42">
    <cfRule type="expression" dxfId="1824" priority="3414" stopIfTrue="1">
      <formula>Q42="Kier?"</formula>
    </cfRule>
  </conditionalFormatting>
  <conditionalFormatting sqref="R42">
    <cfRule type="expression" dxfId="1823" priority="3413" stopIfTrue="1">
      <formula>Q42="Podst?"</formula>
    </cfRule>
  </conditionalFormatting>
  <conditionalFormatting sqref="T42">
    <cfRule type="expression" dxfId="1822" priority="3412" stopIfTrue="1">
      <formula>Q42="Inne?"</formula>
    </cfRule>
  </conditionalFormatting>
  <conditionalFormatting sqref="S42">
    <cfRule type="expression" dxfId="1821" priority="3411" stopIfTrue="1">
      <formula>Q42="Kier?"</formula>
    </cfRule>
  </conditionalFormatting>
  <conditionalFormatting sqref="R42">
    <cfRule type="expression" dxfId="1820" priority="3410" stopIfTrue="1">
      <formula>Q42="Podst?"</formula>
    </cfRule>
  </conditionalFormatting>
  <conditionalFormatting sqref="R42">
    <cfRule type="expression" dxfId="1819" priority="3409" stopIfTrue="1">
      <formula>Q42="Podst?"</formula>
    </cfRule>
  </conditionalFormatting>
  <conditionalFormatting sqref="T42">
    <cfRule type="expression" dxfId="1818" priority="3407" stopIfTrue="1">
      <formula>Q42="Inne?"</formula>
    </cfRule>
  </conditionalFormatting>
  <conditionalFormatting sqref="T42">
    <cfRule type="expression" dxfId="1817" priority="3404" stopIfTrue="1">
      <formula>Q42="Inne?"</formula>
    </cfRule>
  </conditionalFormatting>
  <conditionalFormatting sqref="S42">
    <cfRule type="expression" dxfId="1816" priority="3403" stopIfTrue="1">
      <formula>Q42="Kier?"</formula>
    </cfRule>
  </conditionalFormatting>
  <conditionalFormatting sqref="R42">
    <cfRule type="expression" dxfId="1815" priority="3402" stopIfTrue="1">
      <formula>Q42="Podst?"</formula>
    </cfRule>
  </conditionalFormatting>
  <conditionalFormatting sqref="S42">
    <cfRule type="expression" dxfId="1814" priority="3401" stopIfTrue="1">
      <formula>Q42="Kier?"</formula>
    </cfRule>
  </conditionalFormatting>
  <conditionalFormatting sqref="R42">
    <cfRule type="expression" dxfId="1813" priority="3400" stopIfTrue="1">
      <formula>Q42="Podst?"</formula>
    </cfRule>
  </conditionalFormatting>
  <conditionalFormatting sqref="T42">
    <cfRule type="expression" dxfId="1812" priority="3397" stopIfTrue="1">
      <formula>R42="Kier?"</formula>
    </cfRule>
  </conditionalFormatting>
  <conditionalFormatting sqref="T42">
    <cfRule type="expression" dxfId="1811" priority="3395" stopIfTrue="1">
      <formula>R42="Kier?"</formula>
    </cfRule>
  </conditionalFormatting>
  <conditionalFormatting sqref="S42">
    <cfRule type="expression" dxfId="1810" priority="3388" stopIfTrue="1">
      <formula>Q42="Kier?"</formula>
    </cfRule>
  </conditionalFormatting>
  <conditionalFormatting sqref="R42">
    <cfRule type="expression" dxfId="1809" priority="3387" stopIfTrue="1">
      <formula>Q42="Podst?"</formula>
    </cfRule>
  </conditionalFormatting>
  <conditionalFormatting sqref="T42">
    <cfRule type="expression" dxfId="1808" priority="3386" stopIfTrue="1">
      <formula>Q42="Inne?"</formula>
    </cfRule>
  </conditionalFormatting>
  <conditionalFormatting sqref="R42">
    <cfRule type="expression" dxfId="1807" priority="3385" stopIfTrue="1">
      <formula>Q42="Podst?"</formula>
    </cfRule>
  </conditionalFormatting>
  <conditionalFormatting sqref="S42">
    <cfRule type="expression" dxfId="1806" priority="3384" stopIfTrue="1">
      <formula>Q42="Kier?"</formula>
    </cfRule>
  </conditionalFormatting>
  <conditionalFormatting sqref="T42">
    <cfRule type="expression" dxfId="1805" priority="3382" stopIfTrue="1">
      <formula>Q42="Inne?"</formula>
    </cfRule>
  </conditionalFormatting>
  <conditionalFormatting sqref="S42">
    <cfRule type="expression" dxfId="1804" priority="3381" stopIfTrue="1">
      <formula>Q42="Kier?"</formula>
    </cfRule>
  </conditionalFormatting>
  <conditionalFormatting sqref="R42">
    <cfRule type="expression" dxfId="1803" priority="3380" stopIfTrue="1">
      <formula>Q42="Podst?"</formula>
    </cfRule>
  </conditionalFormatting>
  <conditionalFormatting sqref="T42">
    <cfRule type="expression" dxfId="1802" priority="3379" stopIfTrue="1">
      <formula>Q42="Inne?"</formula>
    </cfRule>
  </conditionalFormatting>
  <conditionalFormatting sqref="S42">
    <cfRule type="expression" dxfId="1801" priority="3378" stopIfTrue="1">
      <formula>Q42="Kier?"</formula>
    </cfRule>
  </conditionalFormatting>
  <conditionalFormatting sqref="R42">
    <cfRule type="expression" dxfId="1800" priority="3377" stopIfTrue="1">
      <formula>Q42="Podst?"</formula>
    </cfRule>
  </conditionalFormatting>
  <conditionalFormatting sqref="T42">
    <cfRule type="expression" dxfId="1799" priority="3376" stopIfTrue="1">
      <formula>Q42="Inne?"</formula>
    </cfRule>
  </conditionalFormatting>
  <conditionalFormatting sqref="R42">
    <cfRule type="expression" dxfId="1798" priority="3375" stopIfTrue="1">
      <formula>Q42="Podst?"</formula>
    </cfRule>
  </conditionalFormatting>
  <conditionalFormatting sqref="S42">
    <cfRule type="expression" dxfId="1797" priority="3374" stopIfTrue="1">
      <formula>Q42="Kier?"</formula>
    </cfRule>
  </conditionalFormatting>
  <conditionalFormatting sqref="S42">
    <cfRule type="expression" dxfId="1796" priority="3373" stopIfTrue="1">
      <formula>Q42="Kier?"</formula>
    </cfRule>
  </conditionalFormatting>
  <conditionalFormatting sqref="T42">
    <cfRule type="expression" dxfId="1795" priority="3372" stopIfTrue="1">
      <formula>Q42="Inne?"</formula>
    </cfRule>
  </conditionalFormatting>
  <conditionalFormatting sqref="S42">
    <cfRule type="expression" dxfId="1794" priority="3371" stopIfTrue="1">
      <formula>Q42="Kier?"</formula>
    </cfRule>
  </conditionalFormatting>
  <conditionalFormatting sqref="R42">
    <cfRule type="expression" dxfId="1793" priority="3370" stopIfTrue="1">
      <formula>Q42="Podst?"</formula>
    </cfRule>
  </conditionalFormatting>
  <conditionalFormatting sqref="T42">
    <cfRule type="expression" dxfId="1792" priority="3369" stopIfTrue="1">
      <formula>Q42="Inne?"</formula>
    </cfRule>
  </conditionalFormatting>
  <conditionalFormatting sqref="S42">
    <cfRule type="expression" dxfId="1791" priority="3368" stopIfTrue="1">
      <formula>Q42="Kier?"</formula>
    </cfRule>
  </conditionalFormatting>
  <conditionalFormatting sqref="R42">
    <cfRule type="expression" dxfId="1790" priority="3367" stopIfTrue="1">
      <formula>Q42="Podst?"</formula>
    </cfRule>
  </conditionalFormatting>
  <conditionalFormatting sqref="R42">
    <cfRule type="expression" dxfId="1789" priority="3366" stopIfTrue="1">
      <formula>Q25="Podst?"</formula>
    </cfRule>
  </conditionalFormatting>
  <conditionalFormatting sqref="S42">
    <cfRule type="expression" dxfId="1788" priority="3365" stopIfTrue="1">
      <formula>Q25="Kier?"</formula>
    </cfRule>
  </conditionalFormatting>
  <conditionalFormatting sqref="T42">
    <cfRule type="expression" dxfId="1787" priority="3364" stopIfTrue="1">
      <formula>Q25="Inne?"</formula>
    </cfRule>
  </conditionalFormatting>
  <conditionalFormatting sqref="T42">
    <cfRule type="expression" dxfId="1786" priority="3363" stopIfTrue="1">
      <formula>Q42="Inne?"</formula>
    </cfRule>
  </conditionalFormatting>
  <conditionalFormatting sqref="S42">
    <cfRule type="expression" dxfId="1785" priority="3362" stopIfTrue="1">
      <formula>Q42="Kier?"</formula>
    </cfRule>
  </conditionalFormatting>
  <conditionalFormatting sqref="R42">
    <cfRule type="expression" dxfId="1784" priority="3361" stopIfTrue="1">
      <formula>Q42="Podst?"</formula>
    </cfRule>
  </conditionalFormatting>
  <conditionalFormatting sqref="T42">
    <cfRule type="expression" dxfId="1783" priority="3360" stopIfTrue="1">
      <formula>Q42="Inne?"</formula>
    </cfRule>
  </conditionalFormatting>
  <conditionalFormatting sqref="S42">
    <cfRule type="expression" dxfId="1782" priority="3359" stopIfTrue="1">
      <formula>Q42="Kier?"</formula>
    </cfRule>
  </conditionalFormatting>
  <conditionalFormatting sqref="R42">
    <cfRule type="expression" dxfId="1781" priority="3358" stopIfTrue="1">
      <formula>Q42="Podst?"</formula>
    </cfRule>
  </conditionalFormatting>
  <conditionalFormatting sqref="T42">
    <cfRule type="expression" dxfId="1780" priority="3357" stopIfTrue="1">
      <formula>Q42="Inne?"</formula>
    </cfRule>
  </conditionalFormatting>
  <conditionalFormatting sqref="S42">
    <cfRule type="expression" dxfId="1779" priority="3356" stopIfTrue="1">
      <formula>Q42="Kier?"</formula>
    </cfRule>
  </conditionalFormatting>
  <conditionalFormatting sqref="R42">
    <cfRule type="expression" dxfId="1778" priority="3355" stopIfTrue="1">
      <formula>Q42="Podst?"</formula>
    </cfRule>
  </conditionalFormatting>
  <conditionalFormatting sqref="T42">
    <cfRule type="expression" dxfId="1777" priority="3354" stopIfTrue="1">
      <formula>Q42="Inne?"</formula>
    </cfRule>
  </conditionalFormatting>
  <conditionalFormatting sqref="S42">
    <cfRule type="expression" dxfId="1776" priority="3353" stopIfTrue="1">
      <formula>Q42="Kier?"</formula>
    </cfRule>
  </conditionalFormatting>
  <conditionalFormatting sqref="R42">
    <cfRule type="expression" dxfId="1775" priority="3352" stopIfTrue="1">
      <formula>Q42="Podst?"</formula>
    </cfRule>
  </conditionalFormatting>
  <conditionalFormatting sqref="T42">
    <cfRule type="expression" dxfId="1774" priority="3351" stopIfTrue="1">
      <formula>Q42="Inne?"</formula>
    </cfRule>
  </conditionalFormatting>
  <conditionalFormatting sqref="S42">
    <cfRule type="expression" dxfId="1773" priority="3350" stopIfTrue="1">
      <formula>Q42="Kier?"</formula>
    </cfRule>
  </conditionalFormatting>
  <conditionalFormatting sqref="R42">
    <cfRule type="expression" dxfId="1772" priority="3349" stopIfTrue="1">
      <formula>Q42="Podst?"</formula>
    </cfRule>
  </conditionalFormatting>
  <conditionalFormatting sqref="T42">
    <cfRule type="expression" dxfId="1771" priority="3348" stopIfTrue="1">
      <formula>Q42="Inne?"</formula>
    </cfRule>
  </conditionalFormatting>
  <conditionalFormatting sqref="S42">
    <cfRule type="expression" dxfId="1770" priority="3347" stopIfTrue="1">
      <formula>Q42="Kier?"</formula>
    </cfRule>
  </conditionalFormatting>
  <conditionalFormatting sqref="R42">
    <cfRule type="expression" dxfId="1769" priority="3346" stopIfTrue="1">
      <formula>Q42="Podst?"</formula>
    </cfRule>
  </conditionalFormatting>
  <conditionalFormatting sqref="T68">
    <cfRule type="expression" dxfId="1768" priority="765" stopIfTrue="1">
      <formula>Q68="Inne?"</formula>
    </cfRule>
  </conditionalFormatting>
  <conditionalFormatting sqref="S68">
    <cfRule type="expression" dxfId="1767" priority="763" stopIfTrue="1">
      <formula>Q68="Kier?"</formula>
    </cfRule>
  </conditionalFormatting>
  <conditionalFormatting sqref="T68">
    <cfRule type="expression" dxfId="1766" priority="761" stopIfTrue="1">
      <formula>Q68="Inne?"</formula>
    </cfRule>
  </conditionalFormatting>
  <conditionalFormatting sqref="S68">
    <cfRule type="expression" dxfId="1765" priority="760" stopIfTrue="1">
      <formula>Q68="Kier?"</formula>
    </cfRule>
  </conditionalFormatting>
  <conditionalFormatting sqref="R68">
    <cfRule type="expression" dxfId="1764" priority="759" stopIfTrue="1">
      <formula>Q68="Podst?"</formula>
    </cfRule>
  </conditionalFormatting>
  <conditionalFormatting sqref="T68">
    <cfRule type="expression" dxfId="1763" priority="755" stopIfTrue="1">
      <formula>Q68="Inne?"</formula>
    </cfRule>
  </conditionalFormatting>
  <conditionalFormatting sqref="S68">
    <cfRule type="expression" dxfId="1762" priority="754" stopIfTrue="1">
      <formula>Q68="Kier?"</formula>
    </cfRule>
  </conditionalFormatting>
  <conditionalFormatting sqref="R68">
    <cfRule type="expression" dxfId="1761" priority="753" stopIfTrue="1">
      <formula>Q68="Podst?"</formula>
    </cfRule>
  </conditionalFormatting>
  <conditionalFormatting sqref="T68">
    <cfRule type="expression" dxfId="1760" priority="752" stopIfTrue="1">
      <formula>Q68="Inne?"</formula>
    </cfRule>
  </conditionalFormatting>
  <conditionalFormatting sqref="R40">
    <cfRule type="expression" dxfId="1759" priority="3249" stopIfTrue="1">
      <formula>Q23="Podst?"</formula>
    </cfRule>
  </conditionalFormatting>
  <conditionalFormatting sqref="S40">
    <cfRule type="expression" dxfId="1758" priority="3250" stopIfTrue="1">
      <formula>Q23="Kier?"</formula>
    </cfRule>
  </conditionalFormatting>
  <conditionalFormatting sqref="T40">
    <cfRule type="expression" dxfId="1757" priority="3251" stopIfTrue="1">
      <formula>Q23="Inne?"</formula>
    </cfRule>
  </conditionalFormatting>
  <conditionalFormatting sqref="R40">
    <cfRule type="expression" dxfId="1756" priority="3248" stopIfTrue="1">
      <formula>Q23="Podst?"</formula>
    </cfRule>
  </conditionalFormatting>
  <conditionalFormatting sqref="S40">
    <cfRule type="expression" dxfId="1755" priority="3247" stopIfTrue="1">
      <formula>Q23="Kier?"</formula>
    </cfRule>
  </conditionalFormatting>
  <conditionalFormatting sqref="T40">
    <cfRule type="expression" dxfId="1754" priority="3246" stopIfTrue="1">
      <formula>Q23="Inne?"</formula>
    </cfRule>
  </conditionalFormatting>
  <conditionalFormatting sqref="T40">
    <cfRule type="expression" dxfId="1753" priority="3245" stopIfTrue="1">
      <formula>Q40="Inne?"</formula>
    </cfRule>
  </conditionalFormatting>
  <conditionalFormatting sqref="S40">
    <cfRule type="expression" dxfId="1752" priority="3244" stopIfTrue="1">
      <formula>Q40="Kier?"</formula>
    </cfRule>
  </conditionalFormatting>
  <conditionalFormatting sqref="R40">
    <cfRule type="expression" dxfId="1751" priority="3243" stopIfTrue="1">
      <formula>Q40="Podst?"</formula>
    </cfRule>
  </conditionalFormatting>
  <conditionalFormatting sqref="T40">
    <cfRule type="expression" dxfId="1750" priority="3242" stopIfTrue="1">
      <formula>Q40="Inne?"</formula>
    </cfRule>
  </conditionalFormatting>
  <conditionalFormatting sqref="R40">
    <cfRule type="expression" dxfId="1749" priority="3241" stopIfTrue="1">
      <formula>Q40="Podst?"</formula>
    </cfRule>
  </conditionalFormatting>
  <conditionalFormatting sqref="S40">
    <cfRule type="expression" dxfId="1748" priority="3240" stopIfTrue="1">
      <formula>Q40="Kier?"</formula>
    </cfRule>
  </conditionalFormatting>
  <conditionalFormatting sqref="S40">
    <cfRule type="expression" dxfId="1747" priority="3239" stopIfTrue="1">
      <formula>Q40="Kier?"</formula>
    </cfRule>
  </conditionalFormatting>
  <conditionalFormatting sqref="T40">
    <cfRule type="expression" dxfId="1746" priority="3238" stopIfTrue="1">
      <formula>Q40="Inne?"</formula>
    </cfRule>
  </conditionalFormatting>
  <conditionalFormatting sqref="S40">
    <cfRule type="expression" dxfId="1745" priority="3237" stopIfTrue="1">
      <formula>Q40="Kier?"</formula>
    </cfRule>
  </conditionalFormatting>
  <conditionalFormatting sqref="R40">
    <cfRule type="expression" dxfId="1744" priority="3236" stopIfTrue="1">
      <formula>Q40="Podst?"</formula>
    </cfRule>
  </conditionalFormatting>
  <conditionalFormatting sqref="R40">
    <cfRule type="expression" dxfId="1743" priority="3235" stopIfTrue="1">
      <formula>Q40="Podst?"</formula>
    </cfRule>
  </conditionalFormatting>
  <conditionalFormatting sqref="T40">
    <cfRule type="expression" dxfId="1742" priority="3234" stopIfTrue="1">
      <formula>Q40="Inne?"</formula>
    </cfRule>
  </conditionalFormatting>
  <conditionalFormatting sqref="S40">
    <cfRule type="expression" dxfId="1741" priority="3233" stopIfTrue="1">
      <formula>Q40="Kier?"</formula>
    </cfRule>
  </conditionalFormatting>
  <conditionalFormatting sqref="T40">
    <cfRule type="expression" dxfId="1740" priority="3232" stopIfTrue="1">
      <formula>Q40="Inne?"</formula>
    </cfRule>
  </conditionalFormatting>
  <conditionalFormatting sqref="S40">
    <cfRule type="expression" dxfId="1739" priority="3231" stopIfTrue="1">
      <formula>Q40="Kier?"</formula>
    </cfRule>
  </conditionalFormatting>
  <conditionalFormatting sqref="R40">
    <cfRule type="expression" dxfId="1738" priority="3230" stopIfTrue="1">
      <formula>Q40="Podst?"</formula>
    </cfRule>
  </conditionalFormatting>
  <conditionalFormatting sqref="T40">
    <cfRule type="expression" dxfId="1737" priority="3229" stopIfTrue="1">
      <formula>Q40="Inne?"</formula>
    </cfRule>
  </conditionalFormatting>
  <conditionalFormatting sqref="R40">
    <cfRule type="expression" dxfId="1736" priority="3228" stopIfTrue="1">
      <formula>Q40="Podst?"</formula>
    </cfRule>
  </conditionalFormatting>
  <conditionalFormatting sqref="S40">
    <cfRule type="expression" dxfId="1735" priority="3227" stopIfTrue="1">
      <formula>Q40="Kier?"</formula>
    </cfRule>
  </conditionalFormatting>
  <conditionalFormatting sqref="S40">
    <cfRule type="expression" dxfId="1734" priority="3226" stopIfTrue="1">
      <formula>Q40="Kier?"</formula>
    </cfRule>
  </conditionalFormatting>
  <conditionalFormatting sqref="T40">
    <cfRule type="expression" dxfId="1733" priority="3225" stopIfTrue="1">
      <formula>Q40="Inne?"</formula>
    </cfRule>
  </conditionalFormatting>
  <conditionalFormatting sqref="S40">
    <cfRule type="expression" dxfId="1732" priority="3224" stopIfTrue="1">
      <formula>Q40="Kier?"</formula>
    </cfRule>
  </conditionalFormatting>
  <conditionalFormatting sqref="R40">
    <cfRule type="expression" dxfId="1731" priority="3223" stopIfTrue="1">
      <formula>Q40="Podst?"</formula>
    </cfRule>
  </conditionalFormatting>
  <conditionalFormatting sqref="T40">
    <cfRule type="expression" dxfId="1730" priority="3222" stopIfTrue="1">
      <formula>Q40="Inne?"</formula>
    </cfRule>
  </conditionalFormatting>
  <conditionalFormatting sqref="S40">
    <cfRule type="expression" dxfId="1729" priority="3221" stopIfTrue="1">
      <formula>Q40="Kier?"</formula>
    </cfRule>
  </conditionalFormatting>
  <conditionalFormatting sqref="R40">
    <cfRule type="expression" dxfId="1728" priority="3220" stopIfTrue="1">
      <formula>Q40="Podst?"</formula>
    </cfRule>
  </conditionalFormatting>
  <conditionalFormatting sqref="T40">
    <cfRule type="expression" dxfId="1727" priority="3219" stopIfTrue="1">
      <formula>Q40="Inne?"</formula>
    </cfRule>
  </conditionalFormatting>
  <conditionalFormatting sqref="S40">
    <cfRule type="expression" dxfId="1726" priority="3218" stopIfTrue="1">
      <formula>Q40="Kier?"</formula>
    </cfRule>
  </conditionalFormatting>
  <conditionalFormatting sqref="R40">
    <cfRule type="expression" dxfId="1725" priority="3217" stopIfTrue="1">
      <formula>Q40="Podst?"</formula>
    </cfRule>
  </conditionalFormatting>
  <conditionalFormatting sqref="T40">
    <cfRule type="expression" dxfId="1724" priority="3216" stopIfTrue="1">
      <formula>Q40="Inne?"</formula>
    </cfRule>
  </conditionalFormatting>
  <conditionalFormatting sqref="S40">
    <cfRule type="expression" dxfId="1723" priority="3215" stopIfTrue="1">
      <formula>Q40="Kier?"</formula>
    </cfRule>
  </conditionalFormatting>
  <conditionalFormatting sqref="R40">
    <cfRule type="expression" dxfId="1722" priority="3214" stopIfTrue="1">
      <formula>Q40="Podst?"</formula>
    </cfRule>
  </conditionalFormatting>
  <conditionalFormatting sqref="T40">
    <cfRule type="expression" dxfId="1721" priority="3213" stopIfTrue="1">
      <formula>Q40="Inne?"</formula>
    </cfRule>
  </conditionalFormatting>
  <conditionalFormatting sqref="S40">
    <cfRule type="expression" dxfId="1720" priority="3212" stopIfTrue="1">
      <formula>Q40="Kier?"</formula>
    </cfRule>
  </conditionalFormatting>
  <conditionalFormatting sqref="R40">
    <cfRule type="expression" dxfId="1719" priority="3211" stopIfTrue="1">
      <formula>Q40="Podst?"</formula>
    </cfRule>
  </conditionalFormatting>
  <conditionalFormatting sqref="T40">
    <cfRule type="expression" dxfId="1718" priority="3210" stopIfTrue="1">
      <formula>Q40="Inne?"</formula>
    </cfRule>
  </conditionalFormatting>
  <conditionalFormatting sqref="S40">
    <cfRule type="expression" dxfId="1717" priority="3209" stopIfTrue="1">
      <formula>Q40="Kier?"</formula>
    </cfRule>
  </conditionalFormatting>
  <conditionalFormatting sqref="R40">
    <cfRule type="expression" dxfId="1716" priority="3208" stopIfTrue="1">
      <formula>Q40="Podst?"</formula>
    </cfRule>
  </conditionalFormatting>
  <conditionalFormatting sqref="T40">
    <cfRule type="expression" dxfId="1715" priority="3207" stopIfTrue="1">
      <formula>Q40="Inne?"</formula>
    </cfRule>
  </conditionalFormatting>
  <conditionalFormatting sqref="S40">
    <cfRule type="expression" dxfId="1714" priority="3206" stopIfTrue="1">
      <formula>Q40="Kier?"</formula>
    </cfRule>
  </conditionalFormatting>
  <conditionalFormatting sqref="R40">
    <cfRule type="expression" dxfId="1713" priority="3205" stopIfTrue="1">
      <formula>Q40="Podst?"</formula>
    </cfRule>
  </conditionalFormatting>
  <conditionalFormatting sqref="T16">
    <cfRule type="expression" dxfId="1712" priority="3154" stopIfTrue="1">
      <formula>Q16="Inne?"</formula>
    </cfRule>
  </conditionalFormatting>
  <conditionalFormatting sqref="S16">
    <cfRule type="expression" dxfId="1711" priority="3155" stopIfTrue="1">
      <formula>Q16="Kier?"</formula>
    </cfRule>
  </conditionalFormatting>
  <conditionalFormatting sqref="R16">
    <cfRule type="expression" dxfId="1710" priority="3156" stopIfTrue="1">
      <formula>Q16="Podst?"</formula>
    </cfRule>
  </conditionalFormatting>
  <conditionalFormatting sqref="T16">
    <cfRule type="expression" dxfId="1709" priority="3153" stopIfTrue="1">
      <formula>Q16="Inne?"</formula>
    </cfRule>
  </conditionalFormatting>
  <conditionalFormatting sqref="S16">
    <cfRule type="expression" dxfId="1708" priority="3152" stopIfTrue="1">
      <formula>Q16="Kier?"</formula>
    </cfRule>
  </conditionalFormatting>
  <conditionalFormatting sqref="R16">
    <cfRule type="expression" dxfId="1707" priority="3151" stopIfTrue="1">
      <formula>Q16="Podst?"</formula>
    </cfRule>
  </conditionalFormatting>
  <conditionalFormatting sqref="T16">
    <cfRule type="expression" dxfId="1706" priority="3150" stopIfTrue="1">
      <formula>Q16="Inne?"</formula>
    </cfRule>
  </conditionalFormatting>
  <conditionalFormatting sqref="S16">
    <cfRule type="expression" dxfId="1705" priority="3149" stopIfTrue="1">
      <formula>Q16="Kier?"</formula>
    </cfRule>
  </conditionalFormatting>
  <conditionalFormatting sqref="R16">
    <cfRule type="expression" dxfId="1704" priority="3148" stopIfTrue="1">
      <formula>Q16="Podst?"</formula>
    </cfRule>
  </conditionalFormatting>
  <conditionalFormatting sqref="S16">
    <cfRule type="expression" dxfId="1703" priority="3147" stopIfTrue="1">
      <formula>Q16="Kier?"</formula>
    </cfRule>
  </conditionalFormatting>
  <conditionalFormatting sqref="R16">
    <cfRule type="expression" dxfId="1702" priority="3146" stopIfTrue="1">
      <formula>Q16="Podst?"</formula>
    </cfRule>
  </conditionalFormatting>
  <conditionalFormatting sqref="T16">
    <cfRule type="expression" dxfId="1701" priority="3145" stopIfTrue="1">
      <formula>Q16="Inne?"</formula>
    </cfRule>
  </conditionalFormatting>
  <conditionalFormatting sqref="S16">
    <cfRule type="expression" dxfId="1700" priority="3144" stopIfTrue="1">
      <formula>Q16="Kier?"</formula>
    </cfRule>
  </conditionalFormatting>
  <conditionalFormatting sqref="R16">
    <cfRule type="expression" dxfId="1699" priority="3143" stopIfTrue="1">
      <formula>Q16="Podst?"</formula>
    </cfRule>
  </conditionalFormatting>
  <conditionalFormatting sqref="T16">
    <cfRule type="expression" dxfId="1698" priority="3142" stopIfTrue="1">
      <formula>Q16="Inne?"</formula>
    </cfRule>
  </conditionalFormatting>
  <conditionalFormatting sqref="S16">
    <cfRule type="expression" dxfId="1697" priority="3141" stopIfTrue="1">
      <formula>Q16="Kier?"</formula>
    </cfRule>
  </conditionalFormatting>
  <conditionalFormatting sqref="R16">
    <cfRule type="expression" dxfId="1696" priority="3140" stopIfTrue="1">
      <formula>Q16="Podst?"</formula>
    </cfRule>
  </conditionalFormatting>
  <conditionalFormatting sqref="T16">
    <cfRule type="expression" dxfId="1695" priority="3139" stopIfTrue="1">
      <formula>Q16="Inne?"</formula>
    </cfRule>
  </conditionalFormatting>
  <conditionalFormatting sqref="R16">
    <cfRule type="expression" dxfId="1694" priority="3138" stopIfTrue="1">
      <formula>Q16="Podst?"</formula>
    </cfRule>
  </conditionalFormatting>
  <conditionalFormatting sqref="S16">
    <cfRule type="expression" dxfId="1693" priority="3137" stopIfTrue="1">
      <formula>Q16="Kier?"</formula>
    </cfRule>
  </conditionalFormatting>
  <conditionalFormatting sqref="S16">
    <cfRule type="expression" dxfId="1692" priority="3136" stopIfTrue="1">
      <formula>Q16="Kier?"</formula>
    </cfRule>
  </conditionalFormatting>
  <conditionalFormatting sqref="T16">
    <cfRule type="expression" dxfId="1691" priority="3135" stopIfTrue="1">
      <formula>Q16="Inne?"</formula>
    </cfRule>
  </conditionalFormatting>
  <conditionalFormatting sqref="S16">
    <cfRule type="expression" dxfId="1690" priority="3134" stopIfTrue="1">
      <formula>Q16="Kier?"</formula>
    </cfRule>
  </conditionalFormatting>
  <conditionalFormatting sqref="R16">
    <cfRule type="expression" dxfId="1689" priority="3133" stopIfTrue="1">
      <formula>Q16="Podst?"</formula>
    </cfRule>
  </conditionalFormatting>
  <conditionalFormatting sqref="T16">
    <cfRule type="expression" dxfId="1688" priority="3132" stopIfTrue="1">
      <formula>Q16="Inne?"</formula>
    </cfRule>
  </conditionalFormatting>
  <conditionalFormatting sqref="S16">
    <cfRule type="expression" dxfId="1687" priority="3131" stopIfTrue="1">
      <formula>Q16="Kier?"</formula>
    </cfRule>
  </conditionalFormatting>
  <conditionalFormatting sqref="R16">
    <cfRule type="expression" dxfId="1686" priority="3130" stopIfTrue="1">
      <formula>Q16="Podst?"</formula>
    </cfRule>
  </conditionalFormatting>
  <conditionalFormatting sqref="R16">
    <cfRule type="expression" dxfId="1685" priority="3129" stopIfTrue="1">
      <formula>Q1048575="Podst?"</formula>
    </cfRule>
  </conditionalFormatting>
  <conditionalFormatting sqref="S16">
    <cfRule type="expression" dxfId="1684" priority="3128" stopIfTrue="1">
      <formula>Q1048575="Kier?"</formula>
    </cfRule>
  </conditionalFormatting>
  <conditionalFormatting sqref="T16">
    <cfRule type="expression" dxfId="1683" priority="3127" stopIfTrue="1">
      <formula>Q1048575="Inne?"</formula>
    </cfRule>
  </conditionalFormatting>
  <conditionalFormatting sqref="T16">
    <cfRule type="expression" dxfId="1682" priority="3126" stopIfTrue="1">
      <formula>Q16="Inne?"</formula>
    </cfRule>
  </conditionalFormatting>
  <conditionalFormatting sqref="S16">
    <cfRule type="expression" dxfId="1681" priority="3125" stopIfTrue="1">
      <formula>Q16="Kier?"</formula>
    </cfRule>
  </conditionalFormatting>
  <conditionalFormatting sqref="R16">
    <cfRule type="expression" dxfId="1680" priority="3124" stopIfTrue="1">
      <formula>Q16="Podst?"</formula>
    </cfRule>
  </conditionalFormatting>
  <conditionalFormatting sqref="T16">
    <cfRule type="expression" dxfId="1679" priority="3123" stopIfTrue="1">
      <formula>Q16="Inne?"</formula>
    </cfRule>
  </conditionalFormatting>
  <conditionalFormatting sqref="S16">
    <cfRule type="expression" dxfId="1678" priority="3122" stopIfTrue="1">
      <formula>Q16="Kier?"</formula>
    </cfRule>
  </conditionalFormatting>
  <conditionalFormatting sqref="R16">
    <cfRule type="expression" dxfId="1677" priority="3121" stopIfTrue="1">
      <formula>Q16="Podst?"</formula>
    </cfRule>
  </conditionalFormatting>
  <conditionalFormatting sqref="T16">
    <cfRule type="expression" dxfId="1676" priority="3120" stopIfTrue="1">
      <formula>Q16="Inne?"</formula>
    </cfRule>
  </conditionalFormatting>
  <conditionalFormatting sqref="S16">
    <cfRule type="expression" dxfId="1675" priority="3119" stopIfTrue="1">
      <formula>Q16="Kier?"</formula>
    </cfRule>
  </conditionalFormatting>
  <conditionalFormatting sqref="R16">
    <cfRule type="expression" dxfId="1674" priority="3118" stopIfTrue="1">
      <formula>Q16="Podst?"</formula>
    </cfRule>
  </conditionalFormatting>
  <conditionalFormatting sqref="T16">
    <cfRule type="expression" dxfId="1673" priority="3117" stopIfTrue="1">
      <formula>Q16="Inne?"</formula>
    </cfRule>
  </conditionalFormatting>
  <conditionalFormatting sqref="S16">
    <cfRule type="expression" dxfId="1672" priority="3116" stopIfTrue="1">
      <formula>Q16="Kier?"</formula>
    </cfRule>
  </conditionalFormatting>
  <conditionalFormatting sqref="R16">
    <cfRule type="expression" dxfId="1671" priority="3115" stopIfTrue="1">
      <formula>Q16="Podst?"</formula>
    </cfRule>
  </conditionalFormatting>
  <conditionalFormatting sqref="T16">
    <cfRule type="expression" dxfId="1670" priority="3114" stopIfTrue="1">
      <formula>Q16="Inne?"</formula>
    </cfRule>
  </conditionalFormatting>
  <conditionalFormatting sqref="S16">
    <cfRule type="expression" dxfId="1669" priority="3113" stopIfTrue="1">
      <formula>Q16="Kier?"</formula>
    </cfRule>
  </conditionalFormatting>
  <conditionalFormatting sqref="R16">
    <cfRule type="expression" dxfId="1668" priority="3112" stopIfTrue="1">
      <formula>Q16="Podst?"</formula>
    </cfRule>
  </conditionalFormatting>
  <conditionalFormatting sqref="T16">
    <cfRule type="expression" dxfId="1667" priority="3111" stopIfTrue="1">
      <formula>Q16="Inne?"</formula>
    </cfRule>
  </conditionalFormatting>
  <conditionalFormatting sqref="S16">
    <cfRule type="expression" dxfId="1666" priority="3110" stopIfTrue="1">
      <formula>Q16="Kier?"</formula>
    </cfRule>
  </conditionalFormatting>
  <conditionalFormatting sqref="R16">
    <cfRule type="expression" dxfId="1665" priority="3109" stopIfTrue="1">
      <formula>Q16="Podst?"</formula>
    </cfRule>
  </conditionalFormatting>
  <conditionalFormatting sqref="T12">
    <cfRule type="expression" dxfId="1664" priority="3106" stopIfTrue="1">
      <formula>Q12="Inne?"</formula>
    </cfRule>
  </conditionalFormatting>
  <conditionalFormatting sqref="S12">
    <cfRule type="expression" dxfId="1663" priority="3107" stopIfTrue="1">
      <formula>Q12="Kier?"</formula>
    </cfRule>
  </conditionalFormatting>
  <conditionalFormatting sqref="R12">
    <cfRule type="expression" dxfId="1662" priority="3108" stopIfTrue="1">
      <formula>Q12="Podst?"</formula>
    </cfRule>
  </conditionalFormatting>
  <conditionalFormatting sqref="T12">
    <cfRule type="expression" dxfId="1661" priority="3105" stopIfTrue="1">
      <formula>Q12="Inne?"</formula>
    </cfRule>
  </conditionalFormatting>
  <conditionalFormatting sqref="S12">
    <cfRule type="expression" dxfId="1660" priority="3104" stopIfTrue="1">
      <formula>Q12="Kier?"</formula>
    </cfRule>
  </conditionalFormatting>
  <conditionalFormatting sqref="R12">
    <cfRule type="expression" dxfId="1659" priority="3103" stopIfTrue="1">
      <formula>Q12="Podst?"</formula>
    </cfRule>
  </conditionalFormatting>
  <conditionalFormatting sqref="T12">
    <cfRule type="expression" dxfId="1658" priority="3102" stopIfTrue="1">
      <formula>Q12="Inne?"</formula>
    </cfRule>
  </conditionalFormatting>
  <conditionalFormatting sqref="S12">
    <cfRule type="expression" dxfId="1657" priority="3101" stopIfTrue="1">
      <formula>Q12="Kier?"</formula>
    </cfRule>
  </conditionalFormatting>
  <conditionalFormatting sqref="R12">
    <cfRule type="expression" dxfId="1656" priority="3100" stopIfTrue="1">
      <formula>Q12="Podst?"</formula>
    </cfRule>
  </conditionalFormatting>
  <conditionalFormatting sqref="T12">
    <cfRule type="expression" dxfId="1655" priority="3099" stopIfTrue="1">
      <formula>Q12="Inne?"</formula>
    </cfRule>
  </conditionalFormatting>
  <conditionalFormatting sqref="R12">
    <cfRule type="expression" dxfId="1654" priority="3098" stopIfTrue="1">
      <formula>Q12="Podst?"</formula>
    </cfRule>
  </conditionalFormatting>
  <conditionalFormatting sqref="S12">
    <cfRule type="expression" dxfId="1653" priority="3097" stopIfTrue="1">
      <formula>Q12="Kier?"</formula>
    </cfRule>
  </conditionalFormatting>
  <conditionalFormatting sqref="S12">
    <cfRule type="expression" dxfId="1652" priority="3096" stopIfTrue="1">
      <formula>Q12="Kier?"</formula>
    </cfRule>
  </conditionalFormatting>
  <conditionalFormatting sqref="T12">
    <cfRule type="expression" dxfId="1651" priority="3095" stopIfTrue="1">
      <formula>Q12="Inne?"</formula>
    </cfRule>
  </conditionalFormatting>
  <conditionalFormatting sqref="S12">
    <cfRule type="expression" dxfId="1650" priority="3094" stopIfTrue="1">
      <formula>Q12="Kier?"</formula>
    </cfRule>
  </conditionalFormatting>
  <conditionalFormatting sqref="R12">
    <cfRule type="expression" dxfId="1649" priority="3093" stopIfTrue="1">
      <formula>Q12="Podst?"</formula>
    </cfRule>
  </conditionalFormatting>
  <conditionalFormatting sqref="T12">
    <cfRule type="expression" dxfId="1648" priority="3092" stopIfTrue="1">
      <formula>Q12="Inne?"</formula>
    </cfRule>
  </conditionalFormatting>
  <conditionalFormatting sqref="S12">
    <cfRule type="expression" dxfId="1647" priority="3091" stopIfTrue="1">
      <formula>Q12="Kier?"</formula>
    </cfRule>
  </conditionalFormatting>
  <conditionalFormatting sqref="R12">
    <cfRule type="expression" dxfId="1646" priority="3090" stopIfTrue="1">
      <formula>Q12="Podst?"</formula>
    </cfRule>
  </conditionalFormatting>
  <conditionalFormatting sqref="R12">
    <cfRule type="expression" dxfId="1645" priority="3089" stopIfTrue="1">
      <formula>Q1048571="Podst?"</formula>
    </cfRule>
  </conditionalFormatting>
  <conditionalFormatting sqref="S12">
    <cfRule type="expression" dxfId="1644" priority="3088" stopIfTrue="1">
      <formula>Q1048571="Kier?"</formula>
    </cfRule>
  </conditionalFormatting>
  <conditionalFormatting sqref="T12">
    <cfRule type="expression" dxfId="1643" priority="3087" stopIfTrue="1">
      <formula>Q1048571="Inne?"</formula>
    </cfRule>
  </conditionalFormatting>
  <conditionalFormatting sqref="T12">
    <cfRule type="expression" dxfId="1642" priority="3086" stopIfTrue="1">
      <formula>Q12="Inne?"</formula>
    </cfRule>
  </conditionalFormatting>
  <conditionalFormatting sqref="S12">
    <cfRule type="expression" dxfId="1641" priority="3085" stopIfTrue="1">
      <formula>Q12="Kier?"</formula>
    </cfRule>
  </conditionalFormatting>
  <conditionalFormatting sqref="R12">
    <cfRule type="expression" dxfId="1640" priority="3084" stopIfTrue="1">
      <formula>Q12="Podst?"</formula>
    </cfRule>
  </conditionalFormatting>
  <conditionalFormatting sqref="T12">
    <cfRule type="expression" dxfId="1639" priority="3083" stopIfTrue="1">
      <formula>Q12="Inne?"</formula>
    </cfRule>
  </conditionalFormatting>
  <conditionalFormatting sqref="S12">
    <cfRule type="expression" dxfId="1638" priority="3082" stopIfTrue="1">
      <formula>Q12="Kier?"</formula>
    </cfRule>
  </conditionalFormatting>
  <conditionalFormatting sqref="R12">
    <cfRule type="expression" dxfId="1637" priority="3081" stopIfTrue="1">
      <formula>Q12="Podst?"</formula>
    </cfRule>
  </conditionalFormatting>
  <conditionalFormatting sqref="T12">
    <cfRule type="expression" dxfId="1636" priority="3080" stopIfTrue="1">
      <formula>Q12="Inne?"</formula>
    </cfRule>
  </conditionalFormatting>
  <conditionalFormatting sqref="S12">
    <cfRule type="expression" dxfId="1635" priority="3079" stopIfTrue="1">
      <formula>Q12="Kier?"</formula>
    </cfRule>
  </conditionalFormatting>
  <conditionalFormatting sqref="R12">
    <cfRule type="expression" dxfId="1634" priority="3078" stopIfTrue="1">
      <formula>Q12="Podst?"</formula>
    </cfRule>
  </conditionalFormatting>
  <conditionalFormatting sqref="T12">
    <cfRule type="expression" dxfId="1633" priority="3077" stopIfTrue="1">
      <formula>Q12="Inne?"</formula>
    </cfRule>
  </conditionalFormatting>
  <conditionalFormatting sqref="S12">
    <cfRule type="expression" dxfId="1632" priority="3076" stopIfTrue="1">
      <formula>Q12="Kier?"</formula>
    </cfRule>
  </conditionalFormatting>
  <conditionalFormatting sqref="R12">
    <cfRule type="expression" dxfId="1631" priority="3075" stopIfTrue="1">
      <formula>Q12="Podst?"</formula>
    </cfRule>
  </conditionalFormatting>
  <conditionalFormatting sqref="T12">
    <cfRule type="expression" dxfId="1630" priority="3074" stopIfTrue="1">
      <formula>Q12="Inne?"</formula>
    </cfRule>
  </conditionalFormatting>
  <conditionalFormatting sqref="S12">
    <cfRule type="expression" dxfId="1629" priority="3073" stopIfTrue="1">
      <formula>Q12="Kier?"</formula>
    </cfRule>
  </conditionalFormatting>
  <conditionalFormatting sqref="R12">
    <cfRule type="expression" dxfId="1628" priority="3072" stopIfTrue="1">
      <formula>Q12="Podst?"</formula>
    </cfRule>
  </conditionalFormatting>
  <conditionalFormatting sqref="T12">
    <cfRule type="expression" dxfId="1627" priority="3071" stopIfTrue="1">
      <formula>Q12="Inne?"</formula>
    </cfRule>
  </conditionalFormatting>
  <conditionalFormatting sqref="S12">
    <cfRule type="expression" dxfId="1626" priority="3070" stopIfTrue="1">
      <formula>Q12="Kier?"</formula>
    </cfRule>
  </conditionalFormatting>
  <conditionalFormatting sqref="R12">
    <cfRule type="expression" dxfId="1625" priority="3069" stopIfTrue="1">
      <formula>Q12="Podst?"</formula>
    </cfRule>
  </conditionalFormatting>
  <conditionalFormatting sqref="T11">
    <cfRule type="expression" dxfId="1624" priority="3066" stopIfTrue="1">
      <formula>Q11="Inne?"</formula>
    </cfRule>
  </conditionalFormatting>
  <conditionalFormatting sqref="S11">
    <cfRule type="expression" dxfId="1623" priority="3067" stopIfTrue="1">
      <formula>Q11="Kier?"</formula>
    </cfRule>
  </conditionalFormatting>
  <conditionalFormatting sqref="R11">
    <cfRule type="expression" dxfId="1622" priority="3068" stopIfTrue="1">
      <formula>Q11="Podst?"</formula>
    </cfRule>
  </conditionalFormatting>
  <conditionalFormatting sqref="T11">
    <cfRule type="expression" dxfId="1621" priority="3065" stopIfTrue="1">
      <formula>Q11="Inne?"</formula>
    </cfRule>
  </conditionalFormatting>
  <conditionalFormatting sqref="S11">
    <cfRule type="expression" dxfId="1620" priority="3064" stopIfTrue="1">
      <formula>Q11="Kier?"</formula>
    </cfRule>
  </conditionalFormatting>
  <conditionalFormatting sqref="R11">
    <cfRule type="expression" dxfId="1619" priority="3063" stopIfTrue="1">
      <formula>Q11="Podst?"</formula>
    </cfRule>
  </conditionalFormatting>
  <conditionalFormatting sqref="T11">
    <cfRule type="expression" dxfId="1618" priority="3062" stopIfTrue="1">
      <formula>Q11="Inne?"</formula>
    </cfRule>
  </conditionalFormatting>
  <conditionalFormatting sqref="S11">
    <cfRule type="expression" dxfId="1617" priority="3061" stopIfTrue="1">
      <formula>Q11="Kier?"</formula>
    </cfRule>
  </conditionalFormatting>
  <conditionalFormatting sqref="R11">
    <cfRule type="expression" dxfId="1616" priority="3060" stopIfTrue="1">
      <formula>Q11="Podst?"</formula>
    </cfRule>
  </conditionalFormatting>
  <conditionalFormatting sqref="T11">
    <cfRule type="expression" dxfId="1615" priority="3059" stopIfTrue="1">
      <formula>Q11="Inne?"</formula>
    </cfRule>
  </conditionalFormatting>
  <conditionalFormatting sqref="S11">
    <cfRule type="expression" dxfId="1614" priority="3058" stopIfTrue="1">
      <formula>Q11="Kier?"</formula>
    </cfRule>
  </conditionalFormatting>
  <conditionalFormatting sqref="R11">
    <cfRule type="expression" dxfId="1613" priority="3057" stopIfTrue="1">
      <formula>Q11="Podst?"</formula>
    </cfRule>
  </conditionalFormatting>
  <conditionalFormatting sqref="T11">
    <cfRule type="expression" dxfId="1612" priority="3056" stopIfTrue="1">
      <formula>Q11="Inne?"</formula>
    </cfRule>
  </conditionalFormatting>
  <conditionalFormatting sqref="S11">
    <cfRule type="expression" dxfId="1611" priority="3055" stopIfTrue="1">
      <formula>Q11="Kier?"</formula>
    </cfRule>
  </conditionalFormatting>
  <conditionalFormatting sqref="R11">
    <cfRule type="expression" dxfId="1610" priority="3054" stopIfTrue="1">
      <formula>Q11="Podst?"</formula>
    </cfRule>
  </conditionalFormatting>
  <conditionalFormatting sqref="T13">
    <cfRule type="expression" dxfId="1609" priority="3051" stopIfTrue="1">
      <formula>Q13="Inne?"</formula>
    </cfRule>
  </conditionalFormatting>
  <conditionalFormatting sqref="S13">
    <cfRule type="expression" dxfId="1608" priority="3052" stopIfTrue="1">
      <formula>Q13="Kier?"</formula>
    </cfRule>
  </conditionalFormatting>
  <conditionalFormatting sqref="R13">
    <cfRule type="expression" dxfId="1607" priority="3053" stopIfTrue="1">
      <formula>Q13="Podst?"</formula>
    </cfRule>
  </conditionalFormatting>
  <conditionalFormatting sqref="T13">
    <cfRule type="expression" dxfId="1606" priority="3050" stopIfTrue="1">
      <formula>Q13="Inne?"</formula>
    </cfRule>
  </conditionalFormatting>
  <conditionalFormatting sqref="S13">
    <cfRule type="expression" dxfId="1605" priority="3049" stopIfTrue="1">
      <formula>Q13="Kier?"</formula>
    </cfRule>
  </conditionalFormatting>
  <conditionalFormatting sqref="R13">
    <cfRule type="expression" dxfId="1604" priority="3048" stopIfTrue="1">
      <formula>Q13="Podst?"</formula>
    </cfRule>
  </conditionalFormatting>
  <conditionalFormatting sqref="T13">
    <cfRule type="expression" dxfId="1603" priority="3047" stopIfTrue="1">
      <formula>Q13="Inne?"</formula>
    </cfRule>
  </conditionalFormatting>
  <conditionalFormatting sqref="S13">
    <cfRule type="expression" dxfId="1602" priority="3046" stopIfTrue="1">
      <formula>Q13="Kier?"</formula>
    </cfRule>
  </conditionalFormatting>
  <conditionalFormatting sqref="R13">
    <cfRule type="expression" dxfId="1601" priority="3045" stopIfTrue="1">
      <formula>Q13="Podst?"</formula>
    </cfRule>
  </conditionalFormatting>
  <conditionalFormatting sqref="T13">
    <cfRule type="expression" dxfId="1600" priority="3044" stopIfTrue="1">
      <formula>Q13="Inne?"</formula>
    </cfRule>
  </conditionalFormatting>
  <conditionalFormatting sqref="S13">
    <cfRule type="expression" dxfId="1599" priority="3043" stopIfTrue="1">
      <formula>Q13="Kier?"</formula>
    </cfRule>
  </conditionalFormatting>
  <conditionalFormatting sqref="R13">
    <cfRule type="expression" dxfId="1598" priority="3042" stopIfTrue="1">
      <formula>Q13="Podst?"</formula>
    </cfRule>
  </conditionalFormatting>
  <conditionalFormatting sqref="T13">
    <cfRule type="expression" dxfId="1597" priority="3041" stopIfTrue="1">
      <formula>Q13="Inne?"</formula>
    </cfRule>
  </conditionalFormatting>
  <conditionalFormatting sqref="S13">
    <cfRule type="expression" dxfId="1596" priority="3040" stopIfTrue="1">
      <formula>Q13="Kier?"</formula>
    </cfRule>
  </conditionalFormatting>
  <conditionalFormatting sqref="R13">
    <cfRule type="expression" dxfId="1595" priority="3039" stopIfTrue="1">
      <formula>Q13="Podst?"</formula>
    </cfRule>
  </conditionalFormatting>
  <conditionalFormatting sqref="T25">
    <cfRule type="expression" dxfId="1594" priority="3021" stopIfTrue="1">
      <formula>Q25="Inne?"</formula>
    </cfRule>
  </conditionalFormatting>
  <conditionalFormatting sqref="S25">
    <cfRule type="expression" dxfId="1593" priority="3022" stopIfTrue="1">
      <formula>Q25="Kier?"</formula>
    </cfRule>
  </conditionalFormatting>
  <conditionalFormatting sqref="R25">
    <cfRule type="expression" dxfId="1592" priority="3023" stopIfTrue="1">
      <formula>Q25="Podst?"</formula>
    </cfRule>
  </conditionalFormatting>
  <conditionalFormatting sqref="R25">
    <cfRule type="expression" dxfId="1591" priority="3020" stopIfTrue="1">
      <formula>Q25="Podst?"</formula>
    </cfRule>
  </conditionalFormatting>
  <conditionalFormatting sqref="T25">
    <cfRule type="expression" dxfId="1590" priority="3019" stopIfTrue="1">
      <formula>Q25="Inne?"</formula>
    </cfRule>
  </conditionalFormatting>
  <conditionalFormatting sqref="S25">
    <cfRule type="expression" dxfId="1589" priority="3018" stopIfTrue="1">
      <formula>Q25="Kier?"</formula>
    </cfRule>
  </conditionalFormatting>
  <conditionalFormatting sqref="T25">
    <cfRule type="expression" dxfId="1588" priority="3017" stopIfTrue="1">
      <formula>Q25="Inne?"</formula>
    </cfRule>
  </conditionalFormatting>
  <conditionalFormatting sqref="S25">
    <cfRule type="expression" dxfId="1587" priority="3016" stopIfTrue="1">
      <formula>Q25="Kier?"</formula>
    </cfRule>
  </conditionalFormatting>
  <conditionalFormatting sqref="R25">
    <cfRule type="expression" dxfId="1586" priority="3015" stopIfTrue="1">
      <formula>Q25="Podst?"</formula>
    </cfRule>
  </conditionalFormatting>
  <conditionalFormatting sqref="T25">
    <cfRule type="expression" dxfId="1585" priority="3014" stopIfTrue="1">
      <formula>Q25="Inne?"</formula>
    </cfRule>
  </conditionalFormatting>
  <conditionalFormatting sqref="R25">
    <cfRule type="expression" dxfId="1584" priority="3013" stopIfTrue="1">
      <formula>Q25="Podst?"</formula>
    </cfRule>
  </conditionalFormatting>
  <conditionalFormatting sqref="S25">
    <cfRule type="expression" dxfId="1583" priority="3012" stopIfTrue="1">
      <formula>Q25="Kier?"</formula>
    </cfRule>
  </conditionalFormatting>
  <conditionalFormatting sqref="S25">
    <cfRule type="expression" dxfId="1582" priority="3011" stopIfTrue="1">
      <formula>Q25="Kier?"</formula>
    </cfRule>
  </conditionalFormatting>
  <conditionalFormatting sqref="T25">
    <cfRule type="expression" dxfId="1581" priority="3010" stopIfTrue="1">
      <formula>Q25="Inne?"</formula>
    </cfRule>
  </conditionalFormatting>
  <conditionalFormatting sqref="S25">
    <cfRule type="expression" dxfId="1580" priority="3009" stopIfTrue="1">
      <formula>Q25="Kier?"</formula>
    </cfRule>
  </conditionalFormatting>
  <conditionalFormatting sqref="R25">
    <cfRule type="expression" dxfId="1579" priority="3008" stopIfTrue="1">
      <formula>Q25="Podst?"</formula>
    </cfRule>
  </conditionalFormatting>
  <conditionalFormatting sqref="T25">
    <cfRule type="expression" dxfId="1578" priority="3007" stopIfTrue="1">
      <formula>Q25="Inne?"</formula>
    </cfRule>
  </conditionalFormatting>
  <conditionalFormatting sqref="S25">
    <cfRule type="expression" dxfId="1577" priority="3006" stopIfTrue="1">
      <formula>Q25="Kier?"</formula>
    </cfRule>
  </conditionalFormatting>
  <conditionalFormatting sqref="R25">
    <cfRule type="expression" dxfId="1576" priority="3005" stopIfTrue="1">
      <formula>Q25="Podst?"</formula>
    </cfRule>
  </conditionalFormatting>
  <conditionalFormatting sqref="T25">
    <cfRule type="expression" dxfId="1575" priority="3004" stopIfTrue="1">
      <formula>Q25="Inne?"</formula>
    </cfRule>
  </conditionalFormatting>
  <conditionalFormatting sqref="S25">
    <cfRule type="expression" dxfId="1574" priority="3003" stopIfTrue="1">
      <formula>Q25="Kier?"</formula>
    </cfRule>
  </conditionalFormatting>
  <conditionalFormatting sqref="R25">
    <cfRule type="expression" dxfId="1573" priority="3002" stopIfTrue="1">
      <formula>Q25="Podst?"</formula>
    </cfRule>
  </conditionalFormatting>
  <conditionalFormatting sqref="T25">
    <cfRule type="expression" dxfId="1572" priority="3001" stopIfTrue="1">
      <formula>Q25="Inne?"</formula>
    </cfRule>
  </conditionalFormatting>
  <conditionalFormatting sqref="S25">
    <cfRule type="expression" dxfId="1571" priority="3000" stopIfTrue="1">
      <formula>Q25="Kier?"</formula>
    </cfRule>
  </conditionalFormatting>
  <conditionalFormatting sqref="R25">
    <cfRule type="expression" dxfId="1570" priority="2999" stopIfTrue="1">
      <formula>Q25="Podst?"</formula>
    </cfRule>
  </conditionalFormatting>
  <conditionalFormatting sqref="T25">
    <cfRule type="expression" dxfId="1569" priority="2998" stopIfTrue="1">
      <formula>Q25="Inne?"</formula>
    </cfRule>
  </conditionalFormatting>
  <conditionalFormatting sqref="S25">
    <cfRule type="expression" dxfId="1568" priority="2997" stopIfTrue="1">
      <formula>Q25="Kier?"</formula>
    </cfRule>
  </conditionalFormatting>
  <conditionalFormatting sqref="R25">
    <cfRule type="expression" dxfId="1567" priority="2996" stopIfTrue="1">
      <formula>Q25="Podst?"</formula>
    </cfRule>
  </conditionalFormatting>
  <conditionalFormatting sqref="T25">
    <cfRule type="expression" dxfId="1566" priority="2995" stopIfTrue="1">
      <formula>Q25="Inne?"</formula>
    </cfRule>
  </conditionalFormatting>
  <conditionalFormatting sqref="S25">
    <cfRule type="expression" dxfId="1565" priority="2994" stopIfTrue="1">
      <formula>Q25="Kier?"</formula>
    </cfRule>
  </conditionalFormatting>
  <conditionalFormatting sqref="R25">
    <cfRule type="expression" dxfId="1564" priority="2993" stopIfTrue="1">
      <formula>Q25="Podst?"</formula>
    </cfRule>
  </conditionalFormatting>
  <conditionalFormatting sqref="T25">
    <cfRule type="expression" dxfId="1563" priority="2992" stopIfTrue="1">
      <formula>Q25="Inne?"</formula>
    </cfRule>
  </conditionalFormatting>
  <conditionalFormatting sqref="S25">
    <cfRule type="expression" dxfId="1562" priority="2991" stopIfTrue="1">
      <formula>Q25="Kier?"</formula>
    </cfRule>
  </conditionalFormatting>
  <conditionalFormatting sqref="R25">
    <cfRule type="expression" dxfId="1561" priority="2990" stopIfTrue="1">
      <formula>Q25="Podst?"</formula>
    </cfRule>
  </conditionalFormatting>
  <conditionalFormatting sqref="T27">
    <cfRule type="expression" dxfId="1560" priority="2942" stopIfTrue="1">
      <formula>Q27="Inne?"</formula>
    </cfRule>
  </conditionalFormatting>
  <conditionalFormatting sqref="S27">
    <cfRule type="expression" dxfId="1559" priority="2943" stopIfTrue="1">
      <formula>Q27="Kier?"</formula>
    </cfRule>
  </conditionalFormatting>
  <conditionalFormatting sqref="R27">
    <cfRule type="expression" dxfId="1558" priority="2944" stopIfTrue="1">
      <formula>Q27="Podst?"</formula>
    </cfRule>
  </conditionalFormatting>
  <conditionalFormatting sqref="T27">
    <cfRule type="expression" dxfId="1557" priority="2941" stopIfTrue="1">
      <formula>Q27="Inne?"</formula>
    </cfRule>
  </conditionalFormatting>
  <conditionalFormatting sqref="S27">
    <cfRule type="expression" dxfId="1556" priority="2940" stopIfTrue="1">
      <formula>Q27="Kier?"</formula>
    </cfRule>
  </conditionalFormatting>
  <conditionalFormatting sqref="R27">
    <cfRule type="expression" dxfId="1555" priority="2939" stopIfTrue="1">
      <formula>Q27="Podst?"</formula>
    </cfRule>
  </conditionalFormatting>
  <conditionalFormatting sqref="T27">
    <cfRule type="expression" dxfId="1554" priority="2938" stopIfTrue="1">
      <formula>Q27="Inne?"</formula>
    </cfRule>
  </conditionalFormatting>
  <conditionalFormatting sqref="S27">
    <cfRule type="expression" dxfId="1553" priority="2937" stopIfTrue="1">
      <formula>Q27="Kier?"</formula>
    </cfRule>
  </conditionalFormatting>
  <conditionalFormatting sqref="R27">
    <cfRule type="expression" dxfId="1552" priority="2936" stopIfTrue="1">
      <formula>Q27="Podst?"</formula>
    </cfRule>
  </conditionalFormatting>
  <conditionalFormatting sqref="R27">
    <cfRule type="expression" dxfId="1551" priority="2935" stopIfTrue="1">
      <formula>Q27="Podst?"</formula>
    </cfRule>
  </conditionalFormatting>
  <conditionalFormatting sqref="S27">
    <cfRule type="expression" dxfId="1550" priority="2934" stopIfTrue="1">
      <formula>Q27="Kier?"</formula>
    </cfRule>
  </conditionalFormatting>
  <conditionalFormatting sqref="T27">
    <cfRule type="expression" dxfId="1549" priority="2933" stopIfTrue="1">
      <formula>Q27="Inne?"</formula>
    </cfRule>
  </conditionalFormatting>
  <conditionalFormatting sqref="T27">
    <cfRule type="expression" dxfId="1548" priority="2932" stopIfTrue="1">
      <formula>Q27="Inne?"</formula>
    </cfRule>
  </conditionalFormatting>
  <conditionalFormatting sqref="S27">
    <cfRule type="expression" dxfId="1547" priority="2931" stopIfTrue="1">
      <formula>Q27="Kier?"</formula>
    </cfRule>
  </conditionalFormatting>
  <conditionalFormatting sqref="T27">
    <cfRule type="expression" dxfId="1546" priority="2930" stopIfTrue="1">
      <formula>Q27="Inne?"</formula>
    </cfRule>
  </conditionalFormatting>
  <conditionalFormatting sqref="S27">
    <cfRule type="expression" dxfId="1545" priority="2929" stopIfTrue="1">
      <formula>Q27="Kier?"</formula>
    </cfRule>
  </conditionalFormatting>
  <conditionalFormatting sqref="R27">
    <cfRule type="expression" dxfId="1544" priority="2928" stopIfTrue="1">
      <formula>Q27="Podst?"</formula>
    </cfRule>
  </conditionalFormatting>
  <conditionalFormatting sqref="S27">
    <cfRule type="expression" dxfId="1543" priority="2927" stopIfTrue="1">
      <formula>Q27="Kier?"</formula>
    </cfRule>
  </conditionalFormatting>
  <conditionalFormatting sqref="T27">
    <cfRule type="expression" dxfId="1542" priority="2926" stopIfTrue="1">
      <formula>Q27="Inne?"</formula>
    </cfRule>
  </conditionalFormatting>
  <conditionalFormatting sqref="R27">
    <cfRule type="expression" dxfId="1541" priority="2925" stopIfTrue="1">
      <formula>Q27="Podst?"</formula>
    </cfRule>
  </conditionalFormatting>
  <conditionalFormatting sqref="T27">
    <cfRule type="expression" dxfId="1540" priority="2924" stopIfTrue="1">
      <formula>Q27="Inne?"</formula>
    </cfRule>
  </conditionalFormatting>
  <conditionalFormatting sqref="S27">
    <cfRule type="expression" dxfId="1539" priority="2923" stopIfTrue="1">
      <formula>Q27="Kier?"</formula>
    </cfRule>
  </conditionalFormatting>
  <conditionalFormatting sqref="R27">
    <cfRule type="expression" dxfId="1538" priority="2922" stopIfTrue="1">
      <formula>Q27="Podst?"</formula>
    </cfRule>
  </conditionalFormatting>
  <conditionalFormatting sqref="T27">
    <cfRule type="expression" dxfId="1537" priority="2921" stopIfTrue="1">
      <formula>Q27="Inne?"</formula>
    </cfRule>
  </conditionalFormatting>
  <conditionalFormatting sqref="S27">
    <cfRule type="expression" dxfId="1536" priority="2920" stopIfTrue="1">
      <formula>Q27="Kier?"</formula>
    </cfRule>
  </conditionalFormatting>
  <conditionalFormatting sqref="R27">
    <cfRule type="expression" dxfId="1535" priority="2919" stopIfTrue="1">
      <formula>Q27="Podst?"</formula>
    </cfRule>
  </conditionalFormatting>
  <conditionalFormatting sqref="T27">
    <cfRule type="expression" dxfId="1534" priority="2918" stopIfTrue="1">
      <formula>Q27="Inne?"</formula>
    </cfRule>
  </conditionalFormatting>
  <conditionalFormatting sqref="S27">
    <cfRule type="expression" dxfId="1533" priority="2917" stopIfTrue="1">
      <formula>Q27="Kier?"</formula>
    </cfRule>
  </conditionalFormatting>
  <conditionalFormatting sqref="R27">
    <cfRule type="expression" dxfId="1532" priority="2916" stopIfTrue="1">
      <formula>Q27="Podst?"</formula>
    </cfRule>
  </conditionalFormatting>
  <conditionalFormatting sqref="S27">
    <cfRule type="expression" dxfId="1531" priority="2915" stopIfTrue="1">
      <formula>Q27="Kier?"</formula>
    </cfRule>
  </conditionalFormatting>
  <conditionalFormatting sqref="R27">
    <cfRule type="expression" dxfId="1530" priority="2914" stopIfTrue="1">
      <formula>Q27="Podst?"</formula>
    </cfRule>
  </conditionalFormatting>
  <conditionalFormatting sqref="S27">
    <cfRule type="expression" dxfId="1529" priority="2913" stopIfTrue="1">
      <formula>Q27="Kier?"</formula>
    </cfRule>
  </conditionalFormatting>
  <conditionalFormatting sqref="R27">
    <cfRule type="expression" dxfId="1528" priority="2912" stopIfTrue="1">
      <formula>Q27="Podst?"</formula>
    </cfRule>
  </conditionalFormatting>
  <conditionalFormatting sqref="T27">
    <cfRule type="expression" dxfId="1527" priority="2911" stopIfTrue="1">
      <formula>R27="Kier?"</formula>
    </cfRule>
  </conditionalFormatting>
  <conditionalFormatting sqref="T27">
    <cfRule type="expression" dxfId="1526" priority="2910" stopIfTrue="1">
      <formula>R27="Kier?"</formula>
    </cfRule>
  </conditionalFormatting>
  <conditionalFormatting sqref="T27">
    <cfRule type="expression" dxfId="1525" priority="2909" stopIfTrue="1">
      <formula>R27="Kier?"</formula>
    </cfRule>
  </conditionalFormatting>
  <conditionalFormatting sqref="T27">
    <cfRule type="expression" dxfId="1524" priority="2908" stopIfTrue="1">
      <formula>Q27="Inne?"</formula>
    </cfRule>
  </conditionalFormatting>
  <conditionalFormatting sqref="S27">
    <cfRule type="expression" dxfId="1523" priority="2907" stopIfTrue="1">
      <formula>Q27="Kier?"</formula>
    </cfRule>
  </conditionalFormatting>
  <conditionalFormatting sqref="R27">
    <cfRule type="expression" dxfId="1522" priority="2906" stopIfTrue="1">
      <formula>Q27="Podst?"</formula>
    </cfRule>
  </conditionalFormatting>
  <conditionalFormatting sqref="T27">
    <cfRule type="expression" dxfId="1521" priority="2905" stopIfTrue="1">
      <formula>Q27="Inne?"</formula>
    </cfRule>
  </conditionalFormatting>
  <conditionalFormatting sqref="S27">
    <cfRule type="expression" dxfId="1520" priority="2904" stopIfTrue="1">
      <formula>Q27="Kier?"</formula>
    </cfRule>
  </conditionalFormatting>
  <conditionalFormatting sqref="R27">
    <cfRule type="expression" dxfId="1519" priority="2903" stopIfTrue="1">
      <formula>Q27="Podst?"</formula>
    </cfRule>
  </conditionalFormatting>
  <conditionalFormatting sqref="S27">
    <cfRule type="expression" dxfId="1518" priority="2902" stopIfTrue="1">
      <formula>Q27="Kier?"</formula>
    </cfRule>
  </conditionalFormatting>
  <conditionalFormatting sqref="R27">
    <cfRule type="expression" dxfId="1517" priority="2901" stopIfTrue="1">
      <formula>Q27="Podst?"</formula>
    </cfRule>
  </conditionalFormatting>
  <conditionalFormatting sqref="T27">
    <cfRule type="expression" dxfId="1516" priority="2900" stopIfTrue="1">
      <formula>Q27="Inne?"</formula>
    </cfRule>
  </conditionalFormatting>
  <conditionalFormatting sqref="R27">
    <cfRule type="expression" dxfId="1515" priority="2899" stopIfTrue="1">
      <formula>Q27="Podst?"</formula>
    </cfRule>
  </conditionalFormatting>
  <conditionalFormatting sqref="S27">
    <cfRule type="expression" dxfId="1514" priority="2898" stopIfTrue="1">
      <formula>Q27="Kier?"</formula>
    </cfRule>
  </conditionalFormatting>
  <conditionalFormatting sqref="S27">
    <cfRule type="expression" dxfId="1513" priority="2897" stopIfTrue="1">
      <formula>Q27="Kier?"</formula>
    </cfRule>
  </conditionalFormatting>
  <conditionalFormatting sqref="T27">
    <cfRule type="expression" dxfId="1512" priority="2896" stopIfTrue="1">
      <formula>Q27="Inne?"</formula>
    </cfRule>
  </conditionalFormatting>
  <conditionalFormatting sqref="S27">
    <cfRule type="expression" dxfId="1511" priority="2895" stopIfTrue="1">
      <formula>Q27="Kier?"</formula>
    </cfRule>
  </conditionalFormatting>
  <conditionalFormatting sqref="R27">
    <cfRule type="expression" dxfId="1510" priority="2894" stopIfTrue="1">
      <formula>Q27="Podst?"</formula>
    </cfRule>
  </conditionalFormatting>
  <conditionalFormatting sqref="T27">
    <cfRule type="expression" dxfId="1509" priority="2893" stopIfTrue="1">
      <formula>Q27="Inne?"</formula>
    </cfRule>
  </conditionalFormatting>
  <conditionalFormatting sqref="S27">
    <cfRule type="expression" dxfId="1508" priority="2892" stopIfTrue="1">
      <formula>Q27="Kier?"</formula>
    </cfRule>
  </conditionalFormatting>
  <conditionalFormatting sqref="R27">
    <cfRule type="expression" dxfId="1507" priority="2891" stopIfTrue="1">
      <formula>Q27="Podst?"</formula>
    </cfRule>
  </conditionalFormatting>
  <conditionalFormatting sqref="T27">
    <cfRule type="expression" dxfId="1506" priority="2890" stopIfTrue="1">
      <formula>Q27="Inne?"</formula>
    </cfRule>
  </conditionalFormatting>
  <conditionalFormatting sqref="R27">
    <cfRule type="expression" dxfId="1505" priority="2889" stopIfTrue="1">
      <formula>Q27="Podst?"</formula>
    </cfRule>
  </conditionalFormatting>
  <conditionalFormatting sqref="S27">
    <cfRule type="expression" dxfId="1504" priority="2888" stopIfTrue="1">
      <formula>Q27="Kier?"</formula>
    </cfRule>
  </conditionalFormatting>
  <conditionalFormatting sqref="S27">
    <cfRule type="expression" dxfId="1503" priority="2887" stopIfTrue="1">
      <formula>Q27="Kier?"</formula>
    </cfRule>
  </conditionalFormatting>
  <conditionalFormatting sqref="T27">
    <cfRule type="expression" dxfId="1502" priority="2886" stopIfTrue="1">
      <formula>Q27="Inne?"</formula>
    </cfRule>
  </conditionalFormatting>
  <conditionalFormatting sqref="S27">
    <cfRule type="expression" dxfId="1501" priority="2885" stopIfTrue="1">
      <formula>Q27="Kier?"</formula>
    </cfRule>
  </conditionalFormatting>
  <conditionalFormatting sqref="R27">
    <cfRule type="expression" dxfId="1500" priority="2884" stopIfTrue="1">
      <formula>Q27="Podst?"</formula>
    </cfRule>
  </conditionalFormatting>
  <conditionalFormatting sqref="T27">
    <cfRule type="expression" dxfId="1499" priority="2883" stopIfTrue="1">
      <formula>Q27="Inne?"</formula>
    </cfRule>
  </conditionalFormatting>
  <conditionalFormatting sqref="S27">
    <cfRule type="expression" dxfId="1498" priority="2882" stopIfTrue="1">
      <formula>Q27="Kier?"</formula>
    </cfRule>
  </conditionalFormatting>
  <conditionalFormatting sqref="R27">
    <cfRule type="expression" dxfId="1497" priority="2881" stopIfTrue="1">
      <formula>Q27="Podst?"</formula>
    </cfRule>
  </conditionalFormatting>
  <conditionalFormatting sqref="R27">
    <cfRule type="expression" dxfId="1496" priority="2880" stopIfTrue="1">
      <formula>Q10="Podst?"</formula>
    </cfRule>
  </conditionalFormatting>
  <conditionalFormatting sqref="S27">
    <cfRule type="expression" dxfId="1495" priority="2879" stopIfTrue="1">
      <formula>Q10="Kier?"</formula>
    </cfRule>
  </conditionalFormatting>
  <conditionalFormatting sqref="T27">
    <cfRule type="expression" dxfId="1494" priority="2878" stopIfTrue="1">
      <formula>Q10="Inne?"</formula>
    </cfRule>
  </conditionalFormatting>
  <conditionalFormatting sqref="T27">
    <cfRule type="expression" dxfId="1493" priority="2877" stopIfTrue="1">
      <formula>Q27="Inne?"</formula>
    </cfRule>
  </conditionalFormatting>
  <conditionalFormatting sqref="S27">
    <cfRule type="expression" dxfId="1492" priority="2876" stopIfTrue="1">
      <formula>Q27="Kier?"</formula>
    </cfRule>
  </conditionalFormatting>
  <conditionalFormatting sqref="R27">
    <cfRule type="expression" dxfId="1491" priority="2875" stopIfTrue="1">
      <formula>Q27="Podst?"</formula>
    </cfRule>
  </conditionalFormatting>
  <conditionalFormatting sqref="T27">
    <cfRule type="expression" dxfId="1490" priority="2874" stopIfTrue="1">
      <formula>Q27="Inne?"</formula>
    </cfRule>
  </conditionalFormatting>
  <conditionalFormatting sqref="S27">
    <cfRule type="expression" dxfId="1489" priority="2873" stopIfTrue="1">
      <formula>Q27="Kier?"</formula>
    </cfRule>
  </conditionalFormatting>
  <conditionalFormatting sqref="R27">
    <cfRule type="expression" dxfId="1488" priority="2872" stopIfTrue="1">
      <formula>Q27="Podst?"</formula>
    </cfRule>
  </conditionalFormatting>
  <conditionalFormatting sqref="T27">
    <cfRule type="expression" dxfId="1487" priority="2871" stopIfTrue="1">
      <formula>Q27="Inne?"</formula>
    </cfRule>
  </conditionalFormatting>
  <conditionalFormatting sqref="S27">
    <cfRule type="expression" dxfId="1486" priority="2870" stopIfTrue="1">
      <formula>Q27="Kier?"</formula>
    </cfRule>
  </conditionalFormatting>
  <conditionalFormatting sqref="R27">
    <cfRule type="expression" dxfId="1485" priority="2869" stopIfTrue="1">
      <formula>Q27="Podst?"</formula>
    </cfRule>
  </conditionalFormatting>
  <conditionalFormatting sqref="T27">
    <cfRule type="expression" dxfId="1484" priority="2868" stopIfTrue="1">
      <formula>Q27="Inne?"</formula>
    </cfRule>
  </conditionalFormatting>
  <conditionalFormatting sqref="S27">
    <cfRule type="expression" dxfId="1483" priority="2867" stopIfTrue="1">
      <formula>Q27="Kier?"</formula>
    </cfRule>
  </conditionalFormatting>
  <conditionalFormatting sqref="R27">
    <cfRule type="expression" dxfId="1482" priority="2866" stopIfTrue="1">
      <formula>Q27="Podst?"</formula>
    </cfRule>
  </conditionalFormatting>
  <conditionalFormatting sqref="T27">
    <cfRule type="expression" dxfId="1481" priority="2865" stopIfTrue="1">
      <formula>Q27="Inne?"</formula>
    </cfRule>
  </conditionalFormatting>
  <conditionalFormatting sqref="S27">
    <cfRule type="expression" dxfId="1480" priority="2864" stopIfTrue="1">
      <formula>Q27="Kier?"</formula>
    </cfRule>
  </conditionalFormatting>
  <conditionalFormatting sqref="R27">
    <cfRule type="expression" dxfId="1479" priority="2863" stopIfTrue="1">
      <formula>Q27="Podst?"</formula>
    </cfRule>
  </conditionalFormatting>
  <conditionalFormatting sqref="T27">
    <cfRule type="expression" dxfId="1478" priority="2862" stopIfTrue="1">
      <formula>Q27="Inne?"</formula>
    </cfRule>
  </conditionalFormatting>
  <conditionalFormatting sqref="S27">
    <cfRule type="expression" dxfId="1477" priority="2861" stopIfTrue="1">
      <formula>Q27="Kier?"</formula>
    </cfRule>
  </conditionalFormatting>
  <conditionalFormatting sqref="R27">
    <cfRule type="expression" dxfId="1476" priority="2860" stopIfTrue="1">
      <formula>Q27="Podst?"</formula>
    </cfRule>
  </conditionalFormatting>
  <conditionalFormatting sqref="T23">
    <cfRule type="expression" dxfId="1475" priority="2857" stopIfTrue="1">
      <formula>Q23="Inne?"</formula>
    </cfRule>
  </conditionalFormatting>
  <conditionalFormatting sqref="S23">
    <cfRule type="expression" dxfId="1474" priority="2858" stopIfTrue="1">
      <formula>Q23="Kier?"</formula>
    </cfRule>
  </conditionalFormatting>
  <conditionalFormatting sqref="R23">
    <cfRule type="expression" dxfId="1473" priority="2859" stopIfTrue="1">
      <formula>Q23="Podst?"</formula>
    </cfRule>
  </conditionalFormatting>
  <conditionalFormatting sqref="T23">
    <cfRule type="expression" dxfId="1472" priority="2856" stopIfTrue="1">
      <formula>Q23="Inne?"</formula>
    </cfRule>
  </conditionalFormatting>
  <conditionalFormatting sqref="S23">
    <cfRule type="expression" dxfId="1471" priority="2855" stopIfTrue="1">
      <formula>Q23="Kier?"</formula>
    </cfRule>
  </conditionalFormatting>
  <conditionalFormatting sqref="R23">
    <cfRule type="expression" dxfId="1470" priority="2854" stopIfTrue="1">
      <formula>Q23="Podst?"</formula>
    </cfRule>
  </conditionalFormatting>
  <conditionalFormatting sqref="T23">
    <cfRule type="expression" dxfId="1469" priority="2853" stopIfTrue="1">
      <formula>Q23="Inne?"</formula>
    </cfRule>
  </conditionalFormatting>
  <conditionalFormatting sqref="S23">
    <cfRule type="expression" dxfId="1468" priority="2852" stopIfTrue="1">
      <formula>Q23="Kier?"</formula>
    </cfRule>
  </conditionalFormatting>
  <conditionalFormatting sqref="R23">
    <cfRule type="expression" dxfId="1467" priority="2851" stopIfTrue="1">
      <formula>Q23="Podst?"</formula>
    </cfRule>
  </conditionalFormatting>
  <conditionalFormatting sqref="T23">
    <cfRule type="expression" dxfId="1466" priority="2850" stopIfTrue="1">
      <formula>Q23="Inne?"</formula>
    </cfRule>
  </conditionalFormatting>
  <conditionalFormatting sqref="S23">
    <cfRule type="expression" dxfId="1465" priority="2849" stopIfTrue="1">
      <formula>Q23="Kier?"</formula>
    </cfRule>
  </conditionalFormatting>
  <conditionalFormatting sqref="R23">
    <cfRule type="expression" dxfId="1464" priority="2848" stopIfTrue="1">
      <formula>Q23="Podst?"</formula>
    </cfRule>
  </conditionalFormatting>
  <conditionalFormatting sqref="T23">
    <cfRule type="expression" dxfId="1463" priority="2847" stopIfTrue="1">
      <formula>Q23="Inne?"</formula>
    </cfRule>
  </conditionalFormatting>
  <conditionalFormatting sqref="S23">
    <cfRule type="expression" dxfId="1462" priority="2846" stopIfTrue="1">
      <formula>Q23="Kier?"</formula>
    </cfRule>
  </conditionalFormatting>
  <conditionalFormatting sqref="R23">
    <cfRule type="expression" dxfId="1461" priority="2845" stopIfTrue="1">
      <formula>Q23="Podst?"</formula>
    </cfRule>
  </conditionalFormatting>
  <conditionalFormatting sqref="T36">
    <cfRule type="expression" dxfId="1460" priority="2722" stopIfTrue="1">
      <formula>Q36="Inne?"</formula>
    </cfRule>
  </conditionalFormatting>
  <conditionalFormatting sqref="S36">
    <cfRule type="expression" dxfId="1459" priority="2723" stopIfTrue="1">
      <formula>Q36="Kier?"</formula>
    </cfRule>
  </conditionalFormatting>
  <conditionalFormatting sqref="R36">
    <cfRule type="expression" dxfId="1458" priority="2724" stopIfTrue="1">
      <formula>Q36="Podst?"</formula>
    </cfRule>
  </conditionalFormatting>
  <conditionalFormatting sqref="S36">
    <cfRule type="expression" dxfId="1457" priority="2721" stopIfTrue="1">
      <formula>Q36="Kier?"</formula>
    </cfRule>
  </conditionalFormatting>
  <conditionalFormatting sqref="T36">
    <cfRule type="expression" dxfId="1456" priority="2720" stopIfTrue="1">
      <formula>Q36="Inne?"</formula>
    </cfRule>
  </conditionalFormatting>
  <conditionalFormatting sqref="R36">
    <cfRule type="expression" dxfId="1455" priority="2719" stopIfTrue="1">
      <formula>Q36="Podst?"</formula>
    </cfRule>
  </conditionalFormatting>
  <conditionalFormatting sqref="T36">
    <cfRule type="expression" dxfId="1454" priority="2718" stopIfTrue="1">
      <formula>Q36="Inne?"</formula>
    </cfRule>
  </conditionalFormatting>
  <conditionalFormatting sqref="S36">
    <cfRule type="expression" dxfId="1453" priority="2717" stopIfTrue="1">
      <formula>Q36="Kier?"</formula>
    </cfRule>
  </conditionalFormatting>
  <conditionalFormatting sqref="R36">
    <cfRule type="expression" dxfId="1452" priority="2716" stopIfTrue="1">
      <formula>Q36="Podst?"</formula>
    </cfRule>
  </conditionalFormatting>
  <conditionalFormatting sqref="T36">
    <cfRule type="expression" dxfId="1451" priority="2715" stopIfTrue="1">
      <formula>Q36="Inne?"</formula>
    </cfRule>
  </conditionalFormatting>
  <conditionalFormatting sqref="S36">
    <cfRule type="expression" dxfId="1450" priority="2714" stopIfTrue="1">
      <formula>Q36="Kier?"</formula>
    </cfRule>
  </conditionalFormatting>
  <conditionalFormatting sqref="R36">
    <cfRule type="expression" dxfId="1449" priority="2713" stopIfTrue="1">
      <formula>Q36="Podst?"</formula>
    </cfRule>
  </conditionalFormatting>
  <conditionalFormatting sqref="T36">
    <cfRule type="expression" dxfId="1448" priority="2712" stopIfTrue="1">
      <formula>Q36="Inne?"</formula>
    </cfRule>
  </conditionalFormatting>
  <conditionalFormatting sqref="S36">
    <cfRule type="expression" dxfId="1447" priority="2711" stopIfTrue="1">
      <formula>Q36="Kier?"</formula>
    </cfRule>
  </conditionalFormatting>
  <conditionalFormatting sqref="R36">
    <cfRule type="expression" dxfId="1446" priority="2710" stopIfTrue="1">
      <formula>Q36="Podst?"</formula>
    </cfRule>
  </conditionalFormatting>
  <conditionalFormatting sqref="S36">
    <cfRule type="expression" dxfId="1445" priority="2709" stopIfTrue="1">
      <formula>Q36="Kier?"</formula>
    </cfRule>
  </conditionalFormatting>
  <conditionalFormatting sqref="R36">
    <cfRule type="expression" dxfId="1444" priority="2708" stopIfTrue="1">
      <formula>Q36="Podst?"</formula>
    </cfRule>
  </conditionalFormatting>
  <conditionalFormatting sqref="S36">
    <cfRule type="expression" dxfId="1443" priority="2707" stopIfTrue="1">
      <formula>Q36="Kier?"</formula>
    </cfRule>
  </conditionalFormatting>
  <conditionalFormatting sqref="R36">
    <cfRule type="expression" dxfId="1442" priority="2706" stopIfTrue="1">
      <formula>Q36="Podst?"</formula>
    </cfRule>
  </conditionalFormatting>
  <conditionalFormatting sqref="T36">
    <cfRule type="expression" dxfId="1441" priority="2705" stopIfTrue="1">
      <formula>R36="Kier?"</formula>
    </cfRule>
  </conditionalFormatting>
  <conditionalFormatting sqref="T36">
    <cfRule type="expression" dxfId="1440" priority="2704" stopIfTrue="1">
      <formula>R36="Kier?"</formula>
    </cfRule>
  </conditionalFormatting>
  <conditionalFormatting sqref="T36">
    <cfRule type="expression" dxfId="1439" priority="2703" stopIfTrue="1">
      <formula>R36="Kier?"</formula>
    </cfRule>
  </conditionalFormatting>
  <conditionalFormatting sqref="T36">
    <cfRule type="expression" dxfId="1438" priority="2702" stopIfTrue="1">
      <formula>Q36="Inne?"</formula>
    </cfRule>
  </conditionalFormatting>
  <conditionalFormatting sqref="S36">
    <cfRule type="expression" dxfId="1437" priority="2701" stopIfTrue="1">
      <formula>Q36="Kier?"</formula>
    </cfRule>
  </conditionalFormatting>
  <conditionalFormatting sqref="R36">
    <cfRule type="expression" dxfId="1436" priority="2700" stopIfTrue="1">
      <formula>Q36="Podst?"</formula>
    </cfRule>
  </conditionalFormatting>
  <conditionalFormatting sqref="T36">
    <cfRule type="expression" dxfId="1435" priority="2699" stopIfTrue="1">
      <formula>Q36="Inne?"</formula>
    </cfRule>
  </conditionalFormatting>
  <conditionalFormatting sqref="S36">
    <cfRule type="expression" dxfId="1434" priority="2698" stopIfTrue="1">
      <formula>Q36="Kier?"</formula>
    </cfRule>
  </conditionalFormatting>
  <conditionalFormatting sqref="R36">
    <cfRule type="expression" dxfId="1433" priority="2697" stopIfTrue="1">
      <formula>Q36="Podst?"</formula>
    </cfRule>
  </conditionalFormatting>
  <conditionalFormatting sqref="S36">
    <cfRule type="expression" dxfId="1432" priority="2696" stopIfTrue="1">
      <formula>Q36="Kier?"</formula>
    </cfRule>
  </conditionalFormatting>
  <conditionalFormatting sqref="R36">
    <cfRule type="expression" dxfId="1431" priority="2695" stopIfTrue="1">
      <formula>Q36="Podst?"</formula>
    </cfRule>
  </conditionalFormatting>
  <conditionalFormatting sqref="T36">
    <cfRule type="expression" dxfId="1430" priority="2694" stopIfTrue="1">
      <formula>Q36="Inne?"</formula>
    </cfRule>
  </conditionalFormatting>
  <conditionalFormatting sqref="R36">
    <cfRule type="expression" dxfId="1429" priority="2693" stopIfTrue="1">
      <formula>Q36="Podst?"</formula>
    </cfRule>
  </conditionalFormatting>
  <conditionalFormatting sqref="S36">
    <cfRule type="expression" dxfId="1428" priority="2692" stopIfTrue="1">
      <formula>Q36="Kier?"</formula>
    </cfRule>
  </conditionalFormatting>
  <conditionalFormatting sqref="S36">
    <cfRule type="expression" dxfId="1427" priority="2691" stopIfTrue="1">
      <formula>Q36="Kier?"</formula>
    </cfRule>
  </conditionalFormatting>
  <conditionalFormatting sqref="T36">
    <cfRule type="expression" dxfId="1426" priority="2690" stopIfTrue="1">
      <formula>Q36="Inne?"</formula>
    </cfRule>
  </conditionalFormatting>
  <conditionalFormatting sqref="S36">
    <cfRule type="expression" dxfId="1425" priority="2689" stopIfTrue="1">
      <formula>Q36="Kier?"</formula>
    </cfRule>
  </conditionalFormatting>
  <conditionalFormatting sqref="R36">
    <cfRule type="expression" dxfId="1424" priority="2688" stopIfTrue="1">
      <formula>Q36="Podst?"</formula>
    </cfRule>
  </conditionalFormatting>
  <conditionalFormatting sqref="T36">
    <cfRule type="expression" dxfId="1423" priority="2687" stopIfTrue="1">
      <formula>Q36="Inne?"</formula>
    </cfRule>
  </conditionalFormatting>
  <conditionalFormatting sqref="S36">
    <cfRule type="expression" dxfId="1422" priority="2686" stopIfTrue="1">
      <formula>Q36="Kier?"</formula>
    </cfRule>
  </conditionalFormatting>
  <conditionalFormatting sqref="R36">
    <cfRule type="expression" dxfId="1421" priority="2685" stopIfTrue="1">
      <formula>Q36="Podst?"</formula>
    </cfRule>
  </conditionalFormatting>
  <conditionalFormatting sqref="T36">
    <cfRule type="expression" dxfId="1420" priority="2684" stopIfTrue="1">
      <formula>Q36="Inne?"</formula>
    </cfRule>
  </conditionalFormatting>
  <conditionalFormatting sqref="R36">
    <cfRule type="expression" dxfId="1419" priority="2683" stopIfTrue="1">
      <formula>Q36="Podst?"</formula>
    </cfRule>
  </conditionalFormatting>
  <conditionalFormatting sqref="S36">
    <cfRule type="expression" dxfId="1418" priority="2682" stopIfTrue="1">
      <formula>Q36="Kier?"</formula>
    </cfRule>
  </conditionalFormatting>
  <conditionalFormatting sqref="S36">
    <cfRule type="expression" dxfId="1417" priority="2681" stopIfTrue="1">
      <formula>Q36="Kier?"</formula>
    </cfRule>
  </conditionalFormatting>
  <conditionalFormatting sqref="T36">
    <cfRule type="expression" dxfId="1416" priority="2680" stopIfTrue="1">
      <formula>Q36="Inne?"</formula>
    </cfRule>
  </conditionalFormatting>
  <conditionalFormatting sqref="S36">
    <cfRule type="expression" dxfId="1415" priority="2679" stopIfTrue="1">
      <formula>Q36="Kier?"</formula>
    </cfRule>
  </conditionalFormatting>
  <conditionalFormatting sqref="R36">
    <cfRule type="expression" dxfId="1414" priority="2678" stopIfTrue="1">
      <formula>Q36="Podst?"</formula>
    </cfRule>
  </conditionalFormatting>
  <conditionalFormatting sqref="T36">
    <cfRule type="expression" dxfId="1413" priority="2677" stopIfTrue="1">
      <formula>Q36="Inne?"</formula>
    </cfRule>
  </conditionalFormatting>
  <conditionalFormatting sqref="S36">
    <cfRule type="expression" dxfId="1412" priority="2676" stopIfTrue="1">
      <formula>Q36="Kier?"</formula>
    </cfRule>
  </conditionalFormatting>
  <conditionalFormatting sqref="R36">
    <cfRule type="expression" dxfId="1411" priority="2675" stopIfTrue="1">
      <formula>Q36="Podst?"</formula>
    </cfRule>
  </conditionalFormatting>
  <conditionalFormatting sqref="R36">
    <cfRule type="expression" dxfId="1410" priority="2674" stopIfTrue="1">
      <formula>Q19="Podst?"</formula>
    </cfRule>
  </conditionalFormatting>
  <conditionalFormatting sqref="S36">
    <cfRule type="expression" dxfId="1409" priority="2673" stopIfTrue="1">
      <formula>Q19="Kier?"</formula>
    </cfRule>
  </conditionalFormatting>
  <conditionalFormatting sqref="T36">
    <cfRule type="expression" dxfId="1408" priority="2672" stopIfTrue="1">
      <formula>Q19="Inne?"</formula>
    </cfRule>
  </conditionalFormatting>
  <conditionalFormatting sqref="T36">
    <cfRule type="expression" dxfId="1407" priority="2671" stopIfTrue="1">
      <formula>Q36="Inne?"</formula>
    </cfRule>
  </conditionalFormatting>
  <conditionalFormatting sqref="S36">
    <cfRule type="expression" dxfId="1406" priority="2670" stopIfTrue="1">
      <formula>Q36="Kier?"</formula>
    </cfRule>
  </conditionalFormatting>
  <conditionalFormatting sqref="R36">
    <cfRule type="expression" dxfId="1405" priority="2669" stopIfTrue="1">
      <formula>Q36="Podst?"</formula>
    </cfRule>
  </conditionalFormatting>
  <conditionalFormatting sqref="T36">
    <cfRule type="expression" dxfId="1404" priority="2668" stopIfTrue="1">
      <formula>Q36="Inne?"</formula>
    </cfRule>
  </conditionalFormatting>
  <conditionalFormatting sqref="S36">
    <cfRule type="expression" dxfId="1403" priority="2667" stopIfTrue="1">
      <formula>Q36="Kier?"</formula>
    </cfRule>
  </conditionalFormatting>
  <conditionalFormatting sqref="R36">
    <cfRule type="expression" dxfId="1402" priority="2666" stopIfTrue="1">
      <formula>Q36="Podst?"</formula>
    </cfRule>
  </conditionalFormatting>
  <conditionalFormatting sqref="T36">
    <cfRule type="expression" dxfId="1401" priority="2665" stopIfTrue="1">
      <formula>Q36="Inne?"</formula>
    </cfRule>
  </conditionalFormatting>
  <conditionalFormatting sqref="S36">
    <cfRule type="expression" dxfId="1400" priority="2664" stopIfTrue="1">
      <formula>Q36="Kier?"</formula>
    </cfRule>
  </conditionalFormatting>
  <conditionalFormatting sqref="R36">
    <cfRule type="expression" dxfId="1399" priority="2663" stopIfTrue="1">
      <formula>Q36="Podst?"</formula>
    </cfRule>
  </conditionalFormatting>
  <conditionalFormatting sqref="T36">
    <cfRule type="expression" dxfId="1398" priority="2662" stopIfTrue="1">
      <formula>Q36="Inne?"</formula>
    </cfRule>
  </conditionalFormatting>
  <conditionalFormatting sqref="S36">
    <cfRule type="expression" dxfId="1397" priority="2661" stopIfTrue="1">
      <formula>Q36="Kier?"</formula>
    </cfRule>
  </conditionalFormatting>
  <conditionalFormatting sqref="R36">
    <cfRule type="expression" dxfId="1396" priority="2660" stopIfTrue="1">
      <formula>Q36="Podst?"</formula>
    </cfRule>
  </conditionalFormatting>
  <conditionalFormatting sqref="T36">
    <cfRule type="expression" dxfId="1395" priority="2659" stopIfTrue="1">
      <formula>Q36="Inne?"</formula>
    </cfRule>
  </conditionalFormatting>
  <conditionalFormatting sqref="S36">
    <cfRule type="expression" dxfId="1394" priority="2658" stopIfTrue="1">
      <formula>Q36="Kier?"</formula>
    </cfRule>
  </conditionalFormatting>
  <conditionalFormatting sqref="R36">
    <cfRule type="expression" dxfId="1393" priority="2657" stopIfTrue="1">
      <formula>Q36="Podst?"</formula>
    </cfRule>
  </conditionalFormatting>
  <conditionalFormatting sqref="T36">
    <cfRule type="expression" dxfId="1392" priority="2656" stopIfTrue="1">
      <formula>Q36="Inne?"</formula>
    </cfRule>
  </conditionalFormatting>
  <conditionalFormatting sqref="S36">
    <cfRule type="expression" dxfId="1391" priority="2655" stopIfTrue="1">
      <formula>Q36="Kier?"</formula>
    </cfRule>
  </conditionalFormatting>
  <conditionalFormatting sqref="R36">
    <cfRule type="expression" dxfId="1390" priority="2654" stopIfTrue="1">
      <formula>Q36="Podst?"</formula>
    </cfRule>
  </conditionalFormatting>
  <conditionalFormatting sqref="T51">
    <cfRule type="expression" dxfId="1389" priority="2651" stopIfTrue="1">
      <formula>Q51="Inne?"</formula>
    </cfRule>
  </conditionalFormatting>
  <conditionalFormatting sqref="S51">
    <cfRule type="expression" dxfId="1388" priority="2652" stopIfTrue="1">
      <formula>Q51="Kier?"</formula>
    </cfRule>
  </conditionalFormatting>
  <conditionalFormatting sqref="R51">
    <cfRule type="expression" dxfId="1387" priority="2653" stopIfTrue="1">
      <formula>Q51="Podst?"</formula>
    </cfRule>
  </conditionalFormatting>
  <conditionalFormatting sqref="S51">
    <cfRule type="expression" dxfId="1386" priority="2650" stopIfTrue="1">
      <formula>Q51="Kier?"</formula>
    </cfRule>
  </conditionalFormatting>
  <conditionalFormatting sqref="T51">
    <cfRule type="expression" dxfId="1385" priority="2649" stopIfTrue="1">
      <formula>Q51="Inne?"</formula>
    </cfRule>
  </conditionalFormatting>
  <conditionalFormatting sqref="R51">
    <cfRule type="expression" dxfId="1384" priority="2648" stopIfTrue="1">
      <formula>Q51="Podst?"</formula>
    </cfRule>
  </conditionalFormatting>
  <conditionalFormatting sqref="T51">
    <cfRule type="expression" dxfId="1383" priority="2647" stopIfTrue="1">
      <formula>Q51="Inne?"</formula>
    </cfRule>
  </conditionalFormatting>
  <conditionalFormatting sqref="S51">
    <cfRule type="expression" dxfId="1382" priority="2646" stopIfTrue="1">
      <formula>Q51="Kier?"</formula>
    </cfRule>
  </conditionalFormatting>
  <conditionalFormatting sqref="R51">
    <cfRule type="expression" dxfId="1381" priority="2645" stopIfTrue="1">
      <formula>Q51="Podst?"</formula>
    </cfRule>
  </conditionalFormatting>
  <conditionalFormatting sqref="T51">
    <cfRule type="expression" dxfId="1380" priority="2644" stopIfTrue="1">
      <formula>Q51="Inne?"</formula>
    </cfRule>
  </conditionalFormatting>
  <conditionalFormatting sqref="S51">
    <cfRule type="expression" dxfId="1379" priority="2643" stopIfTrue="1">
      <formula>Q51="Kier?"</formula>
    </cfRule>
  </conditionalFormatting>
  <conditionalFormatting sqref="R51">
    <cfRule type="expression" dxfId="1378" priority="2642" stopIfTrue="1">
      <formula>Q51="Podst?"</formula>
    </cfRule>
  </conditionalFormatting>
  <conditionalFormatting sqref="T51">
    <cfRule type="expression" dxfId="1377" priority="2641" stopIfTrue="1">
      <formula>Q51="Inne?"</formula>
    </cfRule>
  </conditionalFormatting>
  <conditionalFormatting sqref="S51">
    <cfRule type="expression" dxfId="1376" priority="2640" stopIfTrue="1">
      <formula>Q51="Kier?"</formula>
    </cfRule>
  </conditionalFormatting>
  <conditionalFormatting sqref="R51">
    <cfRule type="expression" dxfId="1375" priority="2639" stopIfTrue="1">
      <formula>Q51="Podst?"</formula>
    </cfRule>
  </conditionalFormatting>
  <conditionalFormatting sqref="S51">
    <cfRule type="expression" dxfId="1374" priority="2638" stopIfTrue="1">
      <formula>Q51="Kier?"</formula>
    </cfRule>
  </conditionalFormatting>
  <conditionalFormatting sqref="R51">
    <cfRule type="expression" dxfId="1373" priority="2637" stopIfTrue="1">
      <formula>Q51="Podst?"</formula>
    </cfRule>
  </conditionalFormatting>
  <conditionalFormatting sqref="S51">
    <cfRule type="expression" dxfId="1372" priority="2636" stopIfTrue="1">
      <formula>Q51="Kier?"</formula>
    </cfRule>
  </conditionalFormatting>
  <conditionalFormatting sqref="R51">
    <cfRule type="expression" dxfId="1371" priority="2635" stopIfTrue="1">
      <formula>Q51="Podst?"</formula>
    </cfRule>
  </conditionalFormatting>
  <conditionalFormatting sqref="T51">
    <cfRule type="expression" dxfId="1370" priority="2634" stopIfTrue="1">
      <formula>R51="Kier?"</formula>
    </cfRule>
  </conditionalFormatting>
  <conditionalFormatting sqref="T51">
    <cfRule type="expression" dxfId="1369" priority="2633" stopIfTrue="1">
      <formula>R51="Kier?"</formula>
    </cfRule>
  </conditionalFormatting>
  <conditionalFormatting sqref="T51">
    <cfRule type="expression" dxfId="1368" priority="2632" stopIfTrue="1">
      <formula>R51="Kier?"</formula>
    </cfRule>
  </conditionalFormatting>
  <conditionalFormatting sqref="T51">
    <cfRule type="expression" dxfId="1367" priority="2631" stopIfTrue="1">
      <formula>Q51="Inne?"</formula>
    </cfRule>
  </conditionalFormatting>
  <conditionalFormatting sqref="S51">
    <cfRule type="expression" dxfId="1366" priority="2630" stopIfTrue="1">
      <formula>Q51="Kier?"</formula>
    </cfRule>
  </conditionalFormatting>
  <conditionalFormatting sqref="R51">
    <cfRule type="expression" dxfId="1365" priority="2629" stopIfTrue="1">
      <formula>Q51="Podst?"</formula>
    </cfRule>
  </conditionalFormatting>
  <conditionalFormatting sqref="T51">
    <cfRule type="expression" dxfId="1364" priority="2628" stopIfTrue="1">
      <formula>Q51="Inne?"</formula>
    </cfRule>
  </conditionalFormatting>
  <conditionalFormatting sqref="S51">
    <cfRule type="expression" dxfId="1363" priority="2627" stopIfTrue="1">
      <formula>Q51="Kier?"</formula>
    </cfRule>
  </conditionalFormatting>
  <conditionalFormatting sqref="R51">
    <cfRule type="expression" dxfId="1362" priority="2626" stopIfTrue="1">
      <formula>Q51="Podst?"</formula>
    </cfRule>
  </conditionalFormatting>
  <conditionalFormatting sqref="S51">
    <cfRule type="expression" dxfId="1361" priority="2625" stopIfTrue="1">
      <formula>Q51="Kier?"</formula>
    </cfRule>
  </conditionalFormatting>
  <conditionalFormatting sqref="R51">
    <cfRule type="expression" dxfId="1360" priority="2624" stopIfTrue="1">
      <formula>Q51="Podst?"</formula>
    </cfRule>
  </conditionalFormatting>
  <conditionalFormatting sqref="T51">
    <cfRule type="expression" dxfId="1359" priority="2623" stopIfTrue="1">
      <formula>Q51="Inne?"</formula>
    </cfRule>
  </conditionalFormatting>
  <conditionalFormatting sqref="R51">
    <cfRule type="expression" dxfId="1358" priority="2622" stopIfTrue="1">
      <formula>Q51="Podst?"</formula>
    </cfRule>
  </conditionalFormatting>
  <conditionalFormatting sqref="S51">
    <cfRule type="expression" dxfId="1357" priority="2621" stopIfTrue="1">
      <formula>Q51="Kier?"</formula>
    </cfRule>
  </conditionalFormatting>
  <conditionalFormatting sqref="S51">
    <cfRule type="expression" dxfId="1356" priority="2620" stopIfTrue="1">
      <formula>Q51="Kier?"</formula>
    </cfRule>
  </conditionalFormatting>
  <conditionalFormatting sqref="T51">
    <cfRule type="expression" dxfId="1355" priority="2619" stopIfTrue="1">
      <formula>Q51="Inne?"</formula>
    </cfRule>
  </conditionalFormatting>
  <conditionalFormatting sqref="S51">
    <cfRule type="expression" dxfId="1354" priority="2618" stopIfTrue="1">
      <formula>Q51="Kier?"</formula>
    </cfRule>
  </conditionalFormatting>
  <conditionalFormatting sqref="R51">
    <cfRule type="expression" dxfId="1353" priority="2617" stopIfTrue="1">
      <formula>Q51="Podst?"</formula>
    </cfRule>
  </conditionalFormatting>
  <conditionalFormatting sqref="T51">
    <cfRule type="expression" dxfId="1352" priority="2616" stopIfTrue="1">
      <formula>Q51="Inne?"</formula>
    </cfRule>
  </conditionalFormatting>
  <conditionalFormatting sqref="S51">
    <cfRule type="expression" dxfId="1351" priority="2615" stopIfTrue="1">
      <formula>Q51="Kier?"</formula>
    </cfRule>
  </conditionalFormatting>
  <conditionalFormatting sqref="R51">
    <cfRule type="expression" dxfId="1350" priority="2614" stopIfTrue="1">
      <formula>Q51="Podst?"</formula>
    </cfRule>
  </conditionalFormatting>
  <conditionalFormatting sqref="T51">
    <cfRule type="expression" dxfId="1349" priority="2613" stopIfTrue="1">
      <formula>Q51="Inne?"</formula>
    </cfRule>
  </conditionalFormatting>
  <conditionalFormatting sqref="R51">
    <cfRule type="expression" dxfId="1348" priority="2612" stopIfTrue="1">
      <formula>Q51="Podst?"</formula>
    </cfRule>
  </conditionalFormatting>
  <conditionalFormatting sqref="S51">
    <cfRule type="expression" dxfId="1347" priority="2611" stopIfTrue="1">
      <formula>Q51="Kier?"</formula>
    </cfRule>
  </conditionalFormatting>
  <conditionalFormatting sqref="S51">
    <cfRule type="expression" dxfId="1346" priority="2610" stopIfTrue="1">
      <formula>Q51="Kier?"</formula>
    </cfRule>
  </conditionalFormatting>
  <conditionalFormatting sqref="T51">
    <cfRule type="expression" dxfId="1345" priority="2609" stopIfTrue="1">
      <formula>Q51="Inne?"</formula>
    </cfRule>
  </conditionalFormatting>
  <conditionalFormatting sqref="S51">
    <cfRule type="expression" dxfId="1344" priority="2608" stopIfTrue="1">
      <formula>Q51="Kier?"</formula>
    </cfRule>
  </conditionalFormatting>
  <conditionalFormatting sqref="R51">
    <cfRule type="expression" dxfId="1343" priority="2607" stopIfTrue="1">
      <formula>Q51="Podst?"</formula>
    </cfRule>
  </conditionalFormatting>
  <conditionalFormatting sqref="T51">
    <cfRule type="expression" dxfId="1342" priority="2606" stopIfTrue="1">
      <formula>Q51="Inne?"</formula>
    </cfRule>
  </conditionalFormatting>
  <conditionalFormatting sqref="S51">
    <cfRule type="expression" dxfId="1341" priority="2605" stopIfTrue="1">
      <formula>Q51="Kier?"</formula>
    </cfRule>
  </conditionalFormatting>
  <conditionalFormatting sqref="R51">
    <cfRule type="expression" dxfId="1340" priority="2604" stopIfTrue="1">
      <formula>Q51="Podst?"</formula>
    </cfRule>
  </conditionalFormatting>
  <conditionalFormatting sqref="R51">
    <cfRule type="expression" dxfId="1339" priority="2603" stopIfTrue="1">
      <formula>Q34="Podst?"</formula>
    </cfRule>
  </conditionalFormatting>
  <conditionalFormatting sqref="S51">
    <cfRule type="expression" dxfId="1338" priority="2602" stopIfTrue="1">
      <formula>Q34="Kier?"</formula>
    </cfRule>
  </conditionalFormatting>
  <conditionalFormatting sqref="T51">
    <cfRule type="expression" dxfId="1337" priority="2601" stopIfTrue="1">
      <formula>Q34="Inne?"</formula>
    </cfRule>
  </conditionalFormatting>
  <conditionalFormatting sqref="T51">
    <cfRule type="expression" dxfId="1336" priority="2600" stopIfTrue="1">
      <formula>Q51="Inne?"</formula>
    </cfRule>
  </conditionalFormatting>
  <conditionalFormatting sqref="S51">
    <cfRule type="expression" dxfId="1335" priority="2599" stopIfTrue="1">
      <formula>Q51="Kier?"</formula>
    </cfRule>
  </conditionalFormatting>
  <conditionalFormatting sqref="R51">
    <cfRule type="expression" dxfId="1334" priority="2598" stopIfTrue="1">
      <formula>Q51="Podst?"</formula>
    </cfRule>
  </conditionalFormatting>
  <conditionalFormatting sqref="T51">
    <cfRule type="expression" dxfId="1333" priority="2597" stopIfTrue="1">
      <formula>Q51="Inne?"</formula>
    </cfRule>
  </conditionalFormatting>
  <conditionalFormatting sqref="S51">
    <cfRule type="expression" dxfId="1332" priority="2596" stopIfTrue="1">
      <formula>Q51="Kier?"</formula>
    </cfRule>
  </conditionalFormatting>
  <conditionalFormatting sqref="R51">
    <cfRule type="expression" dxfId="1331" priority="2595" stopIfTrue="1">
      <formula>Q51="Podst?"</formula>
    </cfRule>
  </conditionalFormatting>
  <conditionalFormatting sqref="T51">
    <cfRule type="expression" dxfId="1330" priority="2594" stopIfTrue="1">
      <formula>Q51="Inne?"</formula>
    </cfRule>
  </conditionalFormatting>
  <conditionalFormatting sqref="S51">
    <cfRule type="expression" dxfId="1329" priority="2593" stopIfTrue="1">
      <formula>Q51="Kier?"</formula>
    </cfRule>
  </conditionalFormatting>
  <conditionalFormatting sqref="R51">
    <cfRule type="expression" dxfId="1328" priority="2592" stopIfTrue="1">
      <formula>Q51="Podst?"</formula>
    </cfRule>
  </conditionalFormatting>
  <conditionalFormatting sqref="T51">
    <cfRule type="expression" dxfId="1327" priority="2591" stopIfTrue="1">
      <formula>Q51="Inne?"</formula>
    </cfRule>
  </conditionalFormatting>
  <conditionalFormatting sqref="S51">
    <cfRule type="expression" dxfId="1326" priority="2590" stopIfTrue="1">
      <formula>Q51="Kier?"</formula>
    </cfRule>
  </conditionalFormatting>
  <conditionalFormatting sqref="R51">
    <cfRule type="expression" dxfId="1325" priority="2589" stopIfTrue="1">
      <formula>Q51="Podst?"</formula>
    </cfRule>
  </conditionalFormatting>
  <conditionalFormatting sqref="T51">
    <cfRule type="expression" dxfId="1324" priority="2588" stopIfTrue="1">
      <formula>Q51="Inne?"</formula>
    </cfRule>
  </conditionalFormatting>
  <conditionalFormatting sqref="S51">
    <cfRule type="expression" dxfId="1323" priority="2587" stopIfTrue="1">
      <formula>Q51="Kier?"</formula>
    </cfRule>
  </conditionalFormatting>
  <conditionalFormatting sqref="R51">
    <cfRule type="expression" dxfId="1322" priority="2586" stopIfTrue="1">
      <formula>Q51="Podst?"</formula>
    </cfRule>
  </conditionalFormatting>
  <conditionalFormatting sqref="T51">
    <cfRule type="expression" dxfId="1321" priority="2585" stopIfTrue="1">
      <formula>Q51="Inne?"</formula>
    </cfRule>
  </conditionalFormatting>
  <conditionalFormatting sqref="S51">
    <cfRule type="expression" dxfId="1320" priority="2584" stopIfTrue="1">
      <formula>Q51="Kier?"</formula>
    </cfRule>
  </conditionalFormatting>
  <conditionalFormatting sqref="R51">
    <cfRule type="expression" dxfId="1319" priority="2583" stopIfTrue="1">
      <formula>Q51="Podst?"</formula>
    </cfRule>
  </conditionalFormatting>
  <conditionalFormatting sqref="T38">
    <cfRule type="expression" dxfId="1318" priority="2582" stopIfTrue="1">
      <formula>Q38="Inne?"</formula>
    </cfRule>
  </conditionalFormatting>
  <conditionalFormatting sqref="S38">
    <cfRule type="expression" dxfId="1317" priority="2581" stopIfTrue="1">
      <formula>Q38="Kier?"</formula>
    </cfRule>
  </conditionalFormatting>
  <conditionalFormatting sqref="R38">
    <cfRule type="expression" dxfId="1316" priority="2580" stopIfTrue="1">
      <formula>Q38="Podst?"</formula>
    </cfRule>
  </conditionalFormatting>
  <conditionalFormatting sqref="T38">
    <cfRule type="expression" dxfId="1315" priority="2579" stopIfTrue="1">
      <formula>Q38="Inne?"</formula>
    </cfRule>
  </conditionalFormatting>
  <conditionalFormatting sqref="S38">
    <cfRule type="expression" dxfId="1314" priority="2578" stopIfTrue="1">
      <formula>Q38="Kier?"</formula>
    </cfRule>
  </conditionalFormatting>
  <conditionalFormatting sqref="R38">
    <cfRule type="expression" dxfId="1313" priority="2577" stopIfTrue="1">
      <formula>Q38="Podst?"</formula>
    </cfRule>
  </conditionalFormatting>
  <conditionalFormatting sqref="T38">
    <cfRule type="expression" dxfId="1312" priority="2576" stopIfTrue="1">
      <formula>Q38="Inne?"</formula>
    </cfRule>
  </conditionalFormatting>
  <conditionalFormatting sqref="S38">
    <cfRule type="expression" dxfId="1311" priority="2575" stopIfTrue="1">
      <formula>Q38="Kier?"</formula>
    </cfRule>
  </conditionalFormatting>
  <conditionalFormatting sqref="R38">
    <cfRule type="expression" dxfId="1310" priority="2574" stopIfTrue="1">
      <formula>Q38="Podst?"</formula>
    </cfRule>
  </conditionalFormatting>
  <conditionalFormatting sqref="S38">
    <cfRule type="expression" dxfId="1309" priority="2573" stopIfTrue="1">
      <formula>Q38="Kier?"</formula>
    </cfRule>
  </conditionalFormatting>
  <conditionalFormatting sqref="R38">
    <cfRule type="expression" dxfId="1308" priority="2572" stopIfTrue="1">
      <formula>Q38="Podst?"</formula>
    </cfRule>
  </conditionalFormatting>
  <conditionalFormatting sqref="T38">
    <cfRule type="expression" dxfId="1307" priority="2571" stopIfTrue="1">
      <formula>Q38="Inne?"</formula>
    </cfRule>
  </conditionalFormatting>
  <conditionalFormatting sqref="T38">
    <cfRule type="expression" dxfId="1306" priority="2570" stopIfTrue="1">
      <formula>Q38="Inne?"</formula>
    </cfRule>
  </conditionalFormatting>
  <conditionalFormatting sqref="T38">
    <cfRule type="expression" dxfId="1305" priority="2569" stopIfTrue="1">
      <formula>Q38="Inne?"</formula>
    </cfRule>
  </conditionalFormatting>
  <conditionalFormatting sqref="S38">
    <cfRule type="expression" dxfId="1304" priority="2568" stopIfTrue="1">
      <formula>Q38="Kier?"</formula>
    </cfRule>
  </conditionalFormatting>
  <conditionalFormatting sqref="R38">
    <cfRule type="expression" dxfId="1303" priority="2567" stopIfTrue="1">
      <formula>Q38="Podst?"</formula>
    </cfRule>
  </conditionalFormatting>
  <conditionalFormatting sqref="R38">
    <cfRule type="expression" dxfId="1302" priority="2566" stopIfTrue="1">
      <formula>Q38="Podst?"</formula>
    </cfRule>
  </conditionalFormatting>
  <conditionalFormatting sqref="T38">
    <cfRule type="expression" dxfId="1301" priority="2565" stopIfTrue="1">
      <formula>Q38="Inne?"</formula>
    </cfRule>
  </conditionalFormatting>
  <conditionalFormatting sqref="S38">
    <cfRule type="expression" dxfId="1300" priority="2564" stopIfTrue="1">
      <formula>Q38="Kier?"</formula>
    </cfRule>
  </conditionalFormatting>
  <conditionalFormatting sqref="R38">
    <cfRule type="expression" dxfId="1299" priority="2563" stopIfTrue="1">
      <formula>Q38="Podst?"</formula>
    </cfRule>
  </conditionalFormatting>
  <conditionalFormatting sqref="T38">
    <cfRule type="expression" dxfId="1298" priority="2562" stopIfTrue="1">
      <formula>Q38="Inne?"</formula>
    </cfRule>
  </conditionalFormatting>
  <conditionalFormatting sqref="S38">
    <cfRule type="expression" dxfId="1297" priority="2561" stopIfTrue="1">
      <formula>Q38="Kier?"</formula>
    </cfRule>
  </conditionalFormatting>
  <conditionalFormatting sqref="R38">
    <cfRule type="expression" dxfId="1296" priority="2560" stopIfTrue="1">
      <formula>Q38="Podst?"</formula>
    </cfRule>
  </conditionalFormatting>
  <conditionalFormatting sqref="T38">
    <cfRule type="expression" dxfId="1295" priority="2559" stopIfTrue="1">
      <formula>Q38="Inne?"</formula>
    </cfRule>
  </conditionalFormatting>
  <conditionalFormatting sqref="S38">
    <cfRule type="expression" dxfId="1294" priority="2558" stopIfTrue="1">
      <formula>Q38="Kier?"</formula>
    </cfRule>
  </conditionalFormatting>
  <conditionalFormatting sqref="R38">
    <cfRule type="expression" dxfId="1293" priority="2557" stopIfTrue="1">
      <formula>Q38="Podst?"</formula>
    </cfRule>
  </conditionalFormatting>
  <conditionalFormatting sqref="T38">
    <cfRule type="expression" dxfId="1292" priority="2556" stopIfTrue="1">
      <formula>Q38="Inne?"</formula>
    </cfRule>
  </conditionalFormatting>
  <conditionalFormatting sqref="T38">
    <cfRule type="expression" dxfId="1291" priority="2555" stopIfTrue="1">
      <formula>Q38="Inne?"</formula>
    </cfRule>
  </conditionalFormatting>
  <conditionalFormatting sqref="S38">
    <cfRule type="expression" dxfId="1290" priority="2554" stopIfTrue="1">
      <formula>Q38="Kier?"</formula>
    </cfRule>
  </conditionalFormatting>
  <conditionalFormatting sqref="R38">
    <cfRule type="expression" dxfId="1289" priority="2553" stopIfTrue="1">
      <formula>Q38="Podst?"</formula>
    </cfRule>
  </conditionalFormatting>
  <conditionalFormatting sqref="T38">
    <cfRule type="expression" dxfId="1288" priority="2552" stopIfTrue="1">
      <formula>Q38="Inne?"</formula>
    </cfRule>
  </conditionalFormatting>
  <conditionalFormatting sqref="S38">
    <cfRule type="expression" dxfId="1287" priority="2551" stopIfTrue="1">
      <formula>Q38="Kier?"</formula>
    </cfRule>
  </conditionalFormatting>
  <conditionalFormatting sqref="R38">
    <cfRule type="expression" dxfId="1286" priority="2550" stopIfTrue="1">
      <formula>Q38="Podst?"</formula>
    </cfRule>
  </conditionalFormatting>
  <conditionalFormatting sqref="T38">
    <cfRule type="expression" dxfId="1285" priority="2549" stopIfTrue="1">
      <formula>Q38="Inne?"</formula>
    </cfRule>
  </conditionalFormatting>
  <conditionalFormatting sqref="S38">
    <cfRule type="expression" dxfId="1284" priority="2548" stopIfTrue="1">
      <formula>Q38="Kier?"</formula>
    </cfRule>
  </conditionalFormatting>
  <conditionalFormatting sqref="R38">
    <cfRule type="expression" dxfId="1283" priority="2547" stopIfTrue="1">
      <formula>Q38="Podst?"</formula>
    </cfRule>
  </conditionalFormatting>
  <conditionalFormatting sqref="T38">
    <cfRule type="expression" dxfId="1282" priority="2546" stopIfTrue="1">
      <formula>Q38="Inne?"</formula>
    </cfRule>
  </conditionalFormatting>
  <conditionalFormatting sqref="S38">
    <cfRule type="expression" dxfId="1281" priority="2545" stopIfTrue="1">
      <formula>Q38="Kier?"</formula>
    </cfRule>
  </conditionalFormatting>
  <conditionalFormatting sqref="R38">
    <cfRule type="expression" dxfId="1280" priority="2544" stopIfTrue="1">
      <formula>Q38="Podst?"</formula>
    </cfRule>
  </conditionalFormatting>
  <conditionalFormatting sqref="T38">
    <cfRule type="expression" dxfId="1279" priority="2543" stopIfTrue="1">
      <formula>Q38="Inne?"</formula>
    </cfRule>
  </conditionalFormatting>
  <conditionalFormatting sqref="T38">
    <cfRule type="expression" dxfId="1278" priority="2542" stopIfTrue="1">
      <formula>Q38="Inne?"</formula>
    </cfRule>
  </conditionalFormatting>
  <conditionalFormatting sqref="S38">
    <cfRule type="expression" dxfId="1277" priority="2541" stopIfTrue="1">
      <formula>Q38="Kier?"</formula>
    </cfRule>
  </conditionalFormatting>
  <conditionalFormatting sqref="R38">
    <cfRule type="expression" dxfId="1276" priority="2540" stopIfTrue="1">
      <formula>Q38="Podst?"</formula>
    </cfRule>
  </conditionalFormatting>
  <conditionalFormatting sqref="T38">
    <cfRule type="expression" dxfId="1275" priority="2539" stopIfTrue="1">
      <formula>Q38="Inne?"</formula>
    </cfRule>
  </conditionalFormatting>
  <conditionalFormatting sqref="S38">
    <cfRule type="expression" dxfId="1274" priority="2538" stopIfTrue="1">
      <formula>Q38="Kier?"</formula>
    </cfRule>
  </conditionalFormatting>
  <conditionalFormatting sqref="R38">
    <cfRule type="expression" dxfId="1273" priority="2537" stopIfTrue="1">
      <formula>Q38="Podst?"</formula>
    </cfRule>
  </conditionalFormatting>
  <conditionalFormatting sqref="T38">
    <cfRule type="expression" dxfId="1272" priority="2536" stopIfTrue="1">
      <formula>Q38="Inne?"</formula>
    </cfRule>
  </conditionalFormatting>
  <conditionalFormatting sqref="S38">
    <cfRule type="expression" dxfId="1271" priority="2535" stopIfTrue="1">
      <formula>Q38="Kier?"</formula>
    </cfRule>
  </conditionalFormatting>
  <conditionalFormatting sqref="R38">
    <cfRule type="expression" dxfId="1270" priority="2534" stopIfTrue="1">
      <formula>Q38="Podst?"</formula>
    </cfRule>
  </conditionalFormatting>
  <conditionalFormatting sqref="T38">
    <cfRule type="expression" dxfId="1269" priority="2533" stopIfTrue="1">
      <formula>Q38="Inne?"</formula>
    </cfRule>
  </conditionalFormatting>
  <conditionalFormatting sqref="S38">
    <cfRule type="expression" dxfId="1268" priority="2532" stopIfTrue="1">
      <formula>Q38="Kier?"</formula>
    </cfRule>
  </conditionalFormatting>
  <conditionalFormatting sqref="R38">
    <cfRule type="expression" dxfId="1267" priority="2531" stopIfTrue="1">
      <formula>Q38="Podst?"</formula>
    </cfRule>
  </conditionalFormatting>
  <conditionalFormatting sqref="T38">
    <cfRule type="expression" dxfId="1266" priority="2530" stopIfTrue="1">
      <formula>Q38="Inne?"</formula>
    </cfRule>
  </conditionalFormatting>
  <conditionalFormatting sqref="S38">
    <cfRule type="expression" dxfId="1265" priority="2529" stopIfTrue="1">
      <formula>Q38="Kier?"</formula>
    </cfRule>
  </conditionalFormatting>
  <conditionalFormatting sqref="R38">
    <cfRule type="expression" dxfId="1264" priority="2528" stopIfTrue="1">
      <formula>Q38="Podst?"</formula>
    </cfRule>
  </conditionalFormatting>
  <conditionalFormatting sqref="T38">
    <cfRule type="expression" dxfId="1263" priority="2527" stopIfTrue="1">
      <formula>Q38="Inne?"</formula>
    </cfRule>
  </conditionalFormatting>
  <conditionalFormatting sqref="S38">
    <cfRule type="expression" dxfId="1262" priority="2526" stopIfTrue="1">
      <formula>Q38="Kier?"</formula>
    </cfRule>
  </conditionalFormatting>
  <conditionalFormatting sqref="R38">
    <cfRule type="expression" dxfId="1261" priority="2525" stopIfTrue="1">
      <formula>Q38="Podst?"</formula>
    </cfRule>
  </conditionalFormatting>
  <conditionalFormatting sqref="R38">
    <cfRule type="expression" dxfId="1260" priority="2524" stopIfTrue="1">
      <formula>Q38="Podst?"</formula>
    </cfRule>
  </conditionalFormatting>
  <conditionalFormatting sqref="S38">
    <cfRule type="expression" dxfId="1259" priority="2523" stopIfTrue="1">
      <formula>Q38="Kier?"</formula>
    </cfRule>
  </conditionalFormatting>
  <conditionalFormatting sqref="T38">
    <cfRule type="expression" dxfId="1258" priority="2522" stopIfTrue="1">
      <formula>Q38="Inne?"</formula>
    </cfRule>
  </conditionalFormatting>
  <conditionalFormatting sqref="T38">
    <cfRule type="expression" dxfId="1257" priority="2521" stopIfTrue="1">
      <formula>Q38="Inne?"</formula>
    </cfRule>
  </conditionalFormatting>
  <conditionalFormatting sqref="S38">
    <cfRule type="expression" dxfId="1256" priority="2520" stopIfTrue="1">
      <formula>Q38="Kier?"</formula>
    </cfRule>
  </conditionalFormatting>
  <conditionalFormatting sqref="T38">
    <cfRule type="expression" dxfId="1255" priority="2519" stopIfTrue="1">
      <formula>Q38="Inne?"</formula>
    </cfRule>
  </conditionalFormatting>
  <conditionalFormatting sqref="S38">
    <cfRule type="expression" dxfId="1254" priority="2518" stopIfTrue="1">
      <formula>Q38="Kier?"</formula>
    </cfRule>
  </conditionalFormatting>
  <conditionalFormatting sqref="R38">
    <cfRule type="expression" dxfId="1253" priority="2517" stopIfTrue="1">
      <formula>Q38="Podst?"</formula>
    </cfRule>
  </conditionalFormatting>
  <conditionalFormatting sqref="S38">
    <cfRule type="expression" dxfId="1252" priority="2516" stopIfTrue="1">
      <formula>Q38="Kier?"</formula>
    </cfRule>
  </conditionalFormatting>
  <conditionalFormatting sqref="T38">
    <cfRule type="expression" dxfId="1251" priority="2515" stopIfTrue="1">
      <formula>Q38="Inne?"</formula>
    </cfRule>
  </conditionalFormatting>
  <conditionalFormatting sqref="R38">
    <cfRule type="expression" dxfId="1250" priority="2514" stopIfTrue="1">
      <formula>Q38="Podst?"</formula>
    </cfRule>
  </conditionalFormatting>
  <conditionalFormatting sqref="T38">
    <cfRule type="expression" dxfId="1249" priority="2513" stopIfTrue="1">
      <formula>Q38="Inne?"</formula>
    </cfRule>
  </conditionalFormatting>
  <conditionalFormatting sqref="S38">
    <cfRule type="expression" dxfId="1248" priority="2512" stopIfTrue="1">
      <formula>Q38="Kier?"</formula>
    </cfRule>
  </conditionalFormatting>
  <conditionalFormatting sqref="R38">
    <cfRule type="expression" dxfId="1247" priority="2511" stopIfTrue="1">
      <formula>Q38="Podst?"</formula>
    </cfRule>
  </conditionalFormatting>
  <conditionalFormatting sqref="T38">
    <cfRule type="expression" dxfId="1246" priority="2510" stopIfTrue="1">
      <formula>Q38="Inne?"</formula>
    </cfRule>
  </conditionalFormatting>
  <conditionalFormatting sqref="S38">
    <cfRule type="expression" dxfId="1245" priority="2509" stopIfTrue="1">
      <formula>Q38="Kier?"</formula>
    </cfRule>
  </conditionalFormatting>
  <conditionalFormatting sqref="R38">
    <cfRule type="expression" dxfId="1244" priority="2508" stopIfTrue="1">
      <formula>Q38="Podst?"</formula>
    </cfRule>
  </conditionalFormatting>
  <conditionalFormatting sqref="T38">
    <cfRule type="expression" dxfId="1243" priority="2507" stopIfTrue="1">
      <formula>Q38="Inne?"</formula>
    </cfRule>
  </conditionalFormatting>
  <conditionalFormatting sqref="S38">
    <cfRule type="expression" dxfId="1242" priority="2506" stopIfTrue="1">
      <formula>Q38="Kier?"</formula>
    </cfRule>
  </conditionalFormatting>
  <conditionalFormatting sqref="R38">
    <cfRule type="expression" dxfId="1241" priority="2505" stopIfTrue="1">
      <formula>Q38="Podst?"</formula>
    </cfRule>
  </conditionalFormatting>
  <conditionalFormatting sqref="S38">
    <cfRule type="expression" dxfId="1240" priority="2504" stopIfTrue="1">
      <formula>Q38="Kier?"</formula>
    </cfRule>
  </conditionalFormatting>
  <conditionalFormatting sqref="R38">
    <cfRule type="expression" dxfId="1239" priority="2503" stopIfTrue="1">
      <formula>Q38="Podst?"</formula>
    </cfRule>
  </conditionalFormatting>
  <conditionalFormatting sqref="S38">
    <cfRule type="expression" dxfId="1238" priority="2502" stopIfTrue="1">
      <formula>Q38="Kier?"</formula>
    </cfRule>
  </conditionalFormatting>
  <conditionalFormatting sqref="R38">
    <cfRule type="expression" dxfId="1237" priority="2501" stopIfTrue="1">
      <formula>Q38="Podst?"</formula>
    </cfRule>
  </conditionalFormatting>
  <conditionalFormatting sqref="T38">
    <cfRule type="expression" dxfId="1236" priority="2500" stopIfTrue="1">
      <formula>R38="Kier?"</formula>
    </cfRule>
  </conditionalFormatting>
  <conditionalFormatting sqref="T38">
    <cfRule type="expression" dxfId="1235" priority="2499" stopIfTrue="1">
      <formula>R38="Kier?"</formula>
    </cfRule>
  </conditionalFormatting>
  <conditionalFormatting sqref="T38">
    <cfRule type="expression" dxfId="1234" priority="2498" stopIfTrue="1">
      <formula>R38="Kier?"</formula>
    </cfRule>
  </conditionalFormatting>
  <conditionalFormatting sqref="T38">
    <cfRule type="expression" dxfId="1233" priority="2497" stopIfTrue="1">
      <formula>Q38="Inne?"</formula>
    </cfRule>
  </conditionalFormatting>
  <conditionalFormatting sqref="S38">
    <cfRule type="expression" dxfId="1232" priority="2496" stopIfTrue="1">
      <formula>Q38="Kier?"</formula>
    </cfRule>
  </conditionalFormatting>
  <conditionalFormatting sqref="R38">
    <cfRule type="expression" dxfId="1231" priority="2495" stopIfTrue="1">
      <formula>Q38="Podst?"</formula>
    </cfRule>
  </conditionalFormatting>
  <conditionalFormatting sqref="T38">
    <cfRule type="expression" dxfId="1230" priority="2494" stopIfTrue="1">
      <formula>Q38="Inne?"</formula>
    </cfRule>
  </conditionalFormatting>
  <conditionalFormatting sqref="S38">
    <cfRule type="expression" dxfId="1229" priority="2493" stopIfTrue="1">
      <formula>Q38="Kier?"</formula>
    </cfRule>
  </conditionalFormatting>
  <conditionalFormatting sqref="R38">
    <cfRule type="expression" dxfId="1228" priority="2492" stopIfTrue="1">
      <formula>Q38="Podst?"</formula>
    </cfRule>
  </conditionalFormatting>
  <conditionalFormatting sqref="S38">
    <cfRule type="expression" dxfId="1227" priority="2491" stopIfTrue="1">
      <formula>Q38="Kier?"</formula>
    </cfRule>
  </conditionalFormatting>
  <conditionalFormatting sqref="R38">
    <cfRule type="expression" dxfId="1226" priority="2490" stopIfTrue="1">
      <formula>Q38="Podst?"</formula>
    </cfRule>
  </conditionalFormatting>
  <conditionalFormatting sqref="T38">
    <cfRule type="expression" dxfId="1225" priority="2489" stopIfTrue="1">
      <formula>Q38="Inne?"</formula>
    </cfRule>
  </conditionalFormatting>
  <conditionalFormatting sqref="R38">
    <cfRule type="expression" dxfId="1224" priority="2488" stopIfTrue="1">
      <formula>Q38="Podst?"</formula>
    </cfRule>
  </conditionalFormatting>
  <conditionalFormatting sqref="S38">
    <cfRule type="expression" dxfId="1223" priority="2487" stopIfTrue="1">
      <formula>Q38="Kier?"</formula>
    </cfRule>
  </conditionalFormatting>
  <conditionalFormatting sqref="S38">
    <cfRule type="expression" dxfId="1222" priority="2486" stopIfTrue="1">
      <formula>Q38="Kier?"</formula>
    </cfRule>
  </conditionalFormatting>
  <conditionalFormatting sqref="T38">
    <cfRule type="expression" dxfId="1221" priority="2485" stopIfTrue="1">
      <formula>Q38="Inne?"</formula>
    </cfRule>
  </conditionalFormatting>
  <conditionalFormatting sqref="S38">
    <cfRule type="expression" dxfId="1220" priority="2484" stopIfTrue="1">
      <formula>Q38="Kier?"</formula>
    </cfRule>
  </conditionalFormatting>
  <conditionalFormatting sqref="R38">
    <cfRule type="expression" dxfId="1219" priority="2483" stopIfTrue="1">
      <formula>Q38="Podst?"</formula>
    </cfRule>
  </conditionalFormatting>
  <conditionalFormatting sqref="T38">
    <cfRule type="expression" dxfId="1218" priority="2482" stopIfTrue="1">
      <formula>Q38="Inne?"</formula>
    </cfRule>
  </conditionalFormatting>
  <conditionalFormatting sqref="S38">
    <cfRule type="expression" dxfId="1217" priority="2481" stopIfTrue="1">
      <formula>Q38="Kier?"</formula>
    </cfRule>
  </conditionalFormatting>
  <conditionalFormatting sqref="R38">
    <cfRule type="expression" dxfId="1216" priority="2480" stopIfTrue="1">
      <formula>Q38="Podst?"</formula>
    </cfRule>
  </conditionalFormatting>
  <conditionalFormatting sqref="T38">
    <cfRule type="expression" dxfId="1215" priority="2479" stopIfTrue="1">
      <formula>Q38="Inne?"</formula>
    </cfRule>
  </conditionalFormatting>
  <conditionalFormatting sqref="R38">
    <cfRule type="expression" dxfId="1214" priority="2478" stopIfTrue="1">
      <formula>Q38="Podst?"</formula>
    </cfRule>
  </conditionalFormatting>
  <conditionalFormatting sqref="S38">
    <cfRule type="expression" dxfId="1213" priority="2477" stopIfTrue="1">
      <formula>Q38="Kier?"</formula>
    </cfRule>
  </conditionalFormatting>
  <conditionalFormatting sqref="S38">
    <cfRule type="expression" dxfId="1212" priority="2476" stopIfTrue="1">
      <formula>Q38="Kier?"</formula>
    </cfRule>
  </conditionalFormatting>
  <conditionalFormatting sqref="T38">
    <cfRule type="expression" dxfId="1211" priority="2475" stopIfTrue="1">
      <formula>Q38="Inne?"</formula>
    </cfRule>
  </conditionalFormatting>
  <conditionalFormatting sqref="S38">
    <cfRule type="expression" dxfId="1210" priority="2474" stopIfTrue="1">
      <formula>Q38="Kier?"</formula>
    </cfRule>
  </conditionalFormatting>
  <conditionalFormatting sqref="R38">
    <cfRule type="expression" dxfId="1209" priority="2473" stopIfTrue="1">
      <formula>Q38="Podst?"</formula>
    </cfRule>
  </conditionalFormatting>
  <conditionalFormatting sqref="T38">
    <cfRule type="expression" dxfId="1208" priority="2472" stopIfTrue="1">
      <formula>Q38="Inne?"</formula>
    </cfRule>
  </conditionalFormatting>
  <conditionalFormatting sqref="S38">
    <cfRule type="expression" dxfId="1207" priority="2471" stopIfTrue="1">
      <formula>Q38="Kier?"</formula>
    </cfRule>
  </conditionalFormatting>
  <conditionalFormatting sqref="R38">
    <cfRule type="expression" dxfId="1206" priority="2470" stopIfTrue="1">
      <formula>Q38="Podst?"</formula>
    </cfRule>
  </conditionalFormatting>
  <conditionalFormatting sqref="R38">
    <cfRule type="expression" dxfId="1205" priority="2469" stopIfTrue="1">
      <formula>Q21="Podst?"</formula>
    </cfRule>
  </conditionalFormatting>
  <conditionalFormatting sqref="S38">
    <cfRule type="expression" dxfId="1204" priority="2468" stopIfTrue="1">
      <formula>Q21="Kier?"</formula>
    </cfRule>
  </conditionalFormatting>
  <conditionalFormatting sqref="T38">
    <cfRule type="expression" dxfId="1203" priority="2467" stopIfTrue="1">
      <formula>Q21="Inne?"</formula>
    </cfRule>
  </conditionalFormatting>
  <conditionalFormatting sqref="T38">
    <cfRule type="expression" dxfId="1202" priority="2466" stopIfTrue="1">
      <formula>Q38="Inne?"</formula>
    </cfRule>
  </conditionalFormatting>
  <conditionalFormatting sqref="S38">
    <cfRule type="expression" dxfId="1201" priority="2465" stopIfTrue="1">
      <formula>Q38="Kier?"</formula>
    </cfRule>
  </conditionalFormatting>
  <conditionalFormatting sqref="R38">
    <cfRule type="expression" dxfId="1200" priority="2464" stopIfTrue="1">
      <formula>Q38="Podst?"</formula>
    </cfRule>
  </conditionalFormatting>
  <conditionalFormatting sqref="T38">
    <cfRule type="expression" dxfId="1199" priority="2463" stopIfTrue="1">
      <formula>Q38="Inne?"</formula>
    </cfRule>
  </conditionalFormatting>
  <conditionalFormatting sqref="S38">
    <cfRule type="expression" dxfId="1198" priority="2462" stopIfTrue="1">
      <formula>Q38="Kier?"</formula>
    </cfRule>
  </conditionalFormatting>
  <conditionalFormatting sqref="R38">
    <cfRule type="expression" dxfId="1197" priority="2461" stopIfTrue="1">
      <formula>Q38="Podst?"</formula>
    </cfRule>
  </conditionalFormatting>
  <conditionalFormatting sqref="T38">
    <cfRule type="expression" dxfId="1196" priority="2460" stopIfTrue="1">
      <formula>Q38="Inne?"</formula>
    </cfRule>
  </conditionalFormatting>
  <conditionalFormatting sqref="S38">
    <cfRule type="expression" dxfId="1195" priority="2459" stopIfTrue="1">
      <formula>Q38="Kier?"</formula>
    </cfRule>
  </conditionalFormatting>
  <conditionalFormatting sqref="R38">
    <cfRule type="expression" dxfId="1194" priority="2458" stopIfTrue="1">
      <formula>Q38="Podst?"</formula>
    </cfRule>
  </conditionalFormatting>
  <conditionalFormatting sqref="T38">
    <cfRule type="expression" dxfId="1193" priority="2457" stopIfTrue="1">
      <formula>Q38="Inne?"</formula>
    </cfRule>
  </conditionalFormatting>
  <conditionalFormatting sqref="S38">
    <cfRule type="expression" dxfId="1192" priority="2456" stopIfTrue="1">
      <formula>Q38="Kier?"</formula>
    </cfRule>
  </conditionalFormatting>
  <conditionalFormatting sqref="R38">
    <cfRule type="expression" dxfId="1191" priority="2455" stopIfTrue="1">
      <formula>Q38="Podst?"</formula>
    </cfRule>
  </conditionalFormatting>
  <conditionalFormatting sqref="T38">
    <cfRule type="expression" dxfId="1190" priority="2454" stopIfTrue="1">
      <formula>Q38="Inne?"</formula>
    </cfRule>
  </conditionalFormatting>
  <conditionalFormatting sqref="S38">
    <cfRule type="expression" dxfId="1189" priority="2453" stopIfTrue="1">
      <formula>Q38="Kier?"</formula>
    </cfRule>
  </conditionalFormatting>
  <conditionalFormatting sqref="R38">
    <cfRule type="expression" dxfId="1188" priority="2452" stopIfTrue="1">
      <formula>Q38="Podst?"</formula>
    </cfRule>
  </conditionalFormatting>
  <conditionalFormatting sqref="T38">
    <cfRule type="expression" dxfId="1187" priority="2451" stopIfTrue="1">
      <formula>Q38="Inne?"</formula>
    </cfRule>
  </conditionalFormatting>
  <conditionalFormatting sqref="S38">
    <cfRule type="expression" dxfId="1186" priority="2450" stopIfTrue="1">
      <formula>Q38="Kier?"</formula>
    </cfRule>
  </conditionalFormatting>
  <conditionalFormatting sqref="R38">
    <cfRule type="expression" dxfId="1185" priority="2449" stopIfTrue="1">
      <formula>Q38="Podst?"</formula>
    </cfRule>
  </conditionalFormatting>
  <conditionalFormatting sqref="T53">
    <cfRule type="expression" dxfId="1184" priority="2270" stopIfTrue="1">
      <formula>Q53="Inne?"</formula>
    </cfRule>
  </conditionalFormatting>
  <conditionalFormatting sqref="S53">
    <cfRule type="expression" dxfId="1183" priority="2271" stopIfTrue="1">
      <formula>Q53="Kier?"</formula>
    </cfRule>
  </conditionalFormatting>
  <conditionalFormatting sqref="R53">
    <cfRule type="expression" dxfId="1182" priority="2272" stopIfTrue="1">
      <formula>Q53="Podst?"</formula>
    </cfRule>
  </conditionalFormatting>
  <conditionalFormatting sqref="T53">
    <cfRule type="expression" dxfId="1181" priority="2269" stopIfTrue="1">
      <formula>Q53="Inne?"</formula>
    </cfRule>
  </conditionalFormatting>
  <conditionalFormatting sqref="S53">
    <cfRule type="expression" dxfId="1180" priority="2268" stopIfTrue="1">
      <formula>Q53="Kier?"</formula>
    </cfRule>
  </conditionalFormatting>
  <conditionalFormatting sqref="R53">
    <cfRule type="expression" dxfId="1179" priority="2267" stopIfTrue="1">
      <formula>Q53="Podst?"</formula>
    </cfRule>
  </conditionalFormatting>
  <conditionalFormatting sqref="S53">
    <cfRule type="expression" dxfId="1178" priority="2266" stopIfTrue="1">
      <formula>Q53="Kier?"</formula>
    </cfRule>
  </conditionalFormatting>
  <conditionalFormatting sqref="R53">
    <cfRule type="expression" dxfId="1177" priority="2265" stopIfTrue="1">
      <formula>Q53="Podst?"</formula>
    </cfRule>
  </conditionalFormatting>
  <conditionalFormatting sqref="S53">
    <cfRule type="expression" dxfId="1176" priority="2264" stopIfTrue="1">
      <formula>Q53="Kier?"</formula>
    </cfRule>
  </conditionalFormatting>
  <conditionalFormatting sqref="R53">
    <cfRule type="expression" dxfId="1175" priority="2263" stopIfTrue="1">
      <formula>Q53="Podst?"</formula>
    </cfRule>
  </conditionalFormatting>
  <conditionalFormatting sqref="T53">
    <cfRule type="expression" dxfId="1174" priority="2262" stopIfTrue="1">
      <formula>Q53="Inne?"</formula>
    </cfRule>
  </conditionalFormatting>
  <conditionalFormatting sqref="T53">
    <cfRule type="expression" dxfId="1173" priority="2261" stopIfTrue="1">
      <formula>Q53="Inne?"</formula>
    </cfRule>
  </conditionalFormatting>
  <conditionalFormatting sqref="T53">
    <cfRule type="expression" dxfId="1172" priority="2260" stopIfTrue="1">
      <formula>Q53="Inne?"</formula>
    </cfRule>
  </conditionalFormatting>
  <conditionalFormatting sqref="S53">
    <cfRule type="expression" dxfId="1171" priority="2259" stopIfTrue="1">
      <formula>Q53="Kier?"</formula>
    </cfRule>
  </conditionalFormatting>
  <conditionalFormatting sqref="R53">
    <cfRule type="expression" dxfId="1170" priority="2258" stopIfTrue="1">
      <formula>Q53="Podst?"</formula>
    </cfRule>
  </conditionalFormatting>
  <conditionalFormatting sqref="T53">
    <cfRule type="expression" dxfId="1169" priority="2257" stopIfTrue="1">
      <formula>Q53="Inne?"</formula>
    </cfRule>
  </conditionalFormatting>
  <conditionalFormatting sqref="S53">
    <cfRule type="expression" dxfId="1168" priority="2256" stopIfTrue="1">
      <formula>Q53="Kier?"</formula>
    </cfRule>
  </conditionalFormatting>
  <conditionalFormatting sqref="R53">
    <cfRule type="expression" dxfId="1167" priority="2255" stopIfTrue="1">
      <formula>Q53="Podst?"</formula>
    </cfRule>
  </conditionalFormatting>
  <conditionalFormatting sqref="T53">
    <cfRule type="expression" dxfId="1166" priority="2254" stopIfTrue="1">
      <formula>Q53="Inne?"</formula>
    </cfRule>
  </conditionalFormatting>
  <conditionalFormatting sqref="S53">
    <cfRule type="expression" dxfId="1165" priority="2253" stopIfTrue="1">
      <formula>Q53="Kier?"</formula>
    </cfRule>
  </conditionalFormatting>
  <conditionalFormatting sqref="R53">
    <cfRule type="expression" dxfId="1164" priority="2252" stopIfTrue="1">
      <formula>Q53="Podst?"</formula>
    </cfRule>
  </conditionalFormatting>
  <conditionalFormatting sqref="T53">
    <cfRule type="expression" dxfId="1163" priority="2251" stopIfTrue="1">
      <formula>Q53="Inne?"</formula>
    </cfRule>
  </conditionalFormatting>
  <conditionalFormatting sqref="S53">
    <cfRule type="expression" dxfId="1162" priority="2250" stopIfTrue="1">
      <formula>Q53="Kier?"</formula>
    </cfRule>
  </conditionalFormatting>
  <conditionalFormatting sqref="R53">
    <cfRule type="expression" dxfId="1161" priority="2249" stopIfTrue="1">
      <formula>Q53="Podst?"</formula>
    </cfRule>
  </conditionalFormatting>
  <conditionalFormatting sqref="T53">
    <cfRule type="expression" dxfId="1160" priority="2248" stopIfTrue="1">
      <formula>Q53="Inne?"</formula>
    </cfRule>
  </conditionalFormatting>
  <conditionalFormatting sqref="S53">
    <cfRule type="expression" dxfId="1159" priority="2247" stopIfTrue="1">
      <formula>Q53="Kier?"</formula>
    </cfRule>
  </conditionalFormatting>
  <conditionalFormatting sqref="R53">
    <cfRule type="expression" dxfId="1158" priority="2246" stopIfTrue="1">
      <formula>Q53="Podst?"</formula>
    </cfRule>
  </conditionalFormatting>
  <conditionalFormatting sqref="T53">
    <cfRule type="expression" dxfId="1157" priority="2245" stopIfTrue="1">
      <formula>Q53="Inne?"</formula>
    </cfRule>
  </conditionalFormatting>
  <conditionalFormatting sqref="S53">
    <cfRule type="expression" dxfId="1156" priority="2244" stopIfTrue="1">
      <formula>Q53="Kier?"</formula>
    </cfRule>
  </conditionalFormatting>
  <conditionalFormatting sqref="R53">
    <cfRule type="expression" dxfId="1155" priority="2243" stopIfTrue="1">
      <formula>Q53="Podst?"</formula>
    </cfRule>
  </conditionalFormatting>
  <conditionalFormatting sqref="T53">
    <cfRule type="expression" dxfId="1154" priority="2242" stopIfTrue="1">
      <formula>Q53="Inne?"</formula>
    </cfRule>
  </conditionalFormatting>
  <conditionalFormatting sqref="S53">
    <cfRule type="expression" dxfId="1153" priority="2241" stopIfTrue="1">
      <formula>Q53="Kier?"</formula>
    </cfRule>
  </conditionalFormatting>
  <conditionalFormatting sqref="R53">
    <cfRule type="expression" dxfId="1152" priority="2240" stopIfTrue="1">
      <formula>Q53="Podst?"</formula>
    </cfRule>
  </conditionalFormatting>
  <conditionalFormatting sqref="T53">
    <cfRule type="expression" dxfId="1151" priority="2239" stopIfTrue="1">
      <formula>Q53="Inne?"</formula>
    </cfRule>
  </conditionalFormatting>
  <conditionalFormatting sqref="S53">
    <cfRule type="expression" dxfId="1150" priority="2238" stopIfTrue="1">
      <formula>Q53="Kier?"</formula>
    </cfRule>
  </conditionalFormatting>
  <conditionalFormatting sqref="R53">
    <cfRule type="expression" dxfId="1149" priority="2237" stopIfTrue="1">
      <formula>Q53="Podst?"</formula>
    </cfRule>
  </conditionalFormatting>
  <conditionalFormatting sqref="T53">
    <cfRule type="expression" dxfId="1148" priority="2236" stopIfTrue="1">
      <formula>Q53="Inne?"</formula>
    </cfRule>
  </conditionalFormatting>
  <conditionalFormatting sqref="S53">
    <cfRule type="expression" dxfId="1147" priority="2235" stopIfTrue="1">
      <formula>Q53="Kier?"</formula>
    </cfRule>
  </conditionalFormatting>
  <conditionalFormatting sqref="R53">
    <cfRule type="expression" dxfId="1146" priority="2234" stopIfTrue="1">
      <formula>Q53="Podst?"</formula>
    </cfRule>
  </conditionalFormatting>
  <conditionalFormatting sqref="T53">
    <cfRule type="expression" dxfId="1145" priority="2233" stopIfTrue="1">
      <formula>Q53="Inne?"</formula>
    </cfRule>
  </conditionalFormatting>
  <conditionalFormatting sqref="S53">
    <cfRule type="expression" dxfId="1144" priority="2232" stopIfTrue="1">
      <formula>Q53="Kier?"</formula>
    </cfRule>
  </conditionalFormatting>
  <conditionalFormatting sqref="R53">
    <cfRule type="expression" dxfId="1143" priority="2231" stopIfTrue="1">
      <formula>Q53="Podst?"</formula>
    </cfRule>
  </conditionalFormatting>
  <conditionalFormatting sqref="T55">
    <cfRule type="expression" dxfId="1142" priority="2228" stopIfTrue="1">
      <formula>Q55="Inne?"</formula>
    </cfRule>
  </conditionalFormatting>
  <conditionalFormatting sqref="S55">
    <cfRule type="expression" dxfId="1141" priority="2229" stopIfTrue="1">
      <formula>Q55="Kier?"</formula>
    </cfRule>
  </conditionalFormatting>
  <conditionalFormatting sqref="R55">
    <cfRule type="expression" dxfId="1140" priority="2230" stopIfTrue="1">
      <formula>Q55="Podst?"</formula>
    </cfRule>
  </conditionalFormatting>
  <conditionalFormatting sqref="T55">
    <cfRule type="expression" dxfId="1139" priority="2227" stopIfTrue="1">
      <formula>Q55="Inne?"</formula>
    </cfRule>
  </conditionalFormatting>
  <conditionalFormatting sqref="S55">
    <cfRule type="expression" dxfId="1138" priority="2226" stopIfTrue="1">
      <formula>Q55="Kier?"</formula>
    </cfRule>
  </conditionalFormatting>
  <conditionalFormatting sqref="R55">
    <cfRule type="expression" dxfId="1137" priority="2225" stopIfTrue="1">
      <formula>Q55="Podst?"</formula>
    </cfRule>
  </conditionalFormatting>
  <conditionalFormatting sqref="S55">
    <cfRule type="expression" dxfId="1136" priority="2224" stopIfTrue="1">
      <formula>Q55="Kier?"</formula>
    </cfRule>
  </conditionalFormatting>
  <conditionalFormatting sqref="R55">
    <cfRule type="expression" dxfId="1135" priority="2223" stopIfTrue="1">
      <formula>Q55="Podst?"</formula>
    </cfRule>
  </conditionalFormatting>
  <conditionalFormatting sqref="S55">
    <cfRule type="expression" dxfId="1134" priority="2222" stopIfTrue="1">
      <formula>Q55="Kier?"</formula>
    </cfRule>
  </conditionalFormatting>
  <conditionalFormatting sqref="R55">
    <cfRule type="expression" dxfId="1133" priority="2221" stopIfTrue="1">
      <formula>Q55="Podst?"</formula>
    </cfRule>
  </conditionalFormatting>
  <conditionalFormatting sqref="T55">
    <cfRule type="expression" dxfId="1132" priority="2220" stopIfTrue="1">
      <formula>Q55="Inne?"</formula>
    </cfRule>
  </conditionalFormatting>
  <conditionalFormatting sqref="T55">
    <cfRule type="expression" dxfId="1131" priority="2219" stopIfTrue="1">
      <formula>Q55="Inne?"</formula>
    </cfRule>
  </conditionalFormatting>
  <conditionalFormatting sqref="T55">
    <cfRule type="expression" dxfId="1130" priority="2218" stopIfTrue="1">
      <formula>Q55="Inne?"</formula>
    </cfRule>
  </conditionalFormatting>
  <conditionalFormatting sqref="S55">
    <cfRule type="expression" dxfId="1129" priority="2217" stopIfTrue="1">
      <formula>Q55="Kier?"</formula>
    </cfRule>
  </conditionalFormatting>
  <conditionalFormatting sqref="R55">
    <cfRule type="expression" dxfId="1128" priority="2216" stopIfTrue="1">
      <formula>Q55="Podst?"</formula>
    </cfRule>
  </conditionalFormatting>
  <conditionalFormatting sqref="T55">
    <cfRule type="expression" dxfId="1127" priority="2215" stopIfTrue="1">
      <formula>Q55="Inne?"</formula>
    </cfRule>
  </conditionalFormatting>
  <conditionalFormatting sqref="S55">
    <cfRule type="expression" dxfId="1126" priority="2214" stopIfTrue="1">
      <formula>Q55="Kier?"</formula>
    </cfRule>
  </conditionalFormatting>
  <conditionalFormatting sqref="R55">
    <cfRule type="expression" dxfId="1125" priority="2213" stopIfTrue="1">
      <formula>Q55="Podst?"</formula>
    </cfRule>
  </conditionalFormatting>
  <conditionalFormatting sqref="T55">
    <cfRule type="expression" dxfId="1124" priority="2212" stopIfTrue="1">
      <formula>Q55="Inne?"</formula>
    </cfRule>
  </conditionalFormatting>
  <conditionalFormatting sqref="S55">
    <cfRule type="expression" dxfId="1123" priority="2211" stopIfTrue="1">
      <formula>Q55="Kier?"</formula>
    </cfRule>
  </conditionalFormatting>
  <conditionalFormatting sqref="R55">
    <cfRule type="expression" dxfId="1122" priority="2210" stopIfTrue="1">
      <formula>Q55="Podst?"</formula>
    </cfRule>
  </conditionalFormatting>
  <conditionalFormatting sqref="T55">
    <cfRule type="expression" dxfId="1121" priority="2209" stopIfTrue="1">
      <formula>Q55="Inne?"</formula>
    </cfRule>
  </conditionalFormatting>
  <conditionalFormatting sqref="S55">
    <cfRule type="expression" dxfId="1120" priority="2208" stopIfTrue="1">
      <formula>Q55="Kier?"</formula>
    </cfRule>
  </conditionalFormatting>
  <conditionalFormatting sqref="R55">
    <cfRule type="expression" dxfId="1119" priority="2207" stopIfTrue="1">
      <formula>Q55="Podst?"</formula>
    </cfRule>
  </conditionalFormatting>
  <conditionalFormatting sqref="T55">
    <cfRule type="expression" dxfId="1118" priority="2206" stopIfTrue="1">
      <formula>Q55="Inne?"</formula>
    </cfRule>
  </conditionalFormatting>
  <conditionalFormatting sqref="S55">
    <cfRule type="expression" dxfId="1117" priority="2205" stopIfTrue="1">
      <formula>Q55="Kier?"</formula>
    </cfRule>
  </conditionalFormatting>
  <conditionalFormatting sqref="R55">
    <cfRule type="expression" dxfId="1116" priority="2204" stopIfTrue="1">
      <formula>Q55="Podst?"</formula>
    </cfRule>
  </conditionalFormatting>
  <conditionalFormatting sqref="T55">
    <cfRule type="expression" dxfId="1115" priority="2203" stopIfTrue="1">
      <formula>Q55="Inne?"</formula>
    </cfRule>
  </conditionalFormatting>
  <conditionalFormatting sqref="S55">
    <cfRule type="expression" dxfId="1114" priority="2202" stopIfTrue="1">
      <formula>Q55="Kier?"</formula>
    </cfRule>
  </conditionalFormatting>
  <conditionalFormatting sqref="R55">
    <cfRule type="expression" dxfId="1113" priority="2201" stopIfTrue="1">
      <formula>Q55="Podst?"</formula>
    </cfRule>
  </conditionalFormatting>
  <conditionalFormatting sqref="T55">
    <cfRule type="expression" dxfId="1112" priority="2200" stopIfTrue="1">
      <formula>Q55="Inne?"</formula>
    </cfRule>
  </conditionalFormatting>
  <conditionalFormatting sqref="S55">
    <cfRule type="expression" dxfId="1111" priority="2199" stopIfTrue="1">
      <formula>Q55="Kier?"</formula>
    </cfRule>
  </conditionalFormatting>
  <conditionalFormatting sqref="R55">
    <cfRule type="expression" dxfId="1110" priority="2198" stopIfTrue="1">
      <formula>Q55="Podst?"</formula>
    </cfRule>
  </conditionalFormatting>
  <conditionalFormatting sqref="T55">
    <cfRule type="expression" dxfId="1109" priority="2197" stopIfTrue="1">
      <formula>Q55="Inne?"</formula>
    </cfRule>
  </conditionalFormatting>
  <conditionalFormatting sqref="S55">
    <cfRule type="expression" dxfId="1108" priority="2196" stopIfTrue="1">
      <formula>Q55="Kier?"</formula>
    </cfRule>
  </conditionalFormatting>
  <conditionalFormatting sqref="R55">
    <cfRule type="expression" dxfId="1107" priority="2195" stopIfTrue="1">
      <formula>Q55="Podst?"</formula>
    </cfRule>
  </conditionalFormatting>
  <conditionalFormatting sqref="T55">
    <cfRule type="expression" dxfId="1106" priority="2194" stopIfTrue="1">
      <formula>Q55="Inne?"</formula>
    </cfRule>
  </conditionalFormatting>
  <conditionalFormatting sqref="S55">
    <cfRule type="expression" dxfId="1105" priority="2193" stopIfTrue="1">
      <formula>Q55="Kier?"</formula>
    </cfRule>
  </conditionalFormatting>
  <conditionalFormatting sqref="R55">
    <cfRule type="expression" dxfId="1104" priority="2192" stopIfTrue="1">
      <formula>Q55="Podst?"</formula>
    </cfRule>
  </conditionalFormatting>
  <conditionalFormatting sqref="T55">
    <cfRule type="expression" dxfId="1103" priority="2191" stopIfTrue="1">
      <formula>Q55="Inne?"</formula>
    </cfRule>
  </conditionalFormatting>
  <conditionalFormatting sqref="S55">
    <cfRule type="expression" dxfId="1102" priority="2190" stopIfTrue="1">
      <formula>Q55="Kier?"</formula>
    </cfRule>
  </conditionalFormatting>
  <conditionalFormatting sqref="R55">
    <cfRule type="expression" dxfId="1101" priority="2189" stopIfTrue="1">
      <formula>Q55="Podst?"</formula>
    </cfRule>
  </conditionalFormatting>
  <conditionalFormatting sqref="T49">
    <cfRule type="expression" dxfId="1100" priority="2146" stopIfTrue="1">
      <formula>Q49="Inne?"</formula>
    </cfRule>
  </conditionalFormatting>
  <conditionalFormatting sqref="S49">
    <cfRule type="expression" dxfId="1099" priority="2145" stopIfTrue="1">
      <formula>Q49="Kier?"</formula>
    </cfRule>
  </conditionalFormatting>
  <conditionalFormatting sqref="R49">
    <cfRule type="expression" dxfId="1098" priority="2144" stopIfTrue="1">
      <formula>Q49="Podst?"</formula>
    </cfRule>
  </conditionalFormatting>
  <conditionalFormatting sqref="T49">
    <cfRule type="expression" dxfId="1097" priority="2143" stopIfTrue="1">
      <formula>Q49="Inne?"</formula>
    </cfRule>
  </conditionalFormatting>
  <conditionalFormatting sqref="S49">
    <cfRule type="expression" dxfId="1096" priority="2142" stopIfTrue="1">
      <formula>Q49="Kier?"</formula>
    </cfRule>
  </conditionalFormatting>
  <conditionalFormatting sqref="R49">
    <cfRule type="expression" dxfId="1095" priority="2141" stopIfTrue="1">
      <formula>Q49="Podst?"</formula>
    </cfRule>
  </conditionalFormatting>
  <conditionalFormatting sqref="T49">
    <cfRule type="expression" dxfId="1094" priority="2140" stopIfTrue="1">
      <formula>Q49="Inne?"</formula>
    </cfRule>
  </conditionalFormatting>
  <conditionalFormatting sqref="S49">
    <cfRule type="expression" dxfId="1093" priority="2139" stopIfTrue="1">
      <formula>Q49="Kier?"</formula>
    </cfRule>
  </conditionalFormatting>
  <conditionalFormatting sqref="R49">
    <cfRule type="expression" dxfId="1092" priority="2138" stopIfTrue="1">
      <formula>Q49="Podst?"</formula>
    </cfRule>
  </conditionalFormatting>
  <conditionalFormatting sqref="T49">
    <cfRule type="expression" dxfId="1091" priority="2137" stopIfTrue="1">
      <formula>Q49="Inne?"</formula>
    </cfRule>
  </conditionalFormatting>
  <conditionalFormatting sqref="S49">
    <cfRule type="expression" dxfId="1090" priority="2136" stopIfTrue="1">
      <formula>Q49="Kier?"</formula>
    </cfRule>
  </conditionalFormatting>
  <conditionalFormatting sqref="R49">
    <cfRule type="expression" dxfId="1089" priority="2135" stopIfTrue="1">
      <formula>Q49="Podst?"</formula>
    </cfRule>
  </conditionalFormatting>
  <conditionalFormatting sqref="T49">
    <cfRule type="expression" dxfId="1088" priority="2134" stopIfTrue="1">
      <formula>Q49="Inne?"</formula>
    </cfRule>
  </conditionalFormatting>
  <conditionalFormatting sqref="S49">
    <cfRule type="expression" dxfId="1087" priority="2133" stopIfTrue="1">
      <formula>Q49="Kier?"</formula>
    </cfRule>
  </conditionalFormatting>
  <conditionalFormatting sqref="R49">
    <cfRule type="expression" dxfId="1086" priority="2132" stopIfTrue="1">
      <formula>Q49="Podst?"</formula>
    </cfRule>
  </conditionalFormatting>
  <conditionalFormatting sqref="T49">
    <cfRule type="expression" dxfId="1085" priority="2131" stopIfTrue="1">
      <formula>Q49="Inne?"</formula>
    </cfRule>
  </conditionalFormatting>
  <conditionalFormatting sqref="S49">
    <cfRule type="expression" dxfId="1084" priority="2130" stopIfTrue="1">
      <formula>Q49="Kier?"</formula>
    </cfRule>
  </conditionalFormatting>
  <conditionalFormatting sqref="R49">
    <cfRule type="expression" dxfId="1083" priority="2129" stopIfTrue="1">
      <formula>Q49="Podst?"</formula>
    </cfRule>
  </conditionalFormatting>
  <conditionalFormatting sqref="T49">
    <cfRule type="expression" dxfId="1082" priority="2128" stopIfTrue="1">
      <formula>Q49="Inne?"</formula>
    </cfRule>
  </conditionalFormatting>
  <conditionalFormatting sqref="S49">
    <cfRule type="expression" dxfId="1081" priority="2127" stopIfTrue="1">
      <formula>Q49="Kier?"</formula>
    </cfRule>
  </conditionalFormatting>
  <conditionalFormatting sqref="R49">
    <cfRule type="expression" dxfId="1080" priority="2126" stopIfTrue="1">
      <formula>Q49="Podst?"</formula>
    </cfRule>
  </conditionalFormatting>
  <conditionalFormatting sqref="T49">
    <cfRule type="expression" dxfId="1079" priority="2125" stopIfTrue="1">
      <formula>Q49="Inne?"</formula>
    </cfRule>
  </conditionalFormatting>
  <conditionalFormatting sqref="S49">
    <cfRule type="expression" dxfId="1078" priority="2124" stopIfTrue="1">
      <formula>Q49="Kier?"</formula>
    </cfRule>
  </conditionalFormatting>
  <conditionalFormatting sqref="R49">
    <cfRule type="expression" dxfId="1077" priority="2123" stopIfTrue="1">
      <formula>Q49="Podst?"</formula>
    </cfRule>
  </conditionalFormatting>
  <conditionalFormatting sqref="T49">
    <cfRule type="expression" dxfId="1076" priority="2122" stopIfTrue="1">
      <formula>Q49="Inne?"</formula>
    </cfRule>
  </conditionalFormatting>
  <conditionalFormatting sqref="S49">
    <cfRule type="expression" dxfId="1075" priority="2121" stopIfTrue="1">
      <formula>Q49="Kier?"</formula>
    </cfRule>
  </conditionalFormatting>
  <conditionalFormatting sqref="R49">
    <cfRule type="expression" dxfId="1074" priority="2120" stopIfTrue="1">
      <formula>Q49="Podst?"</formula>
    </cfRule>
  </conditionalFormatting>
  <conditionalFormatting sqref="T49">
    <cfRule type="expression" dxfId="1073" priority="2119" stopIfTrue="1">
      <formula>Q49="Inne?"</formula>
    </cfRule>
  </conditionalFormatting>
  <conditionalFormatting sqref="S49">
    <cfRule type="expression" dxfId="1072" priority="2118" stopIfTrue="1">
      <formula>Q49="Kier?"</formula>
    </cfRule>
  </conditionalFormatting>
  <conditionalFormatting sqref="R49">
    <cfRule type="expression" dxfId="1071" priority="2117" stopIfTrue="1">
      <formula>Q49="Podst?"</formula>
    </cfRule>
  </conditionalFormatting>
  <conditionalFormatting sqref="T66">
    <cfRule type="expression" dxfId="1070" priority="2116" stopIfTrue="1">
      <formula>Q66="Inne?"</formula>
    </cfRule>
  </conditionalFormatting>
  <conditionalFormatting sqref="S66">
    <cfRule type="expression" dxfId="1069" priority="2115" stopIfTrue="1">
      <formula>Q66="Kier?"</formula>
    </cfRule>
  </conditionalFormatting>
  <conditionalFormatting sqref="R66">
    <cfRule type="expression" dxfId="1068" priority="2114" stopIfTrue="1">
      <formula>Q66="Podst?"</formula>
    </cfRule>
  </conditionalFormatting>
  <conditionalFormatting sqref="T66">
    <cfRule type="expression" dxfId="1067" priority="2113" stopIfTrue="1">
      <formula>Q66="Inne?"</formula>
    </cfRule>
  </conditionalFormatting>
  <conditionalFormatting sqref="S66">
    <cfRule type="expression" dxfId="1066" priority="2112" stopIfTrue="1">
      <formula>Q66="Kier?"</formula>
    </cfRule>
  </conditionalFormatting>
  <conditionalFormatting sqref="R66">
    <cfRule type="expression" dxfId="1065" priority="2111" stopIfTrue="1">
      <formula>Q66="Podst?"</formula>
    </cfRule>
  </conditionalFormatting>
  <conditionalFormatting sqref="T66">
    <cfRule type="expression" dxfId="1064" priority="2110" stopIfTrue="1">
      <formula>Q66="Inne?"</formula>
    </cfRule>
  </conditionalFormatting>
  <conditionalFormatting sqref="S66">
    <cfRule type="expression" dxfId="1063" priority="2109" stopIfTrue="1">
      <formula>Q66="Kier?"</formula>
    </cfRule>
  </conditionalFormatting>
  <conditionalFormatting sqref="R66">
    <cfRule type="expression" dxfId="1062" priority="2108" stopIfTrue="1">
      <formula>Q66="Podst?"</formula>
    </cfRule>
  </conditionalFormatting>
  <conditionalFormatting sqref="T66">
    <cfRule type="expression" dxfId="1061" priority="2107" stopIfTrue="1">
      <formula>Q66="Inne?"</formula>
    </cfRule>
  </conditionalFormatting>
  <conditionalFormatting sqref="S66">
    <cfRule type="expression" dxfId="1060" priority="2106" stopIfTrue="1">
      <formula>Q66="Kier?"</formula>
    </cfRule>
  </conditionalFormatting>
  <conditionalFormatting sqref="R66">
    <cfRule type="expression" dxfId="1059" priority="2105" stopIfTrue="1">
      <formula>Q66="Podst?"</formula>
    </cfRule>
  </conditionalFormatting>
  <conditionalFormatting sqref="T66">
    <cfRule type="expression" dxfId="1058" priority="2104" stopIfTrue="1">
      <formula>Q66="Inne?"</formula>
    </cfRule>
  </conditionalFormatting>
  <conditionalFormatting sqref="S66">
    <cfRule type="expression" dxfId="1057" priority="2103" stopIfTrue="1">
      <formula>Q66="Kier?"</formula>
    </cfRule>
  </conditionalFormatting>
  <conditionalFormatting sqref="R66">
    <cfRule type="expression" dxfId="1056" priority="2102" stopIfTrue="1">
      <formula>Q66="Podst?"</formula>
    </cfRule>
  </conditionalFormatting>
  <conditionalFormatting sqref="T66">
    <cfRule type="expression" dxfId="1055" priority="2101" stopIfTrue="1">
      <formula>Q66="Inne?"</formula>
    </cfRule>
  </conditionalFormatting>
  <conditionalFormatting sqref="S66">
    <cfRule type="expression" dxfId="1054" priority="2100" stopIfTrue="1">
      <formula>Q66="Kier?"</formula>
    </cfRule>
  </conditionalFormatting>
  <conditionalFormatting sqref="R66">
    <cfRule type="expression" dxfId="1053" priority="2099" stopIfTrue="1">
      <formula>Q66="Podst?"</formula>
    </cfRule>
  </conditionalFormatting>
  <conditionalFormatting sqref="T66">
    <cfRule type="expression" dxfId="1052" priority="2098" stopIfTrue="1">
      <formula>Q66="Inne?"</formula>
    </cfRule>
  </conditionalFormatting>
  <conditionalFormatting sqref="S66">
    <cfRule type="expression" dxfId="1051" priority="2097" stopIfTrue="1">
      <formula>Q66="Kier?"</formula>
    </cfRule>
  </conditionalFormatting>
  <conditionalFormatting sqref="R66">
    <cfRule type="expression" dxfId="1050" priority="2096" stopIfTrue="1">
      <formula>Q66="Podst?"</formula>
    </cfRule>
  </conditionalFormatting>
  <conditionalFormatting sqref="T66">
    <cfRule type="expression" dxfId="1049" priority="2095" stopIfTrue="1">
      <formula>Q66="Inne?"</formula>
    </cfRule>
  </conditionalFormatting>
  <conditionalFormatting sqref="S66">
    <cfRule type="expression" dxfId="1048" priority="2094" stopIfTrue="1">
      <formula>Q66="Kier?"</formula>
    </cfRule>
  </conditionalFormatting>
  <conditionalFormatting sqref="R66">
    <cfRule type="expression" dxfId="1047" priority="2093" stopIfTrue="1">
      <formula>Q66="Podst?"</formula>
    </cfRule>
  </conditionalFormatting>
  <conditionalFormatting sqref="T66">
    <cfRule type="expression" dxfId="1046" priority="2092" stopIfTrue="1">
      <formula>Q66="Inne?"</formula>
    </cfRule>
  </conditionalFormatting>
  <conditionalFormatting sqref="S66">
    <cfRule type="expression" dxfId="1045" priority="2091" stopIfTrue="1">
      <formula>Q66="Kier?"</formula>
    </cfRule>
  </conditionalFormatting>
  <conditionalFormatting sqref="R66">
    <cfRule type="expression" dxfId="1044" priority="2090" stopIfTrue="1">
      <formula>Q66="Podst?"</formula>
    </cfRule>
  </conditionalFormatting>
  <conditionalFormatting sqref="T66">
    <cfRule type="expression" dxfId="1043" priority="2089" stopIfTrue="1">
      <formula>Q66="Inne?"</formula>
    </cfRule>
  </conditionalFormatting>
  <conditionalFormatting sqref="S66">
    <cfRule type="expression" dxfId="1042" priority="2088" stopIfTrue="1">
      <formula>Q66="Kier?"</formula>
    </cfRule>
  </conditionalFormatting>
  <conditionalFormatting sqref="R66">
    <cfRule type="expression" dxfId="1041" priority="2087" stopIfTrue="1">
      <formula>Q66="Podst?"</formula>
    </cfRule>
  </conditionalFormatting>
  <conditionalFormatting sqref="S64">
    <cfRule type="expression" dxfId="1040" priority="1900" stopIfTrue="1">
      <formula>Q64="Kier?"</formula>
    </cfRule>
  </conditionalFormatting>
  <conditionalFormatting sqref="R64">
    <cfRule type="expression" dxfId="1039" priority="1899" stopIfTrue="1">
      <formula>Q64="Podst?"</formula>
    </cfRule>
  </conditionalFormatting>
  <conditionalFormatting sqref="T64">
    <cfRule type="expression" dxfId="1038" priority="1898" stopIfTrue="1">
      <formula>Q64="Inne?"</formula>
    </cfRule>
  </conditionalFormatting>
  <conditionalFormatting sqref="T64">
    <cfRule type="expression" dxfId="1037" priority="1897" stopIfTrue="1">
      <formula>Q64="Inne?"</formula>
    </cfRule>
  </conditionalFormatting>
  <conditionalFormatting sqref="T64">
    <cfRule type="expression" dxfId="1036" priority="1896" stopIfTrue="1">
      <formula>Q64="Inne?"</formula>
    </cfRule>
  </conditionalFormatting>
  <conditionalFormatting sqref="S64">
    <cfRule type="expression" dxfId="1035" priority="1895" stopIfTrue="1">
      <formula>Q64="Kier?"</formula>
    </cfRule>
  </conditionalFormatting>
  <conditionalFormatting sqref="R64">
    <cfRule type="expression" dxfId="1034" priority="1894" stopIfTrue="1">
      <formula>Q64="Podst?"</formula>
    </cfRule>
  </conditionalFormatting>
  <conditionalFormatting sqref="R64">
    <cfRule type="expression" dxfId="1033" priority="1893" stopIfTrue="1">
      <formula>Q64="Podst?"</formula>
    </cfRule>
  </conditionalFormatting>
  <conditionalFormatting sqref="T64">
    <cfRule type="expression" dxfId="1032" priority="1892" stopIfTrue="1">
      <formula>Q64="Inne?"</formula>
    </cfRule>
  </conditionalFormatting>
  <conditionalFormatting sqref="S64">
    <cfRule type="expression" dxfId="1031" priority="1891" stopIfTrue="1">
      <formula>Q64="Kier?"</formula>
    </cfRule>
  </conditionalFormatting>
  <conditionalFormatting sqref="R64">
    <cfRule type="expression" dxfId="1030" priority="1890" stopIfTrue="1">
      <formula>Q64="Podst?"</formula>
    </cfRule>
  </conditionalFormatting>
  <conditionalFormatting sqref="T64">
    <cfRule type="expression" dxfId="1029" priority="1889" stopIfTrue="1">
      <formula>Q64="Inne?"</formula>
    </cfRule>
  </conditionalFormatting>
  <conditionalFormatting sqref="S64">
    <cfRule type="expression" dxfId="1028" priority="1888" stopIfTrue="1">
      <formula>Q64="Kier?"</formula>
    </cfRule>
  </conditionalFormatting>
  <conditionalFormatting sqref="R64">
    <cfRule type="expression" dxfId="1027" priority="1887" stopIfTrue="1">
      <formula>Q64="Podst?"</formula>
    </cfRule>
  </conditionalFormatting>
  <conditionalFormatting sqref="T64">
    <cfRule type="expression" dxfId="1026" priority="1886" stopIfTrue="1">
      <formula>Q64="Inne?"</formula>
    </cfRule>
  </conditionalFormatting>
  <conditionalFormatting sqref="S64">
    <cfRule type="expression" dxfId="1025" priority="1885" stopIfTrue="1">
      <formula>Q64="Kier?"</formula>
    </cfRule>
  </conditionalFormatting>
  <conditionalFormatting sqref="R64">
    <cfRule type="expression" dxfId="1024" priority="1884" stopIfTrue="1">
      <formula>Q64="Podst?"</formula>
    </cfRule>
  </conditionalFormatting>
  <conditionalFormatting sqref="T64">
    <cfRule type="expression" dxfId="1023" priority="1883" stopIfTrue="1">
      <formula>Q64="Inne?"</formula>
    </cfRule>
  </conditionalFormatting>
  <conditionalFormatting sqref="T64">
    <cfRule type="expression" dxfId="1022" priority="1882" stopIfTrue="1">
      <formula>Q64="Inne?"</formula>
    </cfRule>
  </conditionalFormatting>
  <conditionalFormatting sqref="S64">
    <cfRule type="expression" dxfId="1021" priority="1881" stopIfTrue="1">
      <formula>Q64="Kier?"</formula>
    </cfRule>
  </conditionalFormatting>
  <conditionalFormatting sqref="R64">
    <cfRule type="expression" dxfId="1020" priority="1880" stopIfTrue="1">
      <formula>Q64="Podst?"</formula>
    </cfRule>
  </conditionalFormatting>
  <conditionalFormatting sqref="T64">
    <cfRule type="expression" dxfId="1019" priority="1879" stopIfTrue="1">
      <formula>Q64="Inne?"</formula>
    </cfRule>
  </conditionalFormatting>
  <conditionalFormatting sqref="S64">
    <cfRule type="expression" dxfId="1018" priority="1878" stopIfTrue="1">
      <formula>Q64="Kier?"</formula>
    </cfRule>
  </conditionalFormatting>
  <conditionalFormatting sqref="R64">
    <cfRule type="expression" dxfId="1017" priority="1877" stopIfTrue="1">
      <formula>Q64="Podst?"</formula>
    </cfRule>
  </conditionalFormatting>
  <conditionalFormatting sqref="T64">
    <cfRule type="expression" dxfId="1016" priority="1876" stopIfTrue="1">
      <formula>Q64="Inne?"</formula>
    </cfRule>
  </conditionalFormatting>
  <conditionalFormatting sqref="S64">
    <cfRule type="expression" dxfId="1015" priority="1875" stopIfTrue="1">
      <formula>Q64="Kier?"</formula>
    </cfRule>
  </conditionalFormatting>
  <conditionalFormatting sqref="R64">
    <cfRule type="expression" dxfId="1014" priority="1874" stopIfTrue="1">
      <formula>Q64="Podst?"</formula>
    </cfRule>
  </conditionalFormatting>
  <conditionalFormatting sqref="T64">
    <cfRule type="expression" dxfId="1013" priority="1873" stopIfTrue="1">
      <formula>Q64="Inne?"</formula>
    </cfRule>
  </conditionalFormatting>
  <conditionalFormatting sqref="S64">
    <cfRule type="expression" dxfId="1012" priority="1872" stopIfTrue="1">
      <formula>Q64="Kier?"</formula>
    </cfRule>
  </conditionalFormatting>
  <conditionalFormatting sqref="R64">
    <cfRule type="expression" dxfId="1011" priority="1871" stopIfTrue="1">
      <formula>Q64="Podst?"</formula>
    </cfRule>
  </conditionalFormatting>
  <conditionalFormatting sqref="T64">
    <cfRule type="expression" dxfId="1010" priority="1870" stopIfTrue="1">
      <formula>Q64="Inne?"</formula>
    </cfRule>
  </conditionalFormatting>
  <conditionalFormatting sqref="T64">
    <cfRule type="expression" dxfId="1009" priority="1869" stopIfTrue="1">
      <formula>Q64="Inne?"</formula>
    </cfRule>
  </conditionalFormatting>
  <conditionalFormatting sqref="S64">
    <cfRule type="expression" dxfId="1008" priority="1868" stopIfTrue="1">
      <formula>Q64="Kier?"</formula>
    </cfRule>
  </conditionalFormatting>
  <conditionalFormatting sqref="R64">
    <cfRule type="expression" dxfId="1007" priority="1867" stopIfTrue="1">
      <formula>Q64="Podst?"</formula>
    </cfRule>
  </conditionalFormatting>
  <conditionalFormatting sqref="T64">
    <cfRule type="expression" dxfId="1006" priority="1866" stopIfTrue="1">
      <formula>Q64="Inne?"</formula>
    </cfRule>
  </conditionalFormatting>
  <conditionalFormatting sqref="S64">
    <cfRule type="expression" dxfId="1005" priority="1865" stopIfTrue="1">
      <formula>Q64="Kier?"</formula>
    </cfRule>
  </conditionalFormatting>
  <conditionalFormatting sqref="R64">
    <cfRule type="expression" dxfId="1004" priority="1864" stopIfTrue="1">
      <formula>Q64="Podst?"</formula>
    </cfRule>
  </conditionalFormatting>
  <conditionalFormatting sqref="T64">
    <cfRule type="expression" dxfId="1003" priority="1863" stopIfTrue="1">
      <formula>Q64="Inne?"</formula>
    </cfRule>
  </conditionalFormatting>
  <conditionalFormatting sqref="S64">
    <cfRule type="expression" dxfId="1002" priority="1862" stopIfTrue="1">
      <formula>Q64="Kier?"</formula>
    </cfRule>
  </conditionalFormatting>
  <conditionalFormatting sqref="R64">
    <cfRule type="expression" dxfId="1001" priority="1861" stopIfTrue="1">
      <formula>Q64="Podst?"</formula>
    </cfRule>
  </conditionalFormatting>
  <conditionalFormatting sqref="T64">
    <cfRule type="expression" dxfId="1000" priority="1860" stopIfTrue="1">
      <formula>Q64="Inne?"</formula>
    </cfRule>
  </conditionalFormatting>
  <conditionalFormatting sqref="S64">
    <cfRule type="expression" dxfId="999" priority="1859" stopIfTrue="1">
      <formula>Q64="Kier?"</formula>
    </cfRule>
  </conditionalFormatting>
  <conditionalFormatting sqref="R64">
    <cfRule type="expression" dxfId="998" priority="1858" stopIfTrue="1">
      <formula>Q64="Podst?"</formula>
    </cfRule>
  </conditionalFormatting>
  <conditionalFormatting sqref="T64">
    <cfRule type="expression" dxfId="997" priority="1857" stopIfTrue="1">
      <formula>Q64="Inne?"</formula>
    </cfRule>
  </conditionalFormatting>
  <conditionalFormatting sqref="S64">
    <cfRule type="expression" dxfId="996" priority="1856" stopIfTrue="1">
      <formula>Q64="Kier?"</formula>
    </cfRule>
  </conditionalFormatting>
  <conditionalFormatting sqref="R64">
    <cfRule type="expression" dxfId="995" priority="1855" stopIfTrue="1">
      <formula>Q64="Podst?"</formula>
    </cfRule>
  </conditionalFormatting>
  <conditionalFormatting sqref="T64">
    <cfRule type="expression" dxfId="994" priority="1854" stopIfTrue="1">
      <formula>Q64="Inne?"</formula>
    </cfRule>
  </conditionalFormatting>
  <conditionalFormatting sqref="S64">
    <cfRule type="expression" dxfId="993" priority="1853" stopIfTrue="1">
      <formula>Q64="Kier?"</formula>
    </cfRule>
  </conditionalFormatting>
  <conditionalFormatting sqref="R64">
    <cfRule type="expression" dxfId="992" priority="1852" stopIfTrue="1">
      <formula>Q64="Podst?"</formula>
    </cfRule>
  </conditionalFormatting>
  <conditionalFormatting sqref="R64">
    <cfRule type="expression" dxfId="991" priority="1851" stopIfTrue="1">
      <formula>Q64="Podst?"</formula>
    </cfRule>
  </conditionalFormatting>
  <conditionalFormatting sqref="S64">
    <cfRule type="expression" dxfId="990" priority="1850" stopIfTrue="1">
      <formula>Q64="Kier?"</formula>
    </cfRule>
  </conditionalFormatting>
  <conditionalFormatting sqref="T64">
    <cfRule type="expression" dxfId="989" priority="1849" stopIfTrue="1">
      <formula>Q64="Inne?"</formula>
    </cfRule>
  </conditionalFormatting>
  <conditionalFormatting sqref="T64">
    <cfRule type="expression" dxfId="988" priority="1848" stopIfTrue="1">
      <formula>Q64="Inne?"</formula>
    </cfRule>
  </conditionalFormatting>
  <conditionalFormatting sqref="S64">
    <cfRule type="expression" dxfId="987" priority="1847" stopIfTrue="1">
      <formula>Q64="Kier?"</formula>
    </cfRule>
  </conditionalFormatting>
  <conditionalFormatting sqref="T64">
    <cfRule type="expression" dxfId="986" priority="1846" stopIfTrue="1">
      <formula>Q64="Inne?"</formula>
    </cfRule>
  </conditionalFormatting>
  <conditionalFormatting sqref="S64">
    <cfRule type="expression" dxfId="985" priority="1845" stopIfTrue="1">
      <formula>Q64="Kier?"</formula>
    </cfRule>
  </conditionalFormatting>
  <conditionalFormatting sqref="R64">
    <cfRule type="expression" dxfId="984" priority="1844" stopIfTrue="1">
      <formula>Q64="Podst?"</formula>
    </cfRule>
  </conditionalFormatting>
  <conditionalFormatting sqref="S64">
    <cfRule type="expression" dxfId="983" priority="1843" stopIfTrue="1">
      <formula>Q64="Kier?"</formula>
    </cfRule>
  </conditionalFormatting>
  <conditionalFormatting sqref="T64">
    <cfRule type="expression" dxfId="982" priority="1842" stopIfTrue="1">
      <formula>Q64="Inne?"</formula>
    </cfRule>
  </conditionalFormatting>
  <conditionalFormatting sqref="R64">
    <cfRule type="expression" dxfId="981" priority="1841" stopIfTrue="1">
      <formula>Q64="Podst?"</formula>
    </cfRule>
  </conditionalFormatting>
  <conditionalFormatting sqref="T64">
    <cfRule type="expression" dxfId="980" priority="1840" stopIfTrue="1">
      <formula>Q64="Inne?"</formula>
    </cfRule>
  </conditionalFormatting>
  <conditionalFormatting sqref="S64">
    <cfRule type="expression" dxfId="979" priority="1839" stopIfTrue="1">
      <formula>Q64="Kier?"</formula>
    </cfRule>
  </conditionalFormatting>
  <conditionalFormatting sqref="R64">
    <cfRule type="expression" dxfId="978" priority="1838" stopIfTrue="1">
      <formula>Q64="Podst?"</formula>
    </cfRule>
  </conditionalFormatting>
  <conditionalFormatting sqref="T64">
    <cfRule type="expression" dxfId="977" priority="1837" stopIfTrue="1">
      <formula>Q64="Inne?"</formula>
    </cfRule>
  </conditionalFormatting>
  <conditionalFormatting sqref="S64">
    <cfRule type="expression" dxfId="976" priority="1836" stopIfTrue="1">
      <formula>Q64="Kier?"</formula>
    </cfRule>
  </conditionalFormatting>
  <conditionalFormatting sqref="R64">
    <cfRule type="expression" dxfId="975" priority="1835" stopIfTrue="1">
      <formula>Q64="Podst?"</formula>
    </cfRule>
  </conditionalFormatting>
  <conditionalFormatting sqref="T64">
    <cfRule type="expression" dxfId="974" priority="1834" stopIfTrue="1">
      <formula>Q64="Inne?"</formula>
    </cfRule>
  </conditionalFormatting>
  <conditionalFormatting sqref="S64">
    <cfRule type="expression" dxfId="973" priority="1833" stopIfTrue="1">
      <formula>Q64="Kier?"</formula>
    </cfRule>
  </conditionalFormatting>
  <conditionalFormatting sqref="R64">
    <cfRule type="expression" dxfId="972" priority="1832" stopIfTrue="1">
      <formula>Q64="Podst?"</formula>
    </cfRule>
  </conditionalFormatting>
  <conditionalFormatting sqref="S64">
    <cfRule type="expression" dxfId="971" priority="1831" stopIfTrue="1">
      <formula>Q64="Kier?"</formula>
    </cfRule>
  </conditionalFormatting>
  <conditionalFormatting sqref="R64">
    <cfRule type="expression" dxfId="970" priority="1830" stopIfTrue="1">
      <formula>Q64="Podst?"</formula>
    </cfRule>
  </conditionalFormatting>
  <conditionalFormatting sqref="S64">
    <cfRule type="expression" dxfId="969" priority="1829" stopIfTrue="1">
      <formula>Q64="Kier?"</formula>
    </cfRule>
  </conditionalFormatting>
  <conditionalFormatting sqref="R64">
    <cfRule type="expression" dxfId="968" priority="1828" stopIfTrue="1">
      <formula>Q64="Podst?"</formula>
    </cfRule>
  </conditionalFormatting>
  <conditionalFormatting sqref="T64">
    <cfRule type="expression" dxfId="967" priority="1827" stopIfTrue="1">
      <formula>R64="Kier?"</formula>
    </cfRule>
  </conditionalFormatting>
  <conditionalFormatting sqref="T64">
    <cfRule type="expression" dxfId="966" priority="1826" stopIfTrue="1">
      <formula>R64="Kier?"</formula>
    </cfRule>
  </conditionalFormatting>
  <conditionalFormatting sqref="T64">
    <cfRule type="expression" dxfId="965" priority="1825" stopIfTrue="1">
      <formula>R64="Kier?"</formula>
    </cfRule>
  </conditionalFormatting>
  <conditionalFormatting sqref="T64">
    <cfRule type="expression" dxfId="964" priority="1824" stopIfTrue="1">
      <formula>Q64="Inne?"</formula>
    </cfRule>
  </conditionalFormatting>
  <conditionalFormatting sqref="S64">
    <cfRule type="expression" dxfId="963" priority="1823" stopIfTrue="1">
      <formula>Q64="Kier?"</formula>
    </cfRule>
  </conditionalFormatting>
  <conditionalFormatting sqref="R64">
    <cfRule type="expression" dxfId="962" priority="1822" stopIfTrue="1">
      <formula>Q64="Podst?"</formula>
    </cfRule>
  </conditionalFormatting>
  <conditionalFormatting sqref="T64">
    <cfRule type="expression" dxfId="961" priority="1821" stopIfTrue="1">
      <formula>Q64="Inne?"</formula>
    </cfRule>
  </conditionalFormatting>
  <conditionalFormatting sqref="S64">
    <cfRule type="expression" dxfId="960" priority="1820" stopIfTrue="1">
      <formula>Q64="Kier?"</formula>
    </cfRule>
  </conditionalFormatting>
  <conditionalFormatting sqref="R64">
    <cfRule type="expression" dxfId="959" priority="1819" stopIfTrue="1">
      <formula>Q64="Podst?"</formula>
    </cfRule>
  </conditionalFormatting>
  <conditionalFormatting sqref="S64">
    <cfRule type="expression" dxfId="958" priority="1818" stopIfTrue="1">
      <formula>Q64="Kier?"</formula>
    </cfRule>
  </conditionalFormatting>
  <conditionalFormatting sqref="R64">
    <cfRule type="expression" dxfId="957" priority="1817" stopIfTrue="1">
      <formula>Q64="Podst?"</formula>
    </cfRule>
  </conditionalFormatting>
  <conditionalFormatting sqref="T64">
    <cfRule type="expression" dxfId="956" priority="1816" stopIfTrue="1">
      <formula>Q64="Inne?"</formula>
    </cfRule>
  </conditionalFormatting>
  <conditionalFormatting sqref="R64">
    <cfRule type="expression" dxfId="955" priority="1815" stopIfTrue="1">
      <formula>Q64="Podst?"</formula>
    </cfRule>
  </conditionalFormatting>
  <conditionalFormatting sqref="S64">
    <cfRule type="expression" dxfId="954" priority="1814" stopIfTrue="1">
      <formula>Q64="Kier?"</formula>
    </cfRule>
  </conditionalFormatting>
  <conditionalFormatting sqref="S64">
    <cfRule type="expression" dxfId="953" priority="1813" stopIfTrue="1">
      <formula>Q64="Kier?"</formula>
    </cfRule>
  </conditionalFormatting>
  <conditionalFormatting sqref="T64">
    <cfRule type="expression" dxfId="952" priority="1812" stopIfTrue="1">
      <formula>Q64="Inne?"</formula>
    </cfRule>
  </conditionalFormatting>
  <conditionalFormatting sqref="S64">
    <cfRule type="expression" dxfId="951" priority="1811" stopIfTrue="1">
      <formula>Q64="Kier?"</formula>
    </cfRule>
  </conditionalFormatting>
  <conditionalFormatting sqref="R64">
    <cfRule type="expression" dxfId="950" priority="1810" stopIfTrue="1">
      <formula>Q64="Podst?"</formula>
    </cfRule>
  </conditionalFormatting>
  <conditionalFormatting sqref="T64">
    <cfRule type="expression" dxfId="949" priority="1809" stopIfTrue="1">
      <formula>Q64="Inne?"</formula>
    </cfRule>
  </conditionalFormatting>
  <conditionalFormatting sqref="S64">
    <cfRule type="expression" dxfId="948" priority="1808" stopIfTrue="1">
      <formula>Q64="Kier?"</formula>
    </cfRule>
  </conditionalFormatting>
  <conditionalFormatting sqref="R64">
    <cfRule type="expression" dxfId="947" priority="1807" stopIfTrue="1">
      <formula>Q64="Podst?"</formula>
    </cfRule>
  </conditionalFormatting>
  <conditionalFormatting sqref="T64">
    <cfRule type="expression" dxfId="946" priority="1806" stopIfTrue="1">
      <formula>Q64="Inne?"</formula>
    </cfRule>
  </conditionalFormatting>
  <conditionalFormatting sqref="R64">
    <cfRule type="expression" dxfId="945" priority="1805" stopIfTrue="1">
      <formula>Q64="Podst?"</formula>
    </cfRule>
  </conditionalFormatting>
  <conditionalFormatting sqref="S64">
    <cfRule type="expression" dxfId="944" priority="1804" stopIfTrue="1">
      <formula>Q64="Kier?"</formula>
    </cfRule>
  </conditionalFormatting>
  <conditionalFormatting sqref="S64">
    <cfRule type="expression" dxfId="943" priority="1803" stopIfTrue="1">
      <formula>Q64="Kier?"</formula>
    </cfRule>
  </conditionalFormatting>
  <conditionalFormatting sqref="T64">
    <cfRule type="expression" dxfId="942" priority="1802" stopIfTrue="1">
      <formula>Q64="Inne?"</formula>
    </cfRule>
  </conditionalFormatting>
  <conditionalFormatting sqref="S64">
    <cfRule type="expression" dxfId="941" priority="1801" stopIfTrue="1">
      <formula>Q64="Kier?"</formula>
    </cfRule>
  </conditionalFormatting>
  <conditionalFormatting sqref="R64">
    <cfRule type="expression" dxfId="940" priority="1800" stopIfTrue="1">
      <formula>Q64="Podst?"</formula>
    </cfRule>
  </conditionalFormatting>
  <conditionalFormatting sqref="T64">
    <cfRule type="expression" dxfId="939" priority="1799" stopIfTrue="1">
      <formula>Q64="Inne?"</formula>
    </cfRule>
  </conditionalFormatting>
  <conditionalFormatting sqref="S64">
    <cfRule type="expression" dxfId="938" priority="1798" stopIfTrue="1">
      <formula>Q64="Kier?"</formula>
    </cfRule>
  </conditionalFormatting>
  <conditionalFormatting sqref="R64">
    <cfRule type="expression" dxfId="937" priority="1797" stopIfTrue="1">
      <formula>Q64="Podst?"</formula>
    </cfRule>
  </conditionalFormatting>
  <conditionalFormatting sqref="R64">
    <cfRule type="expression" dxfId="936" priority="1796" stopIfTrue="1">
      <formula>Q47="Podst?"</formula>
    </cfRule>
  </conditionalFormatting>
  <conditionalFormatting sqref="S64">
    <cfRule type="expression" dxfId="935" priority="1795" stopIfTrue="1">
      <formula>Q47="Kier?"</formula>
    </cfRule>
  </conditionalFormatting>
  <conditionalFormatting sqref="T64">
    <cfRule type="expression" dxfId="934" priority="1794" stopIfTrue="1">
      <formula>Q47="Inne?"</formula>
    </cfRule>
  </conditionalFormatting>
  <conditionalFormatting sqref="T64">
    <cfRule type="expression" dxfId="933" priority="1793" stopIfTrue="1">
      <formula>Q64="Inne?"</formula>
    </cfRule>
  </conditionalFormatting>
  <conditionalFormatting sqref="S64">
    <cfRule type="expression" dxfId="932" priority="1792" stopIfTrue="1">
      <formula>Q64="Kier?"</formula>
    </cfRule>
  </conditionalFormatting>
  <conditionalFormatting sqref="R64">
    <cfRule type="expression" dxfId="931" priority="1791" stopIfTrue="1">
      <formula>Q64="Podst?"</formula>
    </cfRule>
  </conditionalFormatting>
  <conditionalFormatting sqref="T64">
    <cfRule type="expression" dxfId="930" priority="1790" stopIfTrue="1">
      <formula>Q64="Inne?"</formula>
    </cfRule>
  </conditionalFormatting>
  <conditionalFormatting sqref="S64">
    <cfRule type="expression" dxfId="929" priority="1789" stopIfTrue="1">
      <formula>Q64="Kier?"</formula>
    </cfRule>
  </conditionalFormatting>
  <conditionalFormatting sqref="R64">
    <cfRule type="expression" dxfId="928" priority="1788" stopIfTrue="1">
      <formula>Q64="Podst?"</formula>
    </cfRule>
  </conditionalFormatting>
  <conditionalFormatting sqref="T64">
    <cfRule type="expression" dxfId="927" priority="1787" stopIfTrue="1">
      <formula>Q64="Inne?"</formula>
    </cfRule>
  </conditionalFormatting>
  <conditionalFormatting sqref="S64">
    <cfRule type="expression" dxfId="926" priority="1786" stopIfTrue="1">
      <formula>Q64="Kier?"</formula>
    </cfRule>
  </conditionalFormatting>
  <conditionalFormatting sqref="R64">
    <cfRule type="expression" dxfId="925" priority="1785" stopIfTrue="1">
      <formula>Q64="Podst?"</formula>
    </cfRule>
  </conditionalFormatting>
  <conditionalFormatting sqref="T64">
    <cfRule type="expression" dxfId="924" priority="1784" stopIfTrue="1">
      <formula>Q64="Inne?"</formula>
    </cfRule>
  </conditionalFormatting>
  <conditionalFormatting sqref="S64">
    <cfRule type="expression" dxfId="923" priority="1783" stopIfTrue="1">
      <formula>Q64="Kier?"</formula>
    </cfRule>
  </conditionalFormatting>
  <conditionalFormatting sqref="R64">
    <cfRule type="expression" dxfId="922" priority="1782" stopIfTrue="1">
      <formula>Q64="Podst?"</formula>
    </cfRule>
  </conditionalFormatting>
  <conditionalFormatting sqref="T64">
    <cfRule type="expression" dxfId="921" priority="1781" stopIfTrue="1">
      <formula>Q64="Inne?"</formula>
    </cfRule>
  </conditionalFormatting>
  <conditionalFormatting sqref="S64">
    <cfRule type="expression" dxfId="920" priority="1780" stopIfTrue="1">
      <formula>Q64="Kier?"</formula>
    </cfRule>
  </conditionalFormatting>
  <conditionalFormatting sqref="R64">
    <cfRule type="expression" dxfId="919" priority="1779" stopIfTrue="1">
      <formula>Q64="Podst?"</formula>
    </cfRule>
  </conditionalFormatting>
  <conditionalFormatting sqref="T64">
    <cfRule type="expression" dxfId="918" priority="1778" stopIfTrue="1">
      <formula>Q64="Inne?"</formula>
    </cfRule>
  </conditionalFormatting>
  <conditionalFormatting sqref="S64">
    <cfRule type="expression" dxfId="917" priority="1777" stopIfTrue="1">
      <formula>Q64="Kier?"</formula>
    </cfRule>
  </conditionalFormatting>
  <conditionalFormatting sqref="R64">
    <cfRule type="expression" dxfId="916" priority="1776" stopIfTrue="1">
      <formula>Q64="Podst?"</formula>
    </cfRule>
  </conditionalFormatting>
  <conditionalFormatting sqref="T62">
    <cfRule type="expression" dxfId="915" priority="1591" stopIfTrue="1">
      <formula>Q62="Inne?"</formula>
    </cfRule>
  </conditionalFormatting>
  <conditionalFormatting sqref="S62">
    <cfRule type="expression" dxfId="914" priority="1592" stopIfTrue="1">
      <formula>Q62="Kier?"</formula>
    </cfRule>
  </conditionalFormatting>
  <conditionalFormatting sqref="R62">
    <cfRule type="expression" dxfId="913" priority="1593" stopIfTrue="1">
      <formula>Q62="Podst?"</formula>
    </cfRule>
  </conditionalFormatting>
  <conditionalFormatting sqref="T62">
    <cfRule type="expression" dxfId="912" priority="1590" stopIfTrue="1">
      <formula>Q62="Inne?"</formula>
    </cfRule>
  </conditionalFormatting>
  <conditionalFormatting sqref="S62">
    <cfRule type="expression" dxfId="911" priority="1589" stopIfTrue="1">
      <formula>Q62="Kier?"</formula>
    </cfRule>
  </conditionalFormatting>
  <conditionalFormatting sqref="R62">
    <cfRule type="expression" dxfId="910" priority="1588" stopIfTrue="1">
      <formula>Q62="Podst?"</formula>
    </cfRule>
  </conditionalFormatting>
  <conditionalFormatting sqref="T62">
    <cfRule type="expression" dxfId="909" priority="1587" stopIfTrue="1">
      <formula>Q62="Inne?"</formula>
    </cfRule>
  </conditionalFormatting>
  <conditionalFormatting sqref="S62">
    <cfRule type="expression" dxfId="908" priority="1586" stopIfTrue="1">
      <formula>Q62="Kier?"</formula>
    </cfRule>
  </conditionalFormatting>
  <conditionalFormatting sqref="R62">
    <cfRule type="expression" dxfId="907" priority="1585" stopIfTrue="1">
      <formula>Q62="Podst?"</formula>
    </cfRule>
  </conditionalFormatting>
  <conditionalFormatting sqref="T62">
    <cfRule type="expression" dxfId="906" priority="1584" stopIfTrue="1">
      <formula>Q62="Inne?"</formula>
    </cfRule>
  </conditionalFormatting>
  <conditionalFormatting sqref="S62">
    <cfRule type="expression" dxfId="905" priority="1583" stopIfTrue="1">
      <formula>Q62="Kier?"</formula>
    </cfRule>
  </conditionalFormatting>
  <conditionalFormatting sqref="R62">
    <cfRule type="expression" dxfId="904" priority="1582" stopIfTrue="1">
      <formula>Q62="Podst?"</formula>
    </cfRule>
  </conditionalFormatting>
  <conditionalFormatting sqref="T62">
    <cfRule type="expression" dxfId="903" priority="1581" stopIfTrue="1">
      <formula>Q62="Inne?"</formula>
    </cfRule>
  </conditionalFormatting>
  <conditionalFormatting sqref="S62">
    <cfRule type="expression" dxfId="902" priority="1580" stopIfTrue="1">
      <formula>Q62="Kier?"</formula>
    </cfRule>
  </conditionalFormatting>
  <conditionalFormatting sqref="R62">
    <cfRule type="expression" dxfId="901" priority="1579" stopIfTrue="1">
      <formula>Q62="Podst?"</formula>
    </cfRule>
  </conditionalFormatting>
  <conditionalFormatting sqref="T62">
    <cfRule type="expression" dxfId="900" priority="1578" stopIfTrue="1">
      <formula>Q62="Inne?"</formula>
    </cfRule>
  </conditionalFormatting>
  <conditionalFormatting sqref="S62">
    <cfRule type="expression" dxfId="899" priority="1577" stopIfTrue="1">
      <formula>Q62="Kier?"</formula>
    </cfRule>
  </conditionalFormatting>
  <conditionalFormatting sqref="R62">
    <cfRule type="expression" dxfId="898" priority="1576" stopIfTrue="1">
      <formula>Q62="Podst?"</formula>
    </cfRule>
  </conditionalFormatting>
  <conditionalFormatting sqref="S62">
    <cfRule type="expression" dxfId="897" priority="1575" stopIfTrue="1">
      <formula>Q62="Kier?"</formula>
    </cfRule>
  </conditionalFormatting>
  <conditionalFormatting sqref="R62">
    <cfRule type="expression" dxfId="896" priority="1574" stopIfTrue="1">
      <formula>Q62="Podst?"</formula>
    </cfRule>
  </conditionalFormatting>
  <conditionalFormatting sqref="S62">
    <cfRule type="expression" dxfId="895" priority="1573" stopIfTrue="1">
      <formula>Q62="Kier?"</formula>
    </cfRule>
  </conditionalFormatting>
  <conditionalFormatting sqref="R62">
    <cfRule type="expression" dxfId="894" priority="1572" stopIfTrue="1">
      <formula>Q62="Podst?"</formula>
    </cfRule>
  </conditionalFormatting>
  <conditionalFormatting sqref="T62">
    <cfRule type="expression" dxfId="893" priority="1571" stopIfTrue="1">
      <formula>Q62="Inne?"</formula>
    </cfRule>
  </conditionalFormatting>
  <conditionalFormatting sqref="T62">
    <cfRule type="expression" dxfId="892" priority="1570" stopIfTrue="1">
      <formula>Q62="Inne?"</formula>
    </cfRule>
  </conditionalFormatting>
  <conditionalFormatting sqref="T62">
    <cfRule type="expression" dxfId="891" priority="1569" stopIfTrue="1">
      <formula>Q62="Inne?"</formula>
    </cfRule>
  </conditionalFormatting>
  <conditionalFormatting sqref="S62">
    <cfRule type="expression" dxfId="890" priority="1568" stopIfTrue="1">
      <formula>Q62="Kier?"</formula>
    </cfRule>
  </conditionalFormatting>
  <conditionalFormatting sqref="R62">
    <cfRule type="expression" dxfId="889" priority="1567" stopIfTrue="1">
      <formula>Q62="Podst?"</formula>
    </cfRule>
  </conditionalFormatting>
  <conditionalFormatting sqref="T62">
    <cfRule type="expression" dxfId="888" priority="1566" stopIfTrue="1">
      <formula>Q62="Inne?"</formula>
    </cfRule>
  </conditionalFormatting>
  <conditionalFormatting sqref="S62">
    <cfRule type="expression" dxfId="887" priority="1565" stopIfTrue="1">
      <formula>Q62="Kier?"</formula>
    </cfRule>
  </conditionalFormatting>
  <conditionalFormatting sqref="R62">
    <cfRule type="expression" dxfId="886" priority="1564" stopIfTrue="1">
      <formula>Q62="Podst?"</formula>
    </cfRule>
  </conditionalFormatting>
  <conditionalFormatting sqref="T62">
    <cfRule type="expression" dxfId="885" priority="1563" stopIfTrue="1">
      <formula>Q62="Inne?"</formula>
    </cfRule>
  </conditionalFormatting>
  <conditionalFormatting sqref="S62">
    <cfRule type="expression" dxfId="884" priority="1562" stopIfTrue="1">
      <formula>Q62="Kier?"</formula>
    </cfRule>
  </conditionalFormatting>
  <conditionalFormatting sqref="R62">
    <cfRule type="expression" dxfId="883" priority="1561" stopIfTrue="1">
      <formula>Q62="Podst?"</formula>
    </cfRule>
  </conditionalFormatting>
  <conditionalFormatting sqref="T62">
    <cfRule type="expression" dxfId="882" priority="1560" stopIfTrue="1">
      <formula>Q62="Inne?"</formula>
    </cfRule>
  </conditionalFormatting>
  <conditionalFormatting sqref="S62">
    <cfRule type="expression" dxfId="881" priority="1559" stopIfTrue="1">
      <formula>Q62="Kier?"</formula>
    </cfRule>
  </conditionalFormatting>
  <conditionalFormatting sqref="R62">
    <cfRule type="expression" dxfId="880" priority="1558" stopIfTrue="1">
      <formula>Q62="Podst?"</formula>
    </cfRule>
  </conditionalFormatting>
  <conditionalFormatting sqref="T62">
    <cfRule type="expression" dxfId="879" priority="1557" stopIfTrue="1">
      <formula>Q62="Inne?"</formula>
    </cfRule>
  </conditionalFormatting>
  <conditionalFormatting sqref="S62">
    <cfRule type="expression" dxfId="878" priority="1556" stopIfTrue="1">
      <formula>Q62="Kier?"</formula>
    </cfRule>
  </conditionalFormatting>
  <conditionalFormatting sqref="R62">
    <cfRule type="expression" dxfId="877" priority="1555" stopIfTrue="1">
      <formula>Q62="Podst?"</formula>
    </cfRule>
  </conditionalFormatting>
  <conditionalFormatting sqref="T62">
    <cfRule type="expression" dxfId="876" priority="1554" stopIfTrue="1">
      <formula>Q62="Inne?"</formula>
    </cfRule>
  </conditionalFormatting>
  <conditionalFormatting sqref="S62">
    <cfRule type="expression" dxfId="875" priority="1553" stopIfTrue="1">
      <formula>Q62="Kier?"</formula>
    </cfRule>
  </conditionalFormatting>
  <conditionalFormatting sqref="R62">
    <cfRule type="expression" dxfId="874" priority="1552" stopIfTrue="1">
      <formula>Q62="Podst?"</formula>
    </cfRule>
  </conditionalFormatting>
  <conditionalFormatting sqref="T62">
    <cfRule type="expression" dxfId="873" priority="1551" stopIfTrue="1">
      <formula>Q62="Inne?"</formula>
    </cfRule>
  </conditionalFormatting>
  <conditionalFormatting sqref="S62">
    <cfRule type="expression" dxfId="872" priority="1550" stopIfTrue="1">
      <formula>Q62="Kier?"</formula>
    </cfRule>
  </conditionalFormatting>
  <conditionalFormatting sqref="R62">
    <cfRule type="expression" dxfId="871" priority="1549" stopIfTrue="1">
      <formula>Q62="Podst?"</formula>
    </cfRule>
  </conditionalFormatting>
  <conditionalFormatting sqref="T62">
    <cfRule type="expression" dxfId="870" priority="1548" stopIfTrue="1">
      <formula>Q62="Inne?"</formula>
    </cfRule>
  </conditionalFormatting>
  <conditionalFormatting sqref="S62">
    <cfRule type="expression" dxfId="869" priority="1547" stopIfTrue="1">
      <formula>Q62="Kier?"</formula>
    </cfRule>
  </conditionalFormatting>
  <conditionalFormatting sqref="R62">
    <cfRule type="expression" dxfId="868" priority="1546" stopIfTrue="1">
      <formula>Q62="Podst?"</formula>
    </cfRule>
  </conditionalFormatting>
  <conditionalFormatting sqref="T62">
    <cfRule type="expression" dxfId="867" priority="1545" stopIfTrue="1">
      <formula>Q62="Inne?"</formula>
    </cfRule>
  </conditionalFormatting>
  <conditionalFormatting sqref="S62">
    <cfRule type="expression" dxfId="866" priority="1544" stopIfTrue="1">
      <formula>Q62="Kier?"</formula>
    </cfRule>
  </conditionalFormatting>
  <conditionalFormatting sqref="R62">
    <cfRule type="expression" dxfId="865" priority="1543" stopIfTrue="1">
      <formula>Q62="Podst?"</formula>
    </cfRule>
  </conditionalFormatting>
  <conditionalFormatting sqref="T62">
    <cfRule type="expression" dxfId="864" priority="1542" stopIfTrue="1">
      <formula>Q62="Inne?"</formula>
    </cfRule>
  </conditionalFormatting>
  <conditionalFormatting sqref="S62">
    <cfRule type="expression" dxfId="863" priority="1541" stopIfTrue="1">
      <formula>Q62="Kier?"</formula>
    </cfRule>
  </conditionalFormatting>
  <conditionalFormatting sqref="R62">
    <cfRule type="expression" dxfId="862" priority="1540" stopIfTrue="1">
      <formula>Q62="Podst?"</formula>
    </cfRule>
  </conditionalFormatting>
  <conditionalFormatting sqref="T76">
    <cfRule type="expression" dxfId="861" priority="1537" stopIfTrue="1">
      <formula>Q76="Inne?"</formula>
    </cfRule>
  </conditionalFormatting>
  <conditionalFormatting sqref="S76">
    <cfRule type="expression" dxfId="860" priority="1538" stopIfTrue="1">
      <formula>Q76="Kier?"</formula>
    </cfRule>
  </conditionalFormatting>
  <conditionalFormatting sqref="R76">
    <cfRule type="expression" dxfId="859" priority="1539" stopIfTrue="1">
      <formula>Q76="Podst?"</formula>
    </cfRule>
  </conditionalFormatting>
  <conditionalFormatting sqref="T76">
    <cfRule type="expression" dxfId="858" priority="1536" stopIfTrue="1">
      <formula>Q76="Inne?"</formula>
    </cfRule>
  </conditionalFormatting>
  <conditionalFormatting sqref="S76">
    <cfRule type="expression" dxfId="857" priority="1535" stopIfTrue="1">
      <formula>Q76="Kier?"</formula>
    </cfRule>
  </conditionalFormatting>
  <conditionalFormatting sqref="R76">
    <cfRule type="expression" dxfId="856" priority="1534" stopIfTrue="1">
      <formula>Q76="Podst?"</formula>
    </cfRule>
  </conditionalFormatting>
  <conditionalFormatting sqref="T76">
    <cfRule type="expression" dxfId="855" priority="1533" stopIfTrue="1">
      <formula>Q76="Inne?"</formula>
    </cfRule>
  </conditionalFormatting>
  <conditionalFormatting sqref="S76">
    <cfRule type="expression" dxfId="854" priority="1532" stopIfTrue="1">
      <formula>Q76="Kier?"</formula>
    </cfRule>
  </conditionalFormatting>
  <conditionalFormatting sqref="R76">
    <cfRule type="expression" dxfId="853" priority="1531" stopIfTrue="1">
      <formula>Q76="Podst?"</formula>
    </cfRule>
  </conditionalFormatting>
  <conditionalFormatting sqref="T76">
    <cfRule type="expression" dxfId="852" priority="1530" stopIfTrue="1">
      <formula>Q76="Inne?"</formula>
    </cfRule>
  </conditionalFormatting>
  <conditionalFormatting sqref="S76">
    <cfRule type="expression" dxfId="851" priority="1529" stopIfTrue="1">
      <formula>Q76="Kier?"</formula>
    </cfRule>
  </conditionalFormatting>
  <conditionalFormatting sqref="R76">
    <cfRule type="expression" dxfId="850" priority="1528" stopIfTrue="1">
      <formula>Q76="Podst?"</formula>
    </cfRule>
  </conditionalFormatting>
  <conditionalFormatting sqref="T76">
    <cfRule type="expression" dxfId="849" priority="1527" stopIfTrue="1">
      <formula>Q76="Inne?"</formula>
    </cfRule>
  </conditionalFormatting>
  <conditionalFormatting sqref="S76">
    <cfRule type="expression" dxfId="848" priority="1526" stopIfTrue="1">
      <formula>Q76="Kier?"</formula>
    </cfRule>
  </conditionalFormatting>
  <conditionalFormatting sqref="R76">
    <cfRule type="expression" dxfId="847" priority="1525" stopIfTrue="1">
      <formula>Q76="Podst?"</formula>
    </cfRule>
  </conditionalFormatting>
  <conditionalFormatting sqref="S76">
    <cfRule type="expression" dxfId="846" priority="1524" stopIfTrue="1">
      <formula>Q76="Kier?"</formula>
    </cfRule>
  </conditionalFormatting>
  <conditionalFormatting sqref="R76">
    <cfRule type="expression" dxfId="845" priority="1523" stopIfTrue="1">
      <formula>Q76="Podst?"</formula>
    </cfRule>
  </conditionalFormatting>
  <conditionalFormatting sqref="S76">
    <cfRule type="expression" dxfId="844" priority="1522" stopIfTrue="1">
      <formula>Q76="Kier?"</formula>
    </cfRule>
  </conditionalFormatting>
  <conditionalFormatting sqref="R76">
    <cfRule type="expression" dxfId="843" priority="1521" stopIfTrue="1">
      <formula>Q76="Podst?"</formula>
    </cfRule>
  </conditionalFormatting>
  <conditionalFormatting sqref="T76">
    <cfRule type="expression" dxfId="842" priority="1520" stopIfTrue="1">
      <formula>Q76="Inne?"</formula>
    </cfRule>
  </conditionalFormatting>
  <conditionalFormatting sqref="T76">
    <cfRule type="expression" dxfId="841" priority="1519" stopIfTrue="1">
      <formula>Q76="Inne?"</formula>
    </cfRule>
  </conditionalFormatting>
  <conditionalFormatting sqref="T76">
    <cfRule type="expression" dxfId="840" priority="1518" stopIfTrue="1">
      <formula>Q76="Inne?"</formula>
    </cfRule>
  </conditionalFormatting>
  <conditionalFormatting sqref="S76">
    <cfRule type="expression" dxfId="839" priority="1517" stopIfTrue="1">
      <formula>Q76="Kier?"</formula>
    </cfRule>
  </conditionalFormatting>
  <conditionalFormatting sqref="R76">
    <cfRule type="expression" dxfId="838" priority="1516" stopIfTrue="1">
      <formula>Q76="Podst?"</formula>
    </cfRule>
  </conditionalFormatting>
  <conditionalFormatting sqref="T76">
    <cfRule type="expression" dxfId="837" priority="1515" stopIfTrue="1">
      <formula>Q76="Inne?"</formula>
    </cfRule>
  </conditionalFormatting>
  <conditionalFormatting sqref="S76">
    <cfRule type="expression" dxfId="836" priority="1514" stopIfTrue="1">
      <formula>Q76="Kier?"</formula>
    </cfRule>
  </conditionalFormatting>
  <conditionalFormatting sqref="R76">
    <cfRule type="expression" dxfId="835" priority="1513" stopIfTrue="1">
      <formula>Q76="Podst?"</formula>
    </cfRule>
  </conditionalFormatting>
  <conditionalFormatting sqref="T76">
    <cfRule type="expression" dxfId="834" priority="1512" stopIfTrue="1">
      <formula>Q76="Inne?"</formula>
    </cfRule>
  </conditionalFormatting>
  <conditionalFormatting sqref="S76">
    <cfRule type="expression" dxfId="833" priority="1511" stopIfTrue="1">
      <formula>Q76="Kier?"</formula>
    </cfRule>
  </conditionalFormatting>
  <conditionalFormatting sqref="R76">
    <cfRule type="expression" dxfId="832" priority="1510" stopIfTrue="1">
      <formula>Q76="Podst?"</formula>
    </cfRule>
  </conditionalFormatting>
  <conditionalFormatting sqref="T76">
    <cfRule type="expression" dxfId="831" priority="1509" stopIfTrue="1">
      <formula>Q76="Inne?"</formula>
    </cfRule>
  </conditionalFormatting>
  <conditionalFormatting sqref="S76">
    <cfRule type="expression" dxfId="830" priority="1508" stopIfTrue="1">
      <formula>Q76="Kier?"</formula>
    </cfRule>
  </conditionalFormatting>
  <conditionalFormatting sqref="R76">
    <cfRule type="expression" dxfId="829" priority="1507" stopIfTrue="1">
      <formula>Q76="Podst?"</formula>
    </cfRule>
  </conditionalFormatting>
  <conditionalFormatting sqref="T76">
    <cfRule type="expression" dxfId="828" priority="1506" stopIfTrue="1">
      <formula>Q76="Inne?"</formula>
    </cfRule>
  </conditionalFormatting>
  <conditionalFormatting sqref="S76">
    <cfRule type="expression" dxfId="827" priority="1505" stopIfTrue="1">
      <formula>Q76="Kier?"</formula>
    </cfRule>
  </conditionalFormatting>
  <conditionalFormatting sqref="R76">
    <cfRule type="expression" dxfId="826" priority="1504" stopIfTrue="1">
      <formula>Q76="Podst?"</formula>
    </cfRule>
  </conditionalFormatting>
  <conditionalFormatting sqref="T76">
    <cfRule type="expression" dxfId="825" priority="1503" stopIfTrue="1">
      <formula>Q76="Inne?"</formula>
    </cfRule>
  </conditionalFormatting>
  <conditionalFormatting sqref="S76">
    <cfRule type="expression" dxfId="824" priority="1502" stopIfTrue="1">
      <formula>Q76="Kier?"</formula>
    </cfRule>
  </conditionalFormatting>
  <conditionalFormatting sqref="R76">
    <cfRule type="expression" dxfId="823" priority="1501" stopIfTrue="1">
      <formula>Q76="Podst?"</formula>
    </cfRule>
  </conditionalFormatting>
  <conditionalFormatting sqref="T76">
    <cfRule type="expression" dxfId="822" priority="1500" stopIfTrue="1">
      <formula>Q76="Inne?"</formula>
    </cfRule>
  </conditionalFormatting>
  <conditionalFormatting sqref="S76">
    <cfRule type="expression" dxfId="821" priority="1499" stopIfTrue="1">
      <formula>Q76="Kier?"</formula>
    </cfRule>
  </conditionalFormatting>
  <conditionalFormatting sqref="R76">
    <cfRule type="expression" dxfId="820" priority="1498" stopIfTrue="1">
      <formula>Q76="Podst?"</formula>
    </cfRule>
  </conditionalFormatting>
  <conditionalFormatting sqref="T76">
    <cfRule type="expression" dxfId="819" priority="1497" stopIfTrue="1">
      <formula>Q76="Inne?"</formula>
    </cfRule>
  </conditionalFormatting>
  <conditionalFormatting sqref="S76">
    <cfRule type="expression" dxfId="818" priority="1496" stopIfTrue="1">
      <formula>Q76="Kier?"</formula>
    </cfRule>
  </conditionalFormatting>
  <conditionalFormatting sqref="R76">
    <cfRule type="expression" dxfId="817" priority="1495" stopIfTrue="1">
      <formula>Q76="Podst?"</formula>
    </cfRule>
  </conditionalFormatting>
  <conditionalFormatting sqref="T76">
    <cfRule type="expression" dxfId="816" priority="1494" stopIfTrue="1">
      <formula>Q76="Inne?"</formula>
    </cfRule>
  </conditionalFormatting>
  <conditionalFormatting sqref="S76">
    <cfRule type="expression" dxfId="815" priority="1493" stopIfTrue="1">
      <formula>Q76="Kier?"</formula>
    </cfRule>
  </conditionalFormatting>
  <conditionalFormatting sqref="R76">
    <cfRule type="expression" dxfId="814" priority="1492" stopIfTrue="1">
      <formula>Q76="Podst?"</formula>
    </cfRule>
  </conditionalFormatting>
  <conditionalFormatting sqref="T76">
    <cfRule type="expression" dxfId="813" priority="1491" stopIfTrue="1">
      <formula>Q76="Inne?"</formula>
    </cfRule>
  </conditionalFormatting>
  <conditionalFormatting sqref="S76">
    <cfRule type="expression" dxfId="812" priority="1490" stopIfTrue="1">
      <formula>Q76="Kier?"</formula>
    </cfRule>
  </conditionalFormatting>
  <conditionalFormatting sqref="R76">
    <cfRule type="expression" dxfId="811" priority="1489" stopIfTrue="1">
      <formula>Q76="Podst?"</formula>
    </cfRule>
  </conditionalFormatting>
  <conditionalFormatting sqref="T74">
    <cfRule type="expression" dxfId="810" priority="1379" stopIfTrue="1">
      <formula>Q74="Inne?"</formula>
    </cfRule>
  </conditionalFormatting>
  <conditionalFormatting sqref="S74">
    <cfRule type="expression" dxfId="809" priority="1380" stopIfTrue="1">
      <formula>Q74="Kier?"</formula>
    </cfRule>
  </conditionalFormatting>
  <conditionalFormatting sqref="R74">
    <cfRule type="expression" dxfId="808" priority="1381" stopIfTrue="1">
      <formula>Q74="Podst?"</formula>
    </cfRule>
  </conditionalFormatting>
  <conditionalFormatting sqref="T74">
    <cfRule type="expression" dxfId="807" priority="1378" stopIfTrue="1">
      <formula>Q74="Inne?"</formula>
    </cfRule>
  </conditionalFormatting>
  <conditionalFormatting sqref="S74">
    <cfRule type="expression" dxfId="806" priority="1377" stopIfTrue="1">
      <formula>Q74="Kier?"</formula>
    </cfRule>
  </conditionalFormatting>
  <conditionalFormatting sqref="R74">
    <cfRule type="expression" dxfId="805" priority="1376" stopIfTrue="1">
      <formula>Q74="Podst?"</formula>
    </cfRule>
  </conditionalFormatting>
  <conditionalFormatting sqref="T74">
    <cfRule type="expression" dxfId="804" priority="1375" stopIfTrue="1">
      <formula>Q74="Inne?"</formula>
    </cfRule>
  </conditionalFormatting>
  <conditionalFormatting sqref="S74">
    <cfRule type="expression" dxfId="803" priority="1374" stopIfTrue="1">
      <formula>Q74="Kier?"</formula>
    </cfRule>
  </conditionalFormatting>
  <conditionalFormatting sqref="R74">
    <cfRule type="expression" dxfId="802" priority="1373" stopIfTrue="1">
      <formula>Q74="Podst?"</formula>
    </cfRule>
  </conditionalFormatting>
  <conditionalFormatting sqref="T74">
    <cfRule type="expression" dxfId="801" priority="1372" stopIfTrue="1">
      <formula>Q74="Inne?"</formula>
    </cfRule>
  </conditionalFormatting>
  <conditionalFormatting sqref="S74">
    <cfRule type="expression" dxfId="800" priority="1371" stopIfTrue="1">
      <formula>Q74="Kier?"</formula>
    </cfRule>
  </conditionalFormatting>
  <conditionalFormatting sqref="R74">
    <cfRule type="expression" dxfId="799" priority="1370" stopIfTrue="1">
      <formula>Q74="Podst?"</formula>
    </cfRule>
  </conditionalFormatting>
  <conditionalFormatting sqref="T74">
    <cfRule type="expression" dxfId="798" priority="1369" stopIfTrue="1">
      <formula>Q74="Inne?"</formula>
    </cfRule>
  </conditionalFormatting>
  <conditionalFormatting sqref="T74">
    <cfRule type="expression" dxfId="797" priority="1368" stopIfTrue="1">
      <formula>Q74="Inne?"</formula>
    </cfRule>
  </conditionalFormatting>
  <conditionalFormatting sqref="S74">
    <cfRule type="expression" dxfId="796" priority="1367" stopIfTrue="1">
      <formula>Q74="Kier?"</formula>
    </cfRule>
  </conditionalFormatting>
  <conditionalFormatting sqref="R74">
    <cfRule type="expression" dxfId="795" priority="1366" stopIfTrue="1">
      <formula>Q74="Podst?"</formula>
    </cfRule>
  </conditionalFormatting>
  <conditionalFormatting sqref="T74">
    <cfRule type="expression" dxfId="794" priority="1365" stopIfTrue="1">
      <formula>Q74="Inne?"</formula>
    </cfRule>
  </conditionalFormatting>
  <conditionalFormatting sqref="S74">
    <cfRule type="expression" dxfId="793" priority="1364" stopIfTrue="1">
      <formula>Q74="Kier?"</formula>
    </cfRule>
  </conditionalFormatting>
  <conditionalFormatting sqref="R74">
    <cfRule type="expression" dxfId="792" priority="1363" stopIfTrue="1">
      <formula>Q74="Podst?"</formula>
    </cfRule>
  </conditionalFormatting>
  <conditionalFormatting sqref="T74">
    <cfRule type="expression" dxfId="791" priority="1362" stopIfTrue="1">
      <formula>Q74="Inne?"</formula>
    </cfRule>
  </conditionalFormatting>
  <conditionalFormatting sqref="S74">
    <cfRule type="expression" dxfId="790" priority="1361" stopIfTrue="1">
      <formula>Q74="Kier?"</formula>
    </cfRule>
  </conditionalFormatting>
  <conditionalFormatting sqref="R74">
    <cfRule type="expression" dxfId="789" priority="1360" stopIfTrue="1">
      <formula>Q74="Podst?"</formula>
    </cfRule>
  </conditionalFormatting>
  <conditionalFormatting sqref="T74">
    <cfRule type="expression" dxfId="788" priority="1359" stopIfTrue="1">
      <formula>Q74="Inne?"</formula>
    </cfRule>
  </conditionalFormatting>
  <conditionalFormatting sqref="S74">
    <cfRule type="expression" dxfId="787" priority="1358" stopIfTrue="1">
      <formula>Q74="Kier?"</formula>
    </cfRule>
  </conditionalFormatting>
  <conditionalFormatting sqref="R74">
    <cfRule type="expression" dxfId="786" priority="1357" stopIfTrue="1">
      <formula>Q74="Podst?"</formula>
    </cfRule>
  </conditionalFormatting>
  <conditionalFormatting sqref="T74">
    <cfRule type="expression" dxfId="785" priority="1356" stopIfTrue="1">
      <formula>Q74="Inne?"</formula>
    </cfRule>
  </conditionalFormatting>
  <conditionalFormatting sqref="S74">
    <cfRule type="expression" dxfId="784" priority="1355" stopIfTrue="1">
      <formula>Q74="Kier?"</formula>
    </cfRule>
  </conditionalFormatting>
  <conditionalFormatting sqref="R74">
    <cfRule type="expression" dxfId="783" priority="1354" stopIfTrue="1">
      <formula>Q74="Podst?"</formula>
    </cfRule>
  </conditionalFormatting>
  <conditionalFormatting sqref="T74">
    <cfRule type="expression" dxfId="782" priority="1353" stopIfTrue="1">
      <formula>Q74="Inne?"</formula>
    </cfRule>
  </conditionalFormatting>
  <conditionalFormatting sqref="S74">
    <cfRule type="expression" dxfId="781" priority="1352" stopIfTrue="1">
      <formula>Q74="Kier?"</formula>
    </cfRule>
  </conditionalFormatting>
  <conditionalFormatting sqref="R74">
    <cfRule type="expression" dxfId="780" priority="1351" stopIfTrue="1">
      <formula>Q74="Podst?"</formula>
    </cfRule>
  </conditionalFormatting>
  <conditionalFormatting sqref="R74">
    <cfRule type="expression" dxfId="779" priority="1350" stopIfTrue="1">
      <formula>Q74="Podst?"</formula>
    </cfRule>
  </conditionalFormatting>
  <conditionalFormatting sqref="S74">
    <cfRule type="expression" dxfId="778" priority="1349" stopIfTrue="1">
      <formula>Q74="Kier?"</formula>
    </cfRule>
  </conditionalFormatting>
  <conditionalFormatting sqref="T74">
    <cfRule type="expression" dxfId="777" priority="1348" stopIfTrue="1">
      <formula>Q74="Inne?"</formula>
    </cfRule>
  </conditionalFormatting>
  <conditionalFormatting sqref="T74">
    <cfRule type="expression" dxfId="776" priority="1347" stopIfTrue="1">
      <formula>Q74="Inne?"</formula>
    </cfRule>
  </conditionalFormatting>
  <conditionalFormatting sqref="S74">
    <cfRule type="expression" dxfId="775" priority="1346" stopIfTrue="1">
      <formula>Q74="Kier?"</formula>
    </cfRule>
  </conditionalFormatting>
  <conditionalFormatting sqref="T74">
    <cfRule type="expression" dxfId="774" priority="1345" stopIfTrue="1">
      <formula>Q74="Inne?"</formula>
    </cfRule>
  </conditionalFormatting>
  <conditionalFormatting sqref="S74">
    <cfRule type="expression" dxfId="773" priority="1344" stopIfTrue="1">
      <formula>Q74="Kier?"</formula>
    </cfRule>
  </conditionalFormatting>
  <conditionalFormatting sqref="R74">
    <cfRule type="expression" dxfId="772" priority="1343" stopIfTrue="1">
      <formula>Q74="Podst?"</formula>
    </cfRule>
  </conditionalFormatting>
  <conditionalFormatting sqref="S74">
    <cfRule type="expression" dxfId="771" priority="1342" stopIfTrue="1">
      <formula>Q74="Kier?"</formula>
    </cfRule>
  </conditionalFormatting>
  <conditionalFormatting sqref="T74">
    <cfRule type="expression" dxfId="770" priority="1341" stopIfTrue="1">
      <formula>Q74="Inne?"</formula>
    </cfRule>
  </conditionalFormatting>
  <conditionalFormatting sqref="R74">
    <cfRule type="expression" dxfId="769" priority="1340" stopIfTrue="1">
      <formula>Q74="Podst?"</formula>
    </cfRule>
  </conditionalFormatting>
  <conditionalFormatting sqref="T74">
    <cfRule type="expression" dxfId="768" priority="1339" stopIfTrue="1">
      <formula>Q74="Inne?"</formula>
    </cfRule>
  </conditionalFormatting>
  <conditionalFormatting sqref="S74">
    <cfRule type="expression" dxfId="767" priority="1338" stopIfTrue="1">
      <formula>Q74="Kier?"</formula>
    </cfRule>
  </conditionalFormatting>
  <conditionalFormatting sqref="R74">
    <cfRule type="expression" dxfId="766" priority="1337" stopIfTrue="1">
      <formula>Q74="Podst?"</formula>
    </cfRule>
  </conditionalFormatting>
  <conditionalFormatting sqref="T74">
    <cfRule type="expression" dxfId="765" priority="1336" stopIfTrue="1">
      <formula>Q74="Inne?"</formula>
    </cfRule>
  </conditionalFormatting>
  <conditionalFormatting sqref="S74">
    <cfRule type="expression" dxfId="764" priority="1335" stopIfTrue="1">
      <formula>Q74="Kier?"</formula>
    </cfRule>
  </conditionalFormatting>
  <conditionalFormatting sqref="R74">
    <cfRule type="expression" dxfId="763" priority="1334" stopIfTrue="1">
      <formula>Q74="Podst?"</formula>
    </cfRule>
  </conditionalFormatting>
  <conditionalFormatting sqref="T74">
    <cfRule type="expression" dxfId="762" priority="1333" stopIfTrue="1">
      <formula>Q74="Inne?"</formula>
    </cfRule>
  </conditionalFormatting>
  <conditionalFormatting sqref="S74">
    <cfRule type="expression" dxfId="761" priority="1332" stopIfTrue="1">
      <formula>Q74="Kier?"</formula>
    </cfRule>
  </conditionalFormatting>
  <conditionalFormatting sqref="R74">
    <cfRule type="expression" dxfId="760" priority="1331" stopIfTrue="1">
      <formula>Q74="Podst?"</formula>
    </cfRule>
  </conditionalFormatting>
  <conditionalFormatting sqref="S74">
    <cfRule type="expression" dxfId="759" priority="1330" stopIfTrue="1">
      <formula>Q74="Kier?"</formula>
    </cfRule>
  </conditionalFormatting>
  <conditionalFormatting sqref="R74">
    <cfRule type="expression" dxfId="758" priority="1329" stopIfTrue="1">
      <formula>Q74="Podst?"</formula>
    </cfRule>
  </conditionalFormatting>
  <conditionalFormatting sqref="S74">
    <cfRule type="expression" dxfId="757" priority="1328" stopIfTrue="1">
      <formula>Q74="Kier?"</formula>
    </cfRule>
  </conditionalFormatting>
  <conditionalFormatting sqref="R74">
    <cfRule type="expression" dxfId="756" priority="1327" stopIfTrue="1">
      <formula>Q74="Podst?"</formula>
    </cfRule>
  </conditionalFormatting>
  <conditionalFormatting sqref="T74">
    <cfRule type="expression" dxfId="755" priority="1326" stopIfTrue="1">
      <formula>R74="Kier?"</formula>
    </cfRule>
  </conditionalFormatting>
  <conditionalFormatting sqref="T74">
    <cfRule type="expression" dxfId="754" priority="1325" stopIfTrue="1">
      <formula>R74="Kier?"</formula>
    </cfRule>
  </conditionalFormatting>
  <conditionalFormatting sqref="T74">
    <cfRule type="expression" dxfId="753" priority="1324" stopIfTrue="1">
      <formula>R74="Kier?"</formula>
    </cfRule>
  </conditionalFormatting>
  <conditionalFormatting sqref="T74">
    <cfRule type="expression" dxfId="752" priority="1323" stopIfTrue="1">
      <formula>Q74="Inne?"</formula>
    </cfRule>
  </conditionalFormatting>
  <conditionalFormatting sqref="S74">
    <cfRule type="expression" dxfId="751" priority="1322" stopIfTrue="1">
      <formula>Q74="Kier?"</formula>
    </cfRule>
  </conditionalFormatting>
  <conditionalFormatting sqref="R74">
    <cfRule type="expression" dxfId="750" priority="1321" stopIfTrue="1">
      <formula>Q74="Podst?"</formula>
    </cfRule>
  </conditionalFormatting>
  <conditionalFormatting sqref="T74">
    <cfRule type="expression" dxfId="749" priority="1320" stopIfTrue="1">
      <formula>Q74="Inne?"</formula>
    </cfRule>
  </conditionalFormatting>
  <conditionalFormatting sqref="S74">
    <cfRule type="expression" dxfId="748" priority="1319" stopIfTrue="1">
      <formula>Q74="Kier?"</formula>
    </cfRule>
  </conditionalFormatting>
  <conditionalFormatting sqref="R74">
    <cfRule type="expression" dxfId="747" priority="1318" stopIfTrue="1">
      <formula>Q74="Podst?"</formula>
    </cfRule>
  </conditionalFormatting>
  <conditionalFormatting sqref="S74">
    <cfRule type="expression" dxfId="746" priority="1317" stopIfTrue="1">
      <formula>Q74="Kier?"</formula>
    </cfRule>
  </conditionalFormatting>
  <conditionalFormatting sqref="R74">
    <cfRule type="expression" dxfId="745" priority="1316" stopIfTrue="1">
      <formula>Q74="Podst?"</formula>
    </cfRule>
  </conditionalFormatting>
  <conditionalFormatting sqref="T74">
    <cfRule type="expression" dxfId="744" priority="1315" stopIfTrue="1">
      <formula>Q74="Inne?"</formula>
    </cfRule>
  </conditionalFormatting>
  <conditionalFormatting sqref="R74">
    <cfRule type="expression" dxfId="743" priority="1314" stopIfTrue="1">
      <formula>Q74="Podst?"</formula>
    </cfRule>
  </conditionalFormatting>
  <conditionalFormatting sqref="S74">
    <cfRule type="expression" dxfId="742" priority="1313" stopIfTrue="1">
      <formula>Q74="Kier?"</formula>
    </cfRule>
  </conditionalFormatting>
  <conditionalFormatting sqref="S74">
    <cfRule type="expression" dxfId="741" priority="1312" stopIfTrue="1">
      <formula>Q74="Kier?"</formula>
    </cfRule>
  </conditionalFormatting>
  <conditionalFormatting sqref="T74">
    <cfRule type="expression" dxfId="740" priority="1311" stopIfTrue="1">
      <formula>Q74="Inne?"</formula>
    </cfRule>
  </conditionalFormatting>
  <conditionalFormatting sqref="S74">
    <cfRule type="expression" dxfId="739" priority="1310" stopIfTrue="1">
      <formula>Q74="Kier?"</formula>
    </cfRule>
  </conditionalFormatting>
  <conditionalFormatting sqref="R74">
    <cfRule type="expression" dxfId="738" priority="1309" stopIfTrue="1">
      <formula>Q74="Podst?"</formula>
    </cfRule>
  </conditionalFormatting>
  <conditionalFormatting sqref="T74">
    <cfRule type="expression" dxfId="737" priority="1308" stopIfTrue="1">
      <formula>Q74="Inne?"</formula>
    </cfRule>
  </conditionalFormatting>
  <conditionalFormatting sqref="S74">
    <cfRule type="expression" dxfId="736" priority="1307" stopIfTrue="1">
      <formula>Q74="Kier?"</formula>
    </cfRule>
  </conditionalFormatting>
  <conditionalFormatting sqref="R74">
    <cfRule type="expression" dxfId="735" priority="1306" stopIfTrue="1">
      <formula>Q74="Podst?"</formula>
    </cfRule>
  </conditionalFormatting>
  <conditionalFormatting sqref="T74">
    <cfRule type="expression" dxfId="734" priority="1305" stopIfTrue="1">
      <formula>Q74="Inne?"</formula>
    </cfRule>
  </conditionalFormatting>
  <conditionalFormatting sqref="R74">
    <cfRule type="expression" dxfId="733" priority="1304" stopIfTrue="1">
      <formula>Q74="Podst?"</formula>
    </cfRule>
  </conditionalFormatting>
  <conditionalFormatting sqref="S74">
    <cfRule type="expression" dxfId="732" priority="1303" stopIfTrue="1">
      <formula>Q74="Kier?"</formula>
    </cfRule>
  </conditionalFormatting>
  <conditionalFormatting sqref="S74">
    <cfRule type="expression" dxfId="731" priority="1302" stopIfTrue="1">
      <formula>Q74="Kier?"</formula>
    </cfRule>
  </conditionalFormatting>
  <conditionalFormatting sqref="T74">
    <cfRule type="expression" dxfId="730" priority="1301" stopIfTrue="1">
      <formula>Q74="Inne?"</formula>
    </cfRule>
  </conditionalFormatting>
  <conditionalFormatting sqref="S74">
    <cfRule type="expression" dxfId="729" priority="1300" stopIfTrue="1">
      <formula>Q74="Kier?"</formula>
    </cfRule>
  </conditionalFormatting>
  <conditionalFormatting sqref="R74">
    <cfRule type="expression" dxfId="728" priority="1299" stopIfTrue="1">
      <formula>Q74="Podst?"</formula>
    </cfRule>
  </conditionalFormatting>
  <conditionalFormatting sqref="T74">
    <cfRule type="expression" dxfId="727" priority="1298" stopIfTrue="1">
      <formula>Q74="Inne?"</formula>
    </cfRule>
  </conditionalFormatting>
  <conditionalFormatting sqref="S74">
    <cfRule type="expression" dxfId="726" priority="1297" stopIfTrue="1">
      <formula>Q74="Kier?"</formula>
    </cfRule>
  </conditionalFormatting>
  <conditionalFormatting sqref="R74">
    <cfRule type="expression" dxfId="725" priority="1296" stopIfTrue="1">
      <formula>Q74="Podst?"</formula>
    </cfRule>
  </conditionalFormatting>
  <conditionalFormatting sqref="R74">
    <cfRule type="expression" dxfId="724" priority="1295" stopIfTrue="1">
      <formula>Q57="Podst?"</formula>
    </cfRule>
  </conditionalFormatting>
  <conditionalFormatting sqref="S74">
    <cfRule type="expression" dxfId="723" priority="1294" stopIfTrue="1">
      <formula>Q57="Kier?"</formula>
    </cfRule>
  </conditionalFormatting>
  <conditionalFormatting sqref="T74">
    <cfRule type="expression" dxfId="722" priority="1293" stopIfTrue="1">
      <formula>Q57="Inne?"</formula>
    </cfRule>
  </conditionalFormatting>
  <conditionalFormatting sqref="T74">
    <cfRule type="expression" dxfId="721" priority="1292" stopIfTrue="1">
      <formula>Q74="Inne?"</formula>
    </cfRule>
  </conditionalFormatting>
  <conditionalFormatting sqref="S74">
    <cfRule type="expression" dxfId="720" priority="1291" stopIfTrue="1">
      <formula>Q74="Kier?"</formula>
    </cfRule>
  </conditionalFormatting>
  <conditionalFormatting sqref="R74">
    <cfRule type="expression" dxfId="719" priority="1290" stopIfTrue="1">
      <formula>Q74="Podst?"</formula>
    </cfRule>
  </conditionalFormatting>
  <conditionalFormatting sqref="T74">
    <cfRule type="expression" dxfId="718" priority="1289" stopIfTrue="1">
      <formula>Q74="Inne?"</formula>
    </cfRule>
  </conditionalFormatting>
  <conditionalFormatting sqref="S74">
    <cfRule type="expression" dxfId="717" priority="1288" stopIfTrue="1">
      <formula>Q74="Kier?"</formula>
    </cfRule>
  </conditionalFormatting>
  <conditionalFormatting sqref="R74">
    <cfRule type="expression" dxfId="716" priority="1287" stopIfTrue="1">
      <formula>Q74="Podst?"</formula>
    </cfRule>
  </conditionalFormatting>
  <conditionalFormatting sqref="T74">
    <cfRule type="expression" dxfId="715" priority="1286" stopIfTrue="1">
      <formula>Q74="Inne?"</formula>
    </cfRule>
  </conditionalFormatting>
  <conditionalFormatting sqref="S74">
    <cfRule type="expression" dxfId="714" priority="1285" stopIfTrue="1">
      <formula>Q74="Kier?"</formula>
    </cfRule>
  </conditionalFormatting>
  <conditionalFormatting sqref="R74">
    <cfRule type="expression" dxfId="713" priority="1284" stopIfTrue="1">
      <formula>Q74="Podst?"</formula>
    </cfRule>
  </conditionalFormatting>
  <conditionalFormatting sqref="T74">
    <cfRule type="expression" dxfId="712" priority="1283" stopIfTrue="1">
      <formula>Q74="Inne?"</formula>
    </cfRule>
  </conditionalFormatting>
  <conditionalFormatting sqref="S74">
    <cfRule type="expression" dxfId="711" priority="1282" stopIfTrue="1">
      <formula>Q74="Kier?"</formula>
    </cfRule>
  </conditionalFormatting>
  <conditionalFormatting sqref="R74">
    <cfRule type="expression" dxfId="710" priority="1281" stopIfTrue="1">
      <formula>Q74="Podst?"</formula>
    </cfRule>
  </conditionalFormatting>
  <conditionalFormatting sqref="T74">
    <cfRule type="expression" dxfId="709" priority="1280" stopIfTrue="1">
      <formula>Q74="Inne?"</formula>
    </cfRule>
  </conditionalFormatting>
  <conditionalFormatting sqref="S74">
    <cfRule type="expression" dxfId="708" priority="1279" stopIfTrue="1">
      <formula>Q74="Kier?"</formula>
    </cfRule>
  </conditionalFormatting>
  <conditionalFormatting sqref="R74">
    <cfRule type="expression" dxfId="707" priority="1278" stopIfTrue="1">
      <formula>Q74="Podst?"</formula>
    </cfRule>
  </conditionalFormatting>
  <conditionalFormatting sqref="T74">
    <cfRule type="expression" dxfId="706" priority="1277" stopIfTrue="1">
      <formula>Q74="Inne?"</formula>
    </cfRule>
  </conditionalFormatting>
  <conditionalFormatting sqref="S74">
    <cfRule type="expression" dxfId="705" priority="1276" stopIfTrue="1">
      <formula>Q74="Kier?"</formula>
    </cfRule>
  </conditionalFormatting>
  <conditionalFormatting sqref="R74">
    <cfRule type="expression" dxfId="704" priority="1275" stopIfTrue="1">
      <formula>Q74="Podst?"</formula>
    </cfRule>
  </conditionalFormatting>
  <conditionalFormatting sqref="T86">
    <cfRule type="expression" dxfId="703" priority="1274" stopIfTrue="1">
      <formula>Q86="Inne?"</formula>
    </cfRule>
  </conditionalFormatting>
  <conditionalFormatting sqref="S86">
    <cfRule type="expression" dxfId="702" priority="1273" stopIfTrue="1">
      <formula>Q86="Kier?"</formula>
    </cfRule>
  </conditionalFormatting>
  <conditionalFormatting sqref="R86">
    <cfRule type="expression" dxfId="701" priority="1272" stopIfTrue="1">
      <formula>Q86="Podst?"</formula>
    </cfRule>
  </conditionalFormatting>
  <conditionalFormatting sqref="T86">
    <cfRule type="expression" dxfId="700" priority="1271" stopIfTrue="1">
      <formula>Q86="Inne?"</formula>
    </cfRule>
  </conditionalFormatting>
  <conditionalFormatting sqref="S86">
    <cfRule type="expression" dxfId="699" priority="1270" stopIfTrue="1">
      <formula>Q86="Kier?"</formula>
    </cfRule>
  </conditionalFormatting>
  <conditionalFormatting sqref="R86">
    <cfRule type="expression" dxfId="698" priority="1269" stopIfTrue="1">
      <formula>Q86="Podst?"</formula>
    </cfRule>
  </conditionalFormatting>
  <conditionalFormatting sqref="T86">
    <cfRule type="expression" dxfId="697" priority="1268" stopIfTrue="1">
      <formula>Q86="Inne?"</formula>
    </cfRule>
  </conditionalFormatting>
  <conditionalFormatting sqref="S86">
    <cfRule type="expression" dxfId="696" priority="1267" stopIfTrue="1">
      <formula>Q86="Kier?"</formula>
    </cfRule>
  </conditionalFormatting>
  <conditionalFormatting sqref="R86">
    <cfRule type="expression" dxfId="695" priority="1266" stopIfTrue="1">
      <formula>Q86="Podst?"</formula>
    </cfRule>
  </conditionalFormatting>
  <conditionalFormatting sqref="T86">
    <cfRule type="expression" dxfId="694" priority="1265" stopIfTrue="1">
      <formula>Q86="Inne?"</formula>
    </cfRule>
  </conditionalFormatting>
  <conditionalFormatting sqref="S86">
    <cfRule type="expression" dxfId="693" priority="1264" stopIfTrue="1">
      <formula>Q86="Kier?"</formula>
    </cfRule>
  </conditionalFormatting>
  <conditionalFormatting sqref="R86">
    <cfRule type="expression" dxfId="692" priority="1263" stopIfTrue="1">
      <formula>Q86="Podst?"</formula>
    </cfRule>
  </conditionalFormatting>
  <conditionalFormatting sqref="T86">
    <cfRule type="expression" dxfId="691" priority="1262" stopIfTrue="1">
      <formula>Q86="Inne?"</formula>
    </cfRule>
  </conditionalFormatting>
  <conditionalFormatting sqref="S86">
    <cfRule type="expression" dxfId="690" priority="1261" stopIfTrue="1">
      <formula>Q86="Kier?"</formula>
    </cfRule>
  </conditionalFormatting>
  <conditionalFormatting sqref="R86">
    <cfRule type="expression" dxfId="689" priority="1260" stopIfTrue="1">
      <formula>Q86="Podst?"</formula>
    </cfRule>
  </conditionalFormatting>
  <conditionalFormatting sqref="T86">
    <cfRule type="expression" dxfId="688" priority="1259" stopIfTrue="1">
      <formula>Q86="Inne?"</formula>
    </cfRule>
  </conditionalFormatting>
  <conditionalFormatting sqref="S86">
    <cfRule type="expression" dxfId="687" priority="1258" stopIfTrue="1">
      <formula>Q86="Kier?"</formula>
    </cfRule>
  </conditionalFormatting>
  <conditionalFormatting sqref="R86">
    <cfRule type="expression" dxfId="686" priority="1257" stopIfTrue="1">
      <formula>Q86="Podst?"</formula>
    </cfRule>
  </conditionalFormatting>
  <conditionalFormatting sqref="T86">
    <cfRule type="expression" dxfId="685" priority="1256" stopIfTrue="1">
      <formula>Q86="Inne?"</formula>
    </cfRule>
  </conditionalFormatting>
  <conditionalFormatting sqref="S86">
    <cfRule type="expression" dxfId="684" priority="1255" stopIfTrue="1">
      <formula>Q86="Kier?"</formula>
    </cfRule>
  </conditionalFormatting>
  <conditionalFormatting sqref="R86">
    <cfRule type="expression" dxfId="683" priority="1254" stopIfTrue="1">
      <formula>Q86="Podst?"</formula>
    </cfRule>
  </conditionalFormatting>
  <conditionalFormatting sqref="S86">
    <cfRule type="expression" dxfId="682" priority="1253" stopIfTrue="1">
      <formula>Q86="Kier?"</formula>
    </cfRule>
  </conditionalFormatting>
  <conditionalFormatting sqref="R86">
    <cfRule type="expression" dxfId="681" priority="1252" stopIfTrue="1">
      <formula>Q86="Podst?"</formula>
    </cfRule>
  </conditionalFormatting>
  <conditionalFormatting sqref="T86">
    <cfRule type="expression" dxfId="680" priority="1251" stopIfTrue="1">
      <formula>Q86="Inne?"</formula>
    </cfRule>
  </conditionalFormatting>
  <conditionalFormatting sqref="T86">
    <cfRule type="expression" dxfId="679" priority="1250" stopIfTrue="1">
      <formula>Q86="Inne?"</formula>
    </cfRule>
  </conditionalFormatting>
  <conditionalFormatting sqref="T86">
    <cfRule type="expression" dxfId="678" priority="1249" stopIfTrue="1">
      <formula>Q86="Inne?"</formula>
    </cfRule>
  </conditionalFormatting>
  <conditionalFormatting sqref="S86">
    <cfRule type="expression" dxfId="677" priority="1248" stopIfTrue="1">
      <formula>Q86="Kier?"</formula>
    </cfRule>
  </conditionalFormatting>
  <conditionalFormatting sqref="R86">
    <cfRule type="expression" dxfId="676" priority="1247" stopIfTrue="1">
      <formula>Q86="Podst?"</formula>
    </cfRule>
  </conditionalFormatting>
  <conditionalFormatting sqref="R86">
    <cfRule type="expression" dxfId="675" priority="1246" stopIfTrue="1">
      <formula>Q86="Podst?"</formula>
    </cfRule>
  </conditionalFormatting>
  <conditionalFormatting sqref="T86">
    <cfRule type="expression" dxfId="674" priority="1245" stopIfTrue="1">
      <formula>Q86="Inne?"</formula>
    </cfRule>
  </conditionalFormatting>
  <conditionalFormatting sqref="S86">
    <cfRule type="expression" dxfId="673" priority="1244" stopIfTrue="1">
      <formula>Q86="Kier?"</formula>
    </cfRule>
  </conditionalFormatting>
  <conditionalFormatting sqref="R86">
    <cfRule type="expression" dxfId="672" priority="1243" stopIfTrue="1">
      <formula>Q86="Podst?"</formula>
    </cfRule>
  </conditionalFormatting>
  <conditionalFormatting sqref="T86">
    <cfRule type="expression" dxfId="671" priority="1242" stopIfTrue="1">
      <formula>Q86="Inne?"</formula>
    </cfRule>
  </conditionalFormatting>
  <conditionalFormatting sqref="S86">
    <cfRule type="expression" dxfId="670" priority="1241" stopIfTrue="1">
      <formula>Q86="Kier?"</formula>
    </cfRule>
  </conditionalFormatting>
  <conditionalFormatting sqref="R86">
    <cfRule type="expression" dxfId="669" priority="1240" stopIfTrue="1">
      <formula>Q86="Podst?"</formula>
    </cfRule>
  </conditionalFormatting>
  <conditionalFormatting sqref="T86">
    <cfRule type="expression" dxfId="668" priority="1239" stopIfTrue="1">
      <formula>Q86="Inne?"</formula>
    </cfRule>
  </conditionalFormatting>
  <conditionalFormatting sqref="S86">
    <cfRule type="expression" dxfId="667" priority="1238" stopIfTrue="1">
      <formula>Q86="Kier?"</formula>
    </cfRule>
  </conditionalFormatting>
  <conditionalFormatting sqref="R86">
    <cfRule type="expression" dxfId="666" priority="1237" stopIfTrue="1">
      <formula>Q86="Podst?"</formula>
    </cfRule>
  </conditionalFormatting>
  <conditionalFormatting sqref="T86">
    <cfRule type="expression" dxfId="665" priority="1236" stopIfTrue="1">
      <formula>Q86="Inne?"</formula>
    </cfRule>
  </conditionalFormatting>
  <conditionalFormatting sqref="T86">
    <cfRule type="expression" dxfId="664" priority="1235" stopIfTrue="1">
      <formula>Q86="Inne?"</formula>
    </cfRule>
  </conditionalFormatting>
  <conditionalFormatting sqref="S86">
    <cfRule type="expression" dxfId="663" priority="1234" stopIfTrue="1">
      <formula>Q86="Kier?"</formula>
    </cfRule>
  </conditionalFormatting>
  <conditionalFormatting sqref="R86">
    <cfRule type="expression" dxfId="662" priority="1233" stopIfTrue="1">
      <formula>Q86="Podst?"</formula>
    </cfRule>
  </conditionalFormatting>
  <conditionalFormatting sqref="T86">
    <cfRule type="expression" dxfId="661" priority="1232" stopIfTrue="1">
      <formula>Q86="Inne?"</formula>
    </cfRule>
  </conditionalFormatting>
  <conditionalFormatting sqref="S86">
    <cfRule type="expression" dxfId="660" priority="1231" stopIfTrue="1">
      <formula>Q86="Kier?"</formula>
    </cfRule>
  </conditionalFormatting>
  <conditionalFormatting sqref="R86">
    <cfRule type="expression" dxfId="659" priority="1230" stopIfTrue="1">
      <formula>Q86="Podst?"</formula>
    </cfRule>
  </conditionalFormatting>
  <conditionalFormatting sqref="T86">
    <cfRule type="expression" dxfId="658" priority="1229" stopIfTrue="1">
      <formula>Q86="Inne?"</formula>
    </cfRule>
  </conditionalFormatting>
  <conditionalFormatting sqref="S86">
    <cfRule type="expression" dxfId="657" priority="1228" stopIfTrue="1">
      <formula>Q86="Kier?"</formula>
    </cfRule>
  </conditionalFormatting>
  <conditionalFormatting sqref="R86">
    <cfRule type="expression" dxfId="656" priority="1227" stopIfTrue="1">
      <formula>Q86="Podst?"</formula>
    </cfRule>
  </conditionalFormatting>
  <conditionalFormatting sqref="T86">
    <cfRule type="expression" dxfId="655" priority="1226" stopIfTrue="1">
      <formula>Q86="Inne?"</formula>
    </cfRule>
  </conditionalFormatting>
  <conditionalFormatting sqref="S86">
    <cfRule type="expression" dxfId="654" priority="1225" stopIfTrue="1">
      <formula>Q86="Kier?"</formula>
    </cfRule>
  </conditionalFormatting>
  <conditionalFormatting sqref="R86">
    <cfRule type="expression" dxfId="653" priority="1224" stopIfTrue="1">
      <formula>Q86="Podst?"</formula>
    </cfRule>
  </conditionalFormatting>
  <conditionalFormatting sqref="T86">
    <cfRule type="expression" dxfId="652" priority="1223" stopIfTrue="1">
      <formula>Q86="Inne?"</formula>
    </cfRule>
  </conditionalFormatting>
  <conditionalFormatting sqref="T86">
    <cfRule type="expression" dxfId="651" priority="1222" stopIfTrue="1">
      <formula>Q86="Inne?"</formula>
    </cfRule>
  </conditionalFormatting>
  <conditionalFormatting sqref="S86">
    <cfRule type="expression" dxfId="650" priority="1221" stopIfTrue="1">
      <formula>Q86="Kier?"</formula>
    </cfRule>
  </conditionalFormatting>
  <conditionalFormatting sqref="R86">
    <cfRule type="expression" dxfId="649" priority="1220" stopIfTrue="1">
      <formula>Q86="Podst?"</formula>
    </cfRule>
  </conditionalFormatting>
  <conditionalFormatting sqref="T86">
    <cfRule type="expression" dxfId="648" priority="1219" stopIfTrue="1">
      <formula>Q86="Inne?"</formula>
    </cfRule>
  </conditionalFormatting>
  <conditionalFormatting sqref="S86">
    <cfRule type="expression" dxfId="647" priority="1218" stopIfTrue="1">
      <formula>Q86="Kier?"</formula>
    </cfRule>
  </conditionalFormatting>
  <conditionalFormatting sqref="R86">
    <cfRule type="expression" dxfId="646" priority="1217" stopIfTrue="1">
      <formula>Q86="Podst?"</formula>
    </cfRule>
  </conditionalFormatting>
  <conditionalFormatting sqref="S86">
    <cfRule type="expression" dxfId="645" priority="1215" stopIfTrue="1">
      <formula>Q86="Kier?"</formula>
    </cfRule>
  </conditionalFormatting>
  <conditionalFormatting sqref="R86">
    <cfRule type="expression" dxfId="644" priority="1214" stopIfTrue="1">
      <formula>Q86="Podst?"</formula>
    </cfRule>
  </conditionalFormatting>
  <conditionalFormatting sqref="S86">
    <cfRule type="expression" dxfId="643" priority="1212" stopIfTrue="1">
      <formula>Q86="Kier?"</formula>
    </cfRule>
  </conditionalFormatting>
  <conditionalFormatting sqref="R86">
    <cfRule type="expression" dxfId="642" priority="1211" stopIfTrue="1">
      <formula>Q86="Podst?"</formula>
    </cfRule>
  </conditionalFormatting>
  <conditionalFormatting sqref="S86">
    <cfRule type="expression" dxfId="641" priority="1209" stopIfTrue="1">
      <formula>Q86="Kier?"</formula>
    </cfRule>
  </conditionalFormatting>
  <conditionalFormatting sqref="R86">
    <cfRule type="expression" dxfId="640" priority="1208" stopIfTrue="1">
      <formula>Q86="Podst?"</formula>
    </cfRule>
  </conditionalFormatting>
  <conditionalFormatting sqref="S86">
    <cfRule type="expression" dxfId="639" priority="1206" stopIfTrue="1">
      <formula>Q86="Kier?"</formula>
    </cfRule>
  </conditionalFormatting>
  <conditionalFormatting sqref="R86">
    <cfRule type="expression" dxfId="638" priority="1205" stopIfTrue="1">
      <formula>Q86="Podst?"</formula>
    </cfRule>
  </conditionalFormatting>
  <conditionalFormatting sqref="R86">
    <cfRule type="expression" dxfId="637" priority="1204" stopIfTrue="1">
      <formula>Q86="Podst?"</formula>
    </cfRule>
  </conditionalFormatting>
  <conditionalFormatting sqref="S86">
    <cfRule type="expression" dxfId="636" priority="1203" stopIfTrue="1">
      <formula>Q86="Kier?"</formula>
    </cfRule>
  </conditionalFormatting>
  <conditionalFormatting sqref="S86">
    <cfRule type="expression" dxfId="635" priority="1200" stopIfTrue="1">
      <formula>Q86="Kier?"</formula>
    </cfRule>
  </conditionalFormatting>
  <conditionalFormatting sqref="S86">
    <cfRule type="expression" dxfId="634" priority="1198" stopIfTrue="1">
      <formula>Q86="Kier?"</formula>
    </cfRule>
  </conditionalFormatting>
  <conditionalFormatting sqref="R86">
    <cfRule type="expression" dxfId="633" priority="1197" stopIfTrue="1">
      <formula>Q86="Podst?"</formula>
    </cfRule>
  </conditionalFormatting>
  <conditionalFormatting sqref="S86">
    <cfRule type="expression" dxfId="632" priority="1196" stopIfTrue="1">
      <formula>Q86="Kier?"</formula>
    </cfRule>
  </conditionalFormatting>
  <conditionalFormatting sqref="T86">
    <cfRule type="expression" dxfId="631" priority="1195" stopIfTrue="1">
      <formula>Q86="Inne?"</formula>
    </cfRule>
  </conditionalFormatting>
  <conditionalFormatting sqref="R86">
    <cfRule type="expression" dxfId="630" priority="1194" stopIfTrue="1">
      <formula>Q86="Podst?"</formula>
    </cfRule>
  </conditionalFormatting>
  <conditionalFormatting sqref="T86">
    <cfRule type="expression" dxfId="629" priority="1193" stopIfTrue="1">
      <formula>Q86="Inne?"</formula>
    </cfRule>
  </conditionalFormatting>
  <conditionalFormatting sqref="S86">
    <cfRule type="expression" dxfId="628" priority="1192" stopIfTrue="1">
      <formula>Q86="Kier?"</formula>
    </cfRule>
  </conditionalFormatting>
  <conditionalFormatting sqref="R86">
    <cfRule type="expression" dxfId="627" priority="1191" stopIfTrue="1">
      <formula>Q86="Podst?"</formula>
    </cfRule>
  </conditionalFormatting>
  <conditionalFormatting sqref="T86">
    <cfRule type="expression" dxfId="626" priority="1190" stopIfTrue="1">
      <formula>Q86="Inne?"</formula>
    </cfRule>
  </conditionalFormatting>
  <conditionalFormatting sqref="S86">
    <cfRule type="expression" dxfId="625" priority="1189" stopIfTrue="1">
      <formula>Q86="Kier?"</formula>
    </cfRule>
  </conditionalFormatting>
  <conditionalFormatting sqref="R86">
    <cfRule type="expression" dxfId="624" priority="1188" stopIfTrue="1">
      <formula>Q86="Podst?"</formula>
    </cfRule>
  </conditionalFormatting>
  <conditionalFormatting sqref="T86">
    <cfRule type="expression" dxfId="623" priority="1187" stopIfTrue="1">
      <formula>Q86="Inne?"</formula>
    </cfRule>
  </conditionalFormatting>
  <conditionalFormatting sqref="S86">
    <cfRule type="expression" dxfId="622" priority="1186" stopIfTrue="1">
      <formula>Q86="Kier?"</formula>
    </cfRule>
  </conditionalFormatting>
  <conditionalFormatting sqref="R86">
    <cfRule type="expression" dxfId="621" priority="1185" stopIfTrue="1">
      <formula>Q86="Podst?"</formula>
    </cfRule>
  </conditionalFormatting>
  <conditionalFormatting sqref="S86">
    <cfRule type="expression" dxfId="620" priority="1184" stopIfTrue="1">
      <formula>Q86="Kier?"</formula>
    </cfRule>
  </conditionalFormatting>
  <conditionalFormatting sqref="R86">
    <cfRule type="expression" dxfId="619" priority="1183" stopIfTrue="1">
      <formula>Q86="Podst?"</formula>
    </cfRule>
  </conditionalFormatting>
  <conditionalFormatting sqref="S86">
    <cfRule type="expression" dxfId="618" priority="1182" stopIfTrue="1">
      <formula>Q86="Kier?"</formula>
    </cfRule>
  </conditionalFormatting>
  <conditionalFormatting sqref="R86">
    <cfRule type="expression" dxfId="617" priority="1181" stopIfTrue="1">
      <formula>Q86="Podst?"</formula>
    </cfRule>
  </conditionalFormatting>
  <conditionalFormatting sqref="T86">
    <cfRule type="expression" dxfId="616" priority="1180" stopIfTrue="1">
      <formula>R86="Kier?"</formula>
    </cfRule>
  </conditionalFormatting>
  <conditionalFormatting sqref="T86">
    <cfRule type="expression" dxfId="615" priority="1179" stopIfTrue="1">
      <formula>R86="Kier?"</formula>
    </cfRule>
  </conditionalFormatting>
  <conditionalFormatting sqref="T86">
    <cfRule type="expression" dxfId="614" priority="1178" stopIfTrue="1">
      <formula>R86="Kier?"</formula>
    </cfRule>
  </conditionalFormatting>
  <conditionalFormatting sqref="T86">
    <cfRule type="expression" dxfId="613" priority="1177" stopIfTrue="1">
      <formula>Q86="Inne?"</formula>
    </cfRule>
  </conditionalFormatting>
  <conditionalFormatting sqref="S86">
    <cfRule type="expression" dxfId="612" priority="1176" stopIfTrue="1">
      <formula>Q86="Kier?"</formula>
    </cfRule>
  </conditionalFormatting>
  <conditionalFormatting sqref="R86">
    <cfRule type="expression" dxfId="611" priority="1175" stopIfTrue="1">
      <formula>Q86="Podst?"</formula>
    </cfRule>
  </conditionalFormatting>
  <conditionalFormatting sqref="T86">
    <cfRule type="expression" dxfId="610" priority="1174" stopIfTrue="1">
      <formula>Q86="Inne?"</formula>
    </cfRule>
  </conditionalFormatting>
  <conditionalFormatting sqref="S86">
    <cfRule type="expression" dxfId="609" priority="1173" stopIfTrue="1">
      <formula>Q86="Kier?"</formula>
    </cfRule>
  </conditionalFormatting>
  <conditionalFormatting sqref="R86">
    <cfRule type="expression" dxfId="608" priority="1172" stopIfTrue="1">
      <formula>Q86="Podst?"</formula>
    </cfRule>
  </conditionalFormatting>
  <conditionalFormatting sqref="S86">
    <cfRule type="expression" dxfId="607" priority="1171" stopIfTrue="1">
      <formula>Q86="Kier?"</formula>
    </cfRule>
  </conditionalFormatting>
  <conditionalFormatting sqref="R86">
    <cfRule type="expression" dxfId="606" priority="1170" stopIfTrue="1">
      <formula>Q86="Podst?"</formula>
    </cfRule>
  </conditionalFormatting>
  <conditionalFormatting sqref="T86">
    <cfRule type="expression" dxfId="605" priority="1169" stopIfTrue="1">
      <formula>Q86="Inne?"</formula>
    </cfRule>
  </conditionalFormatting>
  <conditionalFormatting sqref="R86">
    <cfRule type="expression" dxfId="604" priority="1168" stopIfTrue="1">
      <formula>Q86="Podst?"</formula>
    </cfRule>
  </conditionalFormatting>
  <conditionalFormatting sqref="S86">
    <cfRule type="expression" dxfId="603" priority="1167" stopIfTrue="1">
      <formula>Q86="Kier?"</formula>
    </cfRule>
  </conditionalFormatting>
  <conditionalFormatting sqref="S86">
    <cfRule type="expression" dxfId="602" priority="1166" stopIfTrue="1">
      <formula>Q86="Kier?"</formula>
    </cfRule>
  </conditionalFormatting>
  <conditionalFormatting sqref="T86">
    <cfRule type="expression" dxfId="601" priority="1165" stopIfTrue="1">
      <formula>Q86="Inne?"</formula>
    </cfRule>
  </conditionalFormatting>
  <conditionalFormatting sqref="S86">
    <cfRule type="expression" dxfId="600" priority="1164" stopIfTrue="1">
      <formula>Q86="Kier?"</formula>
    </cfRule>
  </conditionalFormatting>
  <conditionalFormatting sqref="R86">
    <cfRule type="expression" dxfId="599" priority="1163" stopIfTrue="1">
      <formula>Q86="Podst?"</formula>
    </cfRule>
  </conditionalFormatting>
  <conditionalFormatting sqref="T86">
    <cfRule type="expression" dxfId="598" priority="1162" stopIfTrue="1">
      <formula>Q86="Inne?"</formula>
    </cfRule>
  </conditionalFormatting>
  <conditionalFormatting sqref="S86">
    <cfRule type="expression" dxfId="597" priority="1161" stopIfTrue="1">
      <formula>Q86="Kier?"</formula>
    </cfRule>
  </conditionalFormatting>
  <conditionalFormatting sqref="R86">
    <cfRule type="expression" dxfId="596" priority="1160" stopIfTrue="1">
      <formula>Q86="Podst?"</formula>
    </cfRule>
  </conditionalFormatting>
  <conditionalFormatting sqref="T86">
    <cfRule type="expression" dxfId="595" priority="1159" stopIfTrue="1">
      <formula>Q86="Inne?"</formula>
    </cfRule>
  </conditionalFormatting>
  <conditionalFormatting sqref="R86">
    <cfRule type="expression" dxfId="594" priority="1158" stopIfTrue="1">
      <formula>Q86="Podst?"</formula>
    </cfRule>
  </conditionalFormatting>
  <conditionalFormatting sqref="S86">
    <cfRule type="expression" dxfId="593" priority="1157" stopIfTrue="1">
      <formula>Q86="Kier?"</formula>
    </cfRule>
  </conditionalFormatting>
  <conditionalFormatting sqref="S86">
    <cfRule type="expression" dxfId="592" priority="1156" stopIfTrue="1">
      <formula>Q86="Kier?"</formula>
    </cfRule>
  </conditionalFormatting>
  <conditionalFormatting sqref="T86">
    <cfRule type="expression" dxfId="591" priority="1155" stopIfTrue="1">
      <formula>Q86="Inne?"</formula>
    </cfRule>
  </conditionalFormatting>
  <conditionalFormatting sqref="S86">
    <cfRule type="expression" dxfId="590" priority="1154" stopIfTrue="1">
      <formula>Q86="Kier?"</formula>
    </cfRule>
  </conditionalFormatting>
  <conditionalFormatting sqref="R86">
    <cfRule type="expression" dxfId="589" priority="1153" stopIfTrue="1">
      <formula>Q86="Podst?"</formula>
    </cfRule>
  </conditionalFormatting>
  <conditionalFormatting sqref="T86">
    <cfRule type="expression" dxfId="588" priority="1152" stopIfTrue="1">
      <formula>Q86="Inne?"</formula>
    </cfRule>
  </conditionalFormatting>
  <conditionalFormatting sqref="S86">
    <cfRule type="expression" dxfId="587" priority="1151" stopIfTrue="1">
      <formula>Q86="Kier?"</formula>
    </cfRule>
  </conditionalFormatting>
  <conditionalFormatting sqref="R86">
    <cfRule type="expression" dxfId="586" priority="1150" stopIfTrue="1">
      <formula>Q86="Podst?"</formula>
    </cfRule>
  </conditionalFormatting>
  <conditionalFormatting sqref="R86">
    <cfRule type="expression" dxfId="585" priority="1149" stopIfTrue="1">
      <formula>Q69="Podst?"</formula>
    </cfRule>
  </conditionalFormatting>
  <conditionalFormatting sqref="S86">
    <cfRule type="expression" dxfId="584" priority="1148" stopIfTrue="1">
      <formula>Q69="Kier?"</formula>
    </cfRule>
  </conditionalFormatting>
  <conditionalFormatting sqref="T86">
    <cfRule type="expression" dxfId="583" priority="1147" stopIfTrue="1">
      <formula>Q69="Inne?"</formula>
    </cfRule>
  </conditionalFormatting>
  <conditionalFormatting sqref="T86">
    <cfRule type="expression" dxfId="582" priority="1146" stopIfTrue="1">
      <formula>Q86="Inne?"</formula>
    </cfRule>
  </conditionalFormatting>
  <conditionalFormatting sqref="S86">
    <cfRule type="expression" dxfId="581" priority="1145" stopIfTrue="1">
      <formula>Q86="Kier?"</formula>
    </cfRule>
  </conditionalFormatting>
  <conditionalFormatting sqref="R86">
    <cfRule type="expression" dxfId="580" priority="1144" stopIfTrue="1">
      <formula>Q86="Podst?"</formula>
    </cfRule>
  </conditionalFormatting>
  <conditionalFormatting sqref="T86">
    <cfRule type="expression" dxfId="579" priority="1143" stopIfTrue="1">
      <formula>Q86="Inne?"</formula>
    </cfRule>
  </conditionalFormatting>
  <conditionalFormatting sqref="S86">
    <cfRule type="expression" dxfId="578" priority="1142" stopIfTrue="1">
      <formula>Q86="Kier?"</formula>
    </cfRule>
  </conditionalFormatting>
  <conditionalFormatting sqref="R86">
    <cfRule type="expression" dxfId="577" priority="1141" stopIfTrue="1">
      <formula>Q86="Podst?"</formula>
    </cfRule>
  </conditionalFormatting>
  <conditionalFormatting sqref="T86">
    <cfRule type="expression" dxfId="576" priority="1140" stopIfTrue="1">
      <formula>Q86="Inne?"</formula>
    </cfRule>
  </conditionalFormatting>
  <conditionalFormatting sqref="S86">
    <cfRule type="expression" dxfId="575" priority="1139" stopIfTrue="1">
      <formula>Q86="Kier?"</formula>
    </cfRule>
  </conditionalFormatting>
  <conditionalFormatting sqref="R86">
    <cfRule type="expression" dxfId="574" priority="1138" stopIfTrue="1">
      <formula>Q86="Podst?"</formula>
    </cfRule>
  </conditionalFormatting>
  <conditionalFormatting sqref="T86">
    <cfRule type="expression" dxfId="573" priority="1137" stopIfTrue="1">
      <formula>Q86="Inne?"</formula>
    </cfRule>
  </conditionalFormatting>
  <conditionalFormatting sqref="S86">
    <cfRule type="expression" dxfId="572" priority="1136" stopIfTrue="1">
      <formula>Q86="Kier?"</formula>
    </cfRule>
  </conditionalFormatting>
  <conditionalFormatting sqref="R86">
    <cfRule type="expression" dxfId="571" priority="1135" stopIfTrue="1">
      <formula>Q86="Podst?"</formula>
    </cfRule>
  </conditionalFormatting>
  <conditionalFormatting sqref="T86">
    <cfRule type="expression" dxfId="570" priority="1134" stopIfTrue="1">
      <formula>Q86="Inne?"</formula>
    </cfRule>
  </conditionalFormatting>
  <conditionalFormatting sqref="S86">
    <cfRule type="expression" dxfId="569" priority="1133" stopIfTrue="1">
      <formula>Q86="Kier?"</formula>
    </cfRule>
  </conditionalFormatting>
  <conditionalFormatting sqref="R86">
    <cfRule type="expression" dxfId="568" priority="1132" stopIfTrue="1">
      <formula>Q86="Podst?"</formula>
    </cfRule>
  </conditionalFormatting>
  <conditionalFormatting sqref="T86">
    <cfRule type="expression" dxfId="567" priority="1131" stopIfTrue="1">
      <formula>Q86="Inne?"</formula>
    </cfRule>
  </conditionalFormatting>
  <conditionalFormatting sqref="S86">
    <cfRule type="expression" dxfId="566" priority="1130" stopIfTrue="1">
      <formula>Q86="Kier?"</formula>
    </cfRule>
  </conditionalFormatting>
  <conditionalFormatting sqref="R86">
    <cfRule type="expression" dxfId="565" priority="1129" stopIfTrue="1">
      <formula>Q86="Podst?"</formula>
    </cfRule>
  </conditionalFormatting>
  <conditionalFormatting sqref="T78">
    <cfRule type="expression" dxfId="564" priority="1128" stopIfTrue="1">
      <formula>Q78="Inne?"</formula>
    </cfRule>
  </conditionalFormatting>
  <conditionalFormatting sqref="S78">
    <cfRule type="expression" dxfId="563" priority="1127" stopIfTrue="1">
      <formula>Q78="Kier?"</formula>
    </cfRule>
  </conditionalFormatting>
  <conditionalFormatting sqref="R78">
    <cfRule type="expression" dxfId="562" priority="1126" stopIfTrue="1">
      <formula>Q78="Podst?"</formula>
    </cfRule>
  </conditionalFormatting>
  <conditionalFormatting sqref="T78">
    <cfRule type="expression" dxfId="561" priority="1125" stopIfTrue="1">
      <formula>Q78="Inne?"</formula>
    </cfRule>
  </conditionalFormatting>
  <conditionalFormatting sqref="S78">
    <cfRule type="expression" dxfId="560" priority="1124" stopIfTrue="1">
      <formula>Q78="Kier?"</formula>
    </cfRule>
  </conditionalFormatting>
  <conditionalFormatting sqref="R78">
    <cfRule type="expression" dxfId="559" priority="1123" stopIfTrue="1">
      <formula>Q78="Podst?"</formula>
    </cfRule>
  </conditionalFormatting>
  <conditionalFormatting sqref="T78">
    <cfRule type="expression" dxfId="558" priority="1122" stopIfTrue="1">
      <formula>Q78="Inne?"</formula>
    </cfRule>
  </conditionalFormatting>
  <conditionalFormatting sqref="S78">
    <cfRule type="expression" dxfId="557" priority="1121" stopIfTrue="1">
      <formula>Q78="Kier?"</formula>
    </cfRule>
  </conditionalFormatting>
  <conditionalFormatting sqref="R78">
    <cfRule type="expression" dxfId="556" priority="1120" stopIfTrue="1">
      <formula>Q78="Podst?"</formula>
    </cfRule>
  </conditionalFormatting>
  <conditionalFormatting sqref="T78">
    <cfRule type="expression" dxfId="555" priority="1119" stopIfTrue="1">
      <formula>Q78="Inne?"</formula>
    </cfRule>
  </conditionalFormatting>
  <conditionalFormatting sqref="S78">
    <cfRule type="expression" dxfId="554" priority="1118" stopIfTrue="1">
      <formula>Q78="Kier?"</formula>
    </cfRule>
  </conditionalFormatting>
  <conditionalFormatting sqref="R78">
    <cfRule type="expression" dxfId="553" priority="1117" stopIfTrue="1">
      <formula>Q78="Podst?"</formula>
    </cfRule>
  </conditionalFormatting>
  <conditionalFormatting sqref="S78">
    <cfRule type="expression" dxfId="552" priority="1115" stopIfTrue="1">
      <formula>Q78="Kier?"</formula>
    </cfRule>
  </conditionalFormatting>
  <conditionalFormatting sqref="R78">
    <cfRule type="expression" dxfId="551" priority="1114" stopIfTrue="1">
      <formula>Q78="Podst?"</formula>
    </cfRule>
  </conditionalFormatting>
  <conditionalFormatting sqref="S78">
    <cfRule type="expression" dxfId="550" priority="1112" stopIfTrue="1">
      <formula>Q78="Kier?"</formula>
    </cfRule>
  </conditionalFormatting>
  <conditionalFormatting sqref="R78">
    <cfRule type="expression" dxfId="549" priority="1111" stopIfTrue="1">
      <formula>Q78="Podst?"</formula>
    </cfRule>
  </conditionalFormatting>
  <conditionalFormatting sqref="S78">
    <cfRule type="expression" dxfId="548" priority="1109" stopIfTrue="1">
      <formula>Q78="Kier?"</formula>
    </cfRule>
  </conditionalFormatting>
  <conditionalFormatting sqref="R78">
    <cfRule type="expression" dxfId="547" priority="1108" stopIfTrue="1">
      <formula>Q78="Podst?"</formula>
    </cfRule>
  </conditionalFormatting>
  <conditionalFormatting sqref="S78">
    <cfRule type="expression" dxfId="546" priority="1107" stopIfTrue="1">
      <formula>Q78="Kier?"</formula>
    </cfRule>
  </conditionalFormatting>
  <conditionalFormatting sqref="R78">
    <cfRule type="expression" dxfId="545" priority="1106" stopIfTrue="1">
      <formula>Q78="Podst?"</formula>
    </cfRule>
  </conditionalFormatting>
  <conditionalFormatting sqref="S78">
    <cfRule type="expression" dxfId="544" priority="1102" stopIfTrue="1">
      <formula>Q78="Kier?"</formula>
    </cfRule>
  </conditionalFormatting>
  <conditionalFormatting sqref="R78">
    <cfRule type="expression" dxfId="543" priority="1101" stopIfTrue="1">
      <formula>Q78="Podst?"</formula>
    </cfRule>
  </conditionalFormatting>
  <conditionalFormatting sqref="R78">
    <cfRule type="expression" dxfId="542" priority="1100" stopIfTrue="1">
      <formula>Q78="Podst?"</formula>
    </cfRule>
  </conditionalFormatting>
  <conditionalFormatting sqref="S78">
    <cfRule type="expression" dxfId="541" priority="1098" stopIfTrue="1">
      <formula>Q78="Kier?"</formula>
    </cfRule>
  </conditionalFormatting>
  <conditionalFormatting sqref="R78">
    <cfRule type="expression" dxfId="540" priority="1097" stopIfTrue="1">
      <formula>Q78="Podst?"</formula>
    </cfRule>
  </conditionalFormatting>
  <conditionalFormatting sqref="S78">
    <cfRule type="expression" dxfId="539" priority="1095" stopIfTrue="1">
      <formula>Q78="Kier?"</formula>
    </cfRule>
  </conditionalFormatting>
  <conditionalFormatting sqref="R78">
    <cfRule type="expression" dxfId="538" priority="1094" stopIfTrue="1">
      <formula>Q78="Podst?"</formula>
    </cfRule>
  </conditionalFormatting>
  <conditionalFormatting sqref="T78">
    <cfRule type="expression" dxfId="537" priority="1093" stopIfTrue="1">
      <formula>Q78="Inne?"</formula>
    </cfRule>
  </conditionalFormatting>
  <conditionalFormatting sqref="S78">
    <cfRule type="expression" dxfId="536" priority="1092" stopIfTrue="1">
      <formula>Q78="Kier?"</formula>
    </cfRule>
  </conditionalFormatting>
  <conditionalFormatting sqref="R78">
    <cfRule type="expression" dxfId="535" priority="1091" stopIfTrue="1">
      <formula>Q78="Podst?"</formula>
    </cfRule>
  </conditionalFormatting>
  <conditionalFormatting sqref="T78">
    <cfRule type="expression" dxfId="534" priority="1090" stopIfTrue="1">
      <formula>Q78="Inne?"</formula>
    </cfRule>
  </conditionalFormatting>
  <conditionalFormatting sqref="T78">
    <cfRule type="expression" dxfId="533" priority="1089" stopIfTrue="1">
      <formula>Q78="Inne?"</formula>
    </cfRule>
  </conditionalFormatting>
  <conditionalFormatting sqref="S78">
    <cfRule type="expression" dxfId="532" priority="1088" stopIfTrue="1">
      <formula>Q78="Kier?"</formula>
    </cfRule>
  </conditionalFormatting>
  <conditionalFormatting sqref="R78">
    <cfRule type="expression" dxfId="531" priority="1087" stopIfTrue="1">
      <formula>Q78="Podst?"</formula>
    </cfRule>
  </conditionalFormatting>
  <conditionalFormatting sqref="T78">
    <cfRule type="expression" dxfId="530" priority="1086" stopIfTrue="1">
      <formula>Q78="Inne?"</formula>
    </cfRule>
  </conditionalFormatting>
  <conditionalFormatting sqref="S78">
    <cfRule type="expression" dxfId="529" priority="1085" stopIfTrue="1">
      <formula>Q78="Kier?"</formula>
    </cfRule>
  </conditionalFormatting>
  <conditionalFormatting sqref="R78">
    <cfRule type="expression" dxfId="528" priority="1084" stopIfTrue="1">
      <formula>Q78="Podst?"</formula>
    </cfRule>
  </conditionalFormatting>
  <conditionalFormatting sqref="T78">
    <cfRule type="expression" dxfId="527" priority="1083" stopIfTrue="1">
      <formula>Q78="Inne?"</formula>
    </cfRule>
  </conditionalFormatting>
  <conditionalFormatting sqref="S78">
    <cfRule type="expression" dxfId="526" priority="1082" stopIfTrue="1">
      <formula>Q78="Kier?"</formula>
    </cfRule>
  </conditionalFormatting>
  <conditionalFormatting sqref="R78">
    <cfRule type="expression" dxfId="525" priority="1081" stopIfTrue="1">
      <formula>Q78="Podst?"</formula>
    </cfRule>
  </conditionalFormatting>
  <conditionalFormatting sqref="T78">
    <cfRule type="expression" dxfId="524" priority="1080" stopIfTrue="1">
      <formula>Q78="Inne?"</formula>
    </cfRule>
  </conditionalFormatting>
  <conditionalFormatting sqref="S78">
    <cfRule type="expression" dxfId="523" priority="1079" stopIfTrue="1">
      <formula>Q78="Kier?"</formula>
    </cfRule>
  </conditionalFormatting>
  <conditionalFormatting sqref="R78">
    <cfRule type="expression" dxfId="522" priority="1078" stopIfTrue="1">
      <formula>Q78="Podst?"</formula>
    </cfRule>
  </conditionalFormatting>
  <conditionalFormatting sqref="T78">
    <cfRule type="expression" dxfId="521" priority="1077" stopIfTrue="1">
      <formula>Q78="Inne?"</formula>
    </cfRule>
  </conditionalFormatting>
  <conditionalFormatting sqref="T78">
    <cfRule type="expression" dxfId="520" priority="1076" stopIfTrue="1">
      <formula>Q78="Inne?"</formula>
    </cfRule>
  </conditionalFormatting>
  <conditionalFormatting sqref="S78">
    <cfRule type="expression" dxfId="519" priority="1075" stopIfTrue="1">
      <formula>Q78="Kier?"</formula>
    </cfRule>
  </conditionalFormatting>
  <conditionalFormatting sqref="R78">
    <cfRule type="expression" dxfId="518" priority="1074" stopIfTrue="1">
      <formula>Q78="Podst?"</formula>
    </cfRule>
  </conditionalFormatting>
  <conditionalFormatting sqref="T78">
    <cfRule type="expression" dxfId="517" priority="1073" stopIfTrue="1">
      <formula>Q78="Inne?"</formula>
    </cfRule>
  </conditionalFormatting>
  <conditionalFormatting sqref="S78">
    <cfRule type="expression" dxfId="516" priority="1072" stopIfTrue="1">
      <formula>Q78="Kier?"</formula>
    </cfRule>
  </conditionalFormatting>
  <conditionalFormatting sqref="R78">
    <cfRule type="expression" dxfId="515" priority="1071" stopIfTrue="1">
      <formula>Q78="Podst?"</formula>
    </cfRule>
  </conditionalFormatting>
  <conditionalFormatting sqref="T78">
    <cfRule type="expression" dxfId="514" priority="1070" stopIfTrue="1">
      <formula>Q78="Inne?"</formula>
    </cfRule>
  </conditionalFormatting>
  <conditionalFormatting sqref="S78">
    <cfRule type="expression" dxfId="513" priority="1069" stopIfTrue="1">
      <formula>Q78="Kier?"</formula>
    </cfRule>
  </conditionalFormatting>
  <conditionalFormatting sqref="R78">
    <cfRule type="expression" dxfId="512" priority="1068" stopIfTrue="1">
      <formula>Q78="Podst?"</formula>
    </cfRule>
  </conditionalFormatting>
  <conditionalFormatting sqref="T78">
    <cfRule type="expression" dxfId="511" priority="1067" stopIfTrue="1">
      <formula>Q78="Inne?"</formula>
    </cfRule>
  </conditionalFormatting>
  <conditionalFormatting sqref="S78">
    <cfRule type="expression" dxfId="510" priority="1066" stopIfTrue="1">
      <formula>Q78="Kier?"</formula>
    </cfRule>
  </conditionalFormatting>
  <conditionalFormatting sqref="R78">
    <cfRule type="expression" dxfId="509" priority="1065" stopIfTrue="1">
      <formula>Q78="Podst?"</formula>
    </cfRule>
  </conditionalFormatting>
  <conditionalFormatting sqref="T78">
    <cfRule type="expression" dxfId="508" priority="1064" stopIfTrue="1">
      <formula>Q78="Inne?"</formula>
    </cfRule>
  </conditionalFormatting>
  <conditionalFormatting sqref="S78">
    <cfRule type="expression" dxfId="507" priority="1063" stopIfTrue="1">
      <formula>Q78="Kier?"</formula>
    </cfRule>
  </conditionalFormatting>
  <conditionalFormatting sqref="R78">
    <cfRule type="expression" dxfId="506" priority="1062" stopIfTrue="1">
      <formula>Q78="Podst?"</formula>
    </cfRule>
  </conditionalFormatting>
  <conditionalFormatting sqref="T78">
    <cfRule type="expression" dxfId="505" priority="1061" stopIfTrue="1">
      <formula>Q78="Inne?"</formula>
    </cfRule>
  </conditionalFormatting>
  <conditionalFormatting sqref="S78">
    <cfRule type="expression" dxfId="504" priority="1060" stopIfTrue="1">
      <formula>Q78="Kier?"</formula>
    </cfRule>
  </conditionalFormatting>
  <conditionalFormatting sqref="R78">
    <cfRule type="expression" dxfId="503" priority="1059" stopIfTrue="1">
      <formula>Q78="Podst?"</formula>
    </cfRule>
  </conditionalFormatting>
  <conditionalFormatting sqref="R78">
    <cfRule type="expression" dxfId="502" priority="1058" stopIfTrue="1">
      <formula>Q78="Podst?"</formula>
    </cfRule>
  </conditionalFormatting>
  <conditionalFormatting sqref="S78">
    <cfRule type="expression" dxfId="501" priority="1057" stopIfTrue="1">
      <formula>Q78="Kier?"</formula>
    </cfRule>
  </conditionalFormatting>
  <conditionalFormatting sqref="T78">
    <cfRule type="expression" dxfId="500" priority="1056" stopIfTrue="1">
      <formula>Q78="Inne?"</formula>
    </cfRule>
  </conditionalFormatting>
  <conditionalFormatting sqref="T78">
    <cfRule type="expression" dxfId="499" priority="1055" stopIfTrue="1">
      <formula>Q78="Inne?"</formula>
    </cfRule>
  </conditionalFormatting>
  <conditionalFormatting sqref="S78">
    <cfRule type="expression" dxfId="498" priority="1054" stopIfTrue="1">
      <formula>Q78="Kier?"</formula>
    </cfRule>
  </conditionalFormatting>
  <conditionalFormatting sqref="T78">
    <cfRule type="expression" dxfId="497" priority="1053" stopIfTrue="1">
      <formula>Q78="Inne?"</formula>
    </cfRule>
  </conditionalFormatting>
  <conditionalFormatting sqref="S78">
    <cfRule type="expression" dxfId="496" priority="1052" stopIfTrue="1">
      <formula>Q78="Kier?"</formula>
    </cfRule>
  </conditionalFormatting>
  <conditionalFormatting sqref="R78">
    <cfRule type="expression" dxfId="495" priority="1051" stopIfTrue="1">
      <formula>Q78="Podst?"</formula>
    </cfRule>
  </conditionalFormatting>
  <conditionalFormatting sqref="S78">
    <cfRule type="expression" dxfId="494" priority="1050" stopIfTrue="1">
      <formula>Q78="Kier?"</formula>
    </cfRule>
  </conditionalFormatting>
  <conditionalFormatting sqref="T78">
    <cfRule type="expression" dxfId="493" priority="1049" stopIfTrue="1">
      <formula>Q78="Inne?"</formula>
    </cfRule>
  </conditionalFormatting>
  <conditionalFormatting sqref="R78">
    <cfRule type="expression" dxfId="492" priority="1048" stopIfTrue="1">
      <formula>Q78="Podst?"</formula>
    </cfRule>
  </conditionalFormatting>
  <conditionalFormatting sqref="T78">
    <cfRule type="expression" dxfId="491" priority="1047" stopIfTrue="1">
      <formula>Q78="Inne?"</formula>
    </cfRule>
  </conditionalFormatting>
  <conditionalFormatting sqref="S78">
    <cfRule type="expression" dxfId="490" priority="1046" stopIfTrue="1">
      <formula>Q78="Kier?"</formula>
    </cfRule>
  </conditionalFormatting>
  <conditionalFormatting sqref="R78">
    <cfRule type="expression" dxfId="489" priority="1045" stopIfTrue="1">
      <formula>Q78="Podst?"</formula>
    </cfRule>
  </conditionalFormatting>
  <conditionalFormatting sqref="T78">
    <cfRule type="expression" dxfId="488" priority="1044" stopIfTrue="1">
      <formula>Q78="Inne?"</formula>
    </cfRule>
  </conditionalFormatting>
  <conditionalFormatting sqref="S78">
    <cfRule type="expression" dxfId="487" priority="1043" stopIfTrue="1">
      <formula>Q78="Kier?"</formula>
    </cfRule>
  </conditionalFormatting>
  <conditionalFormatting sqref="R78">
    <cfRule type="expression" dxfId="486" priority="1042" stopIfTrue="1">
      <formula>Q78="Podst?"</formula>
    </cfRule>
  </conditionalFormatting>
  <conditionalFormatting sqref="T78">
    <cfRule type="expression" dxfId="485" priority="1041" stopIfTrue="1">
      <formula>Q78="Inne?"</formula>
    </cfRule>
  </conditionalFormatting>
  <conditionalFormatting sqref="S78">
    <cfRule type="expression" dxfId="484" priority="1040" stopIfTrue="1">
      <formula>Q78="Kier?"</formula>
    </cfRule>
  </conditionalFormatting>
  <conditionalFormatting sqref="R78">
    <cfRule type="expression" dxfId="483" priority="1039" stopIfTrue="1">
      <formula>Q78="Podst?"</formula>
    </cfRule>
  </conditionalFormatting>
  <conditionalFormatting sqref="S78">
    <cfRule type="expression" dxfId="482" priority="1038" stopIfTrue="1">
      <formula>Q78="Kier?"</formula>
    </cfRule>
  </conditionalFormatting>
  <conditionalFormatting sqref="R78">
    <cfRule type="expression" dxfId="481" priority="1037" stopIfTrue="1">
      <formula>Q78="Podst?"</formula>
    </cfRule>
  </conditionalFormatting>
  <conditionalFormatting sqref="S78">
    <cfRule type="expression" dxfId="480" priority="1036" stopIfTrue="1">
      <formula>Q78="Kier?"</formula>
    </cfRule>
  </conditionalFormatting>
  <conditionalFormatting sqref="R78">
    <cfRule type="expression" dxfId="479" priority="1035" stopIfTrue="1">
      <formula>Q78="Podst?"</formula>
    </cfRule>
  </conditionalFormatting>
  <conditionalFormatting sqref="T78">
    <cfRule type="expression" dxfId="478" priority="1034" stopIfTrue="1">
      <formula>R78="Kier?"</formula>
    </cfRule>
  </conditionalFormatting>
  <conditionalFormatting sqref="T78">
    <cfRule type="expression" dxfId="477" priority="1033" stopIfTrue="1">
      <formula>R78="Kier?"</formula>
    </cfRule>
  </conditionalFormatting>
  <conditionalFormatting sqref="T78">
    <cfRule type="expression" dxfId="476" priority="1032" stopIfTrue="1">
      <formula>R78="Kier?"</formula>
    </cfRule>
  </conditionalFormatting>
  <conditionalFormatting sqref="T78">
    <cfRule type="expression" dxfId="475" priority="1031" stopIfTrue="1">
      <formula>Q78="Inne?"</formula>
    </cfRule>
  </conditionalFormatting>
  <conditionalFormatting sqref="S78">
    <cfRule type="expression" dxfId="474" priority="1030" stopIfTrue="1">
      <formula>Q78="Kier?"</formula>
    </cfRule>
  </conditionalFormatting>
  <conditionalFormatting sqref="R78">
    <cfRule type="expression" dxfId="473" priority="1029" stopIfTrue="1">
      <formula>Q78="Podst?"</formula>
    </cfRule>
  </conditionalFormatting>
  <conditionalFormatting sqref="T78">
    <cfRule type="expression" dxfId="472" priority="1028" stopIfTrue="1">
      <formula>Q78="Inne?"</formula>
    </cfRule>
  </conditionalFormatting>
  <conditionalFormatting sqref="S78">
    <cfRule type="expression" dxfId="471" priority="1027" stopIfTrue="1">
      <formula>Q78="Kier?"</formula>
    </cfRule>
  </conditionalFormatting>
  <conditionalFormatting sqref="R78">
    <cfRule type="expression" dxfId="470" priority="1026" stopIfTrue="1">
      <formula>Q78="Podst?"</formula>
    </cfRule>
  </conditionalFormatting>
  <conditionalFormatting sqref="S78">
    <cfRule type="expression" dxfId="469" priority="1025" stopIfTrue="1">
      <formula>Q78="Kier?"</formula>
    </cfRule>
  </conditionalFormatting>
  <conditionalFormatting sqref="R78">
    <cfRule type="expression" dxfId="468" priority="1024" stopIfTrue="1">
      <formula>Q78="Podst?"</formula>
    </cfRule>
  </conditionalFormatting>
  <conditionalFormatting sqref="T78">
    <cfRule type="expression" dxfId="467" priority="1023" stopIfTrue="1">
      <formula>Q78="Inne?"</formula>
    </cfRule>
  </conditionalFormatting>
  <conditionalFormatting sqref="R78">
    <cfRule type="expression" dxfId="466" priority="1022" stopIfTrue="1">
      <formula>Q78="Podst?"</formula>
    </cfRule>
  </conditionalFormatting>
  <conditionalFormatting sqref="S78">
    <cfRule type="expression" dxfId="465" priority="1021" stopIfTrue="1">
      <formula>Q78="Kier?"</formula>
    </cfRule>
  </conditionalFormatting>
  <conditionalFormatting sqref="S78">
    <cfRule type="expression" dxfId="464" priority="1020" stopIfTrue="1">
      <formula>Q78="Kier?"</formula>
    </cfRule>
  </conditionalFormatting>
  <conditionalFormatting sqref="T78">
    <cfRule type="expression" dxfId="463" priority="1019" stopIfTrue="1">
      <formula>Q78="Inne?"</formula>
    </cfRule>
  </conditionalFormatting>
  <conditionalFormatting sqref="S78">
    <cfRule type="expression" dxfId="462" priority="1018" stopIfTrue="1">
      <formula>Q78="Kier?"</formula>
    </cfRule>
  </conditionalFormatting>
  <conditionalFormatting sqref="R78">
    <cfRule type="expression" dxfId="461" priority="1017" stopIfTrue="1">
      <formula>Q78="Podst?"</formula>
    </cfRule>
  </conditionalFormatting>
  <conditionalFormatting sqref="T78">
    <cfRule type="expression" dxfId="460" priority="1016" stopIfTrue="1">
      <formula>Q78="Inne?"</formula>
    </cfRule>
  </conditionalFormatting>
  <conditionalFormatting sqref="S78">
    <cfRule type="expression" dxfId="459" priority="1015" stopIfTrue="1">
      <formula>Q78="Kier?"</formula>
    </cfRule>
  </conditionalFormatting>
  <conditionalFormatting sqref="R78">
    <cfRule type="expression" dxfId="458" priority="1014" stopIfTrue="1">
      <formula>Q78="Podst?"</formula>
    </cfRule>
  </conditionalFormatting>
  <conditionalFormatting sqref="T78">
    <cfRule type="expression" dxfId="457" priority="1013" stopIfTrue="1">
      <formula>Q78="Inne?"</formula>
    </cfRule>
  </conditionalFormatting>
  <conditionalFormatting sqref="R78">
    <cfRule type="expression" dxfId="456" priority="1012" stopIfTrue="1">
      <formula>Q78="Podst?"</formula>
    </cfRule>
  </conditionalFormatting>
  <conditionalFormatting sqref="S78">
    <cfRule type="expression" dxfId="455" priority="1011" stopIfTrue="1">
      <formula>Q78="Kier?"</formula>
    </cfRule>
  </conditionalFormatting>
  <conditionalFormatting sqref="S78">
    <cfRule type="expression" dxfId="454" priority="1010" stopIfTrue="1">
      <formula>Q78="Kier?"</formula>
    </cfRule>
  </conditionalFormatting>
  <conditionalFormatting sqref="T78">
    <cfRule type="expression" dxfId="453" priority="1009" stopIfTrue="1">
      <formula>Q78="Inne?"</formula>
    </cfRule>
  </conditionalFormatting>
  <conditionalFormatting sqref="S78">
    <cfRule type="expression" dxfId="452" priority="1008" stopIfTrue="1">
      <formula>Q78="Kier?"</formula>
    </cfRule>
  </conditionalFormatting>
  <conditionalFormatting sqref="R78">
    <cfRule type="expression" dxfId="451" priority="1007" stopIfTrue="1">
      <formula>Q78="Podst?"</formula>
    </cfRule>
  </conditionalFormatting>
  <conditionalFormatting sqref="T78">
    <cfRule type="expression" dxfId="450" priority="1006" stopIfTrue="1">
      <formula>Q78="Inne?"</formula>
    </cfRule>
  </conditionalFormatting>
  <conditionalFormatting sqref="S78">
    <cfRule type="expression" dxfId="449" priority="1005" stopIfTrue="1">
      <formula>Q78="Kier?"</formula>
    </cfRule>
  </conditionalFormatting>
  <conditionalFormatting sqref="R78">
    <cfRule type="expression" dxfId="448" priority="1004" stopIfTrue="1">
      <formula>Q78="Podst?"</formula>
    </cfRule>
  </conditionalFormatting>
  <conditionalFormatting sqref="R78">
    <cfRule type="expression" dxfId="447" priority="1003" stopIfTrue="1">
      <formula>Q61="Podst?"</formula>
    </cfRule>
  </conditionalFormatting>
  <conditionalFormatting sqref="S78">
    <cfRule type="expression" dxfId="446" priority="1002" stopIfTrue="1">
      <formula>Q61="Kier?"</formula>
    </cfRule>
  </conditionalFormatting>
  <conditionalFormatting sqref="T78">
    <cfRule type="expression" dxfId="445" priority="1001" stopIfTrue="1">
      <formula>Q61="Inne?"</formula>
    </cfRule>
  </conditionalFormatting>
  <conditionalFormatting sqref="T78">
    <cfRule type="expression" dxfId="444" priority="1000" stopIfTrue="1">
      <formula>Q78="Inne?"</formula>
    </cfRule>
  </conditionalFormatting>
  <conditionalFormatting sqref="S78">
    <cfRule type="expression" dxfId="443" priority="999" stopIfTrue="1">
      <formula>Q78="Kier?"</formula>
    </cfRule>
  </conditionalFormatting>
  <conditionalFormatting sqref="R78">
    <cfRule type="expression" dxfId="442" priority="998" stopIfTrue="1">
      <formula>Q78="Podst?"</formula>
    </cfRule>
  </conditionalFormatting>
  <conditionalFormatting sqref="T78">
    <cfRule type="expression" dxfId="441" priority="997" stopIfTrue="1">
      <formula>Q78="Inne?"</formula>
    </cfRule>
  </conditionalFormatting>
  <conditionalFormatting sqref="S78">
    <cfRule type="expression" dxfId="440" priority="996" stopIfTrue="1">
      <formula>Q78="Kier?"</formula>
    </cfRule>
  </conditionalFormatting>
  <conditionalFormatting sqref="R78">
    <cfRule type="expression" dxfId="439" priority="995" stopIfTrue="1">
      <formula>Q78="Podst?"</formula>
    </cfRule>
  </conditionalFormatting>
  <conditionalFormatting sqref="T78">
    <cfRule type="expression" dxfId="438" priority="994" stopIfTrue="1">
      <formula>Q78="Inne?"</formula>
    </cfRule>
  </conditionalFormatting>
  <conditionalFormatting sqref="S78">
    <cfRule type="expression" dxfId="437" priority="993" stopIfTrue="1">
      <formula>Q78="Kier?"</formula>
    </cfRule>
  </conditionalFormatting>
  <conditionalFormatting sqref="R78">
    <cfRule type="expression" dxfId="436" priority="992" stopIfTrue="1">
      <formula>Q78="Podst?"</formula>
    </cfRule>
  </conditionalFormatting>
  <conditionalFormatting sqref="T78">
    <cfRule type="expression" dxfId="435" priority="991" stopIfTrue="1">
      <formula>Q78="Inne?"</formula>
    </cfRule>
  </conditionalFormatting>
  <conditionalFormatting sqref="S78">
    <cfRule type="expression" dxfId="434" priority="990" stopIfTrue="1">
      <formula>Q78="Kier?"</formula>
    </cfRule>
  </conditionalFormatting>
  <conditionalFormatting sqref="R78">
    <cfRule type="expression" dxfId="433" priority="989" stopIfTrue="1">
      <formula>Q78="Podst?"</formula>
    </cfRule>
  </conditionalFormatting>
  <conditionalFormatting sqref="T78">
    <cfRule type="expression" dxfId="432" priority="988" stopIfTrue="1">
      <formula>Q78="Inne?"</formula>
    </cfRule>
  </conditionalFormatting>
  <conditionalFormatting sqref="S78">
    <cfRule type="expression" dxfId="431" priority="987" stopIfTrue="1">
      <formula>Q78="Kier?"</formula>
    </cfRule>
  </conditionalFormatting>
  <conditionalFormatting sqref="R78">
    <cfRule type="expression" dxfId="430" priority="986" stopIfTrue="1">
      <formula>Q78="Podst?"</formula>
    </cfRule>
  </conditionalFormatting>
  <conditionalFormatting sqref="T78">
    <cfRule type="expression" dxfId="429" priority="985" stopIfTrue="1">
      <formula>Q78="Inne?"</formula>
    </cfRule>
  </conditionalFormatting>
  <conditionalFormatting sqref="S78">
    <cfRule type="expression" dxfId="428" priority="984" stopIfTrue="1">
      <formula>Q78="Kier?"</formula>
    </cfRule>
  </conditionalFormatting>
  <conditionalFormatting sqref="R78">
    <cfRule type="expression" dxfId="427" priority="983" stopIfTrue="1">
      <formula>Q78="Podst?"</formula>
    </cfRule>
  </conditionalFormatting>
  <conditionalFormatting sqref="T68">
    <cfRule type="expression" dxfId="426" priority="789" stopIfTrue="1">
      <formula>Q68="Inne?"</formula>
    </cfRule>
  </conditionalFormatting>
  <conditionalFormatting sqref="S68">
    <cfRule type="expression" dxfId="425" priority="790" stopIfTrue="1">
      <formula>Q68="Kier?"</formula>
    </cfRule>
  </conditionalFormatting>
  <conditionalFormatting sqref="R68">
    <cfRule type="expression" dxfId="424" priority="791" stopIfTrue="1">
      <formula>Q68="Podst?"</formula>
    </cfRule>
  </conditionalFormatting>
  <conditionalFormatting sqref="T68">
    <cfRule type="expression" dxfId="423" priority="788" stopIfTrue="1">
      <formula>Q68="Inne?"</formula>
    </cfRule>
  </conditionalFormatting>
  <conditionalFormatting sqref="S68">
    <cfRule type="expression" dxfId="422" priority="787" stopIfTrue="1">
      <formula>Q68="Kier?"</formula>
    </cfRule>
  </conditionalFormatting>
  <conditionalFormatting sqref="R68">
    <cfRule type="expression" dxfId="421" priority="786" stopIfTrue="1">
      <formula>Q68="Podst?"</formula>
    </cfRule>
  </conditionalFormatting>
  <conditionalFormatting sqref="T68">
    <cfRule type="expression" dxfId="420" priority="785" stopIfTrue="1">
      <formula>Q68="Inne?"</formula>
    </cfRule>
  </conditionalFormatting>
  <conditionalFormatting sqref="S68">
    <cfRule type="expression" dxfId="419" priority="784" stopIfTrue="1">
      <formula>Q68="Kier?"</formula>
    </cfRule>
  </conditionalFormatting>
  <conditionalFormatting sqref="R68">
    <cfRule type="expression" dxfId="418" priority="783" stopIfTrue="1">
      <formula>Q68="Podst?"</formula>
    </cfRule>
  </conditionalFormatting>
  <conditionalFormatting sqref="T68">
    <cfRule type="expression" dxfId="417" priority="782" stopIfTrue="1">
      <formula>Q68="Inne?"</formula>
    </cfRule>
  </conditionalFormatting>
  <conditionalFormatting sqref="S68">
    <cfRule type="expression" dxfId="416" priority="781" stopIfTrue="1">
      <formula>Q68="Kier?"</formula>
    </cfRule>
  </conditionalFormatting>
  <conditionalFormatting sqref="R68">
    <cfRule type="expression" dxfId="415" priority="780" stopIfTrue="1">
      <formula>Q68="Podst?"</formula>
    </cfRule>
  </conditionalFormatting>
  <conditionalFormatting sqref="T68">
    <cfRule type="expression" dxfId="414" priority="779" stopIfTrue="1">
      <formula>Q68="Inne?"</formula>
    </cfRule>
  </conditionalFormatting>
  <conditionalFormatting sqref="S68">
    <cfRule type="expression" dxfId="413" priority="778" stopIfTrue="1">
      <formula>Q68="Kier?"</formula>
    </cfRule>
  </conditionalFormatting>
  <conditionalFormatting sqref="R68">
    <cfRule type="expression" dxfId="412" priority="777" stopIfTrue="1">
      <formula>Q68="Podst?"</formula>
    </cfRule>
  </conditionalFormatting>
  <conditionalFormatting sqref="T68">
    <cfRule type="expression" dxfId="411" priority="776" stopIfTrue="1">
      <formula>Q68="Inne?"</formula>
    </cfRule>
  </conditionalFormatting>
  <conditionalFormatting sqref="S68">
    <cfRule type="expression" dxfId="410" priority="775" stopIfTrue="1">
      <formula>Q68="Kier?"</formula>
    </cfRule>
  </conditionalFormatting>
  <conditionalFormatting sqref="R68">
    <cfRule type="expression" dxfId="409" priority="774" stopIfTrue="1">
      <formula>Q68="Podst?"</formula>
    </cfRule>
  </conditionalFormatting>
  <conditionalFormatting sqref="T68">
    <cfRule type="expression" dxfId="408" priority="773" stopIfTrue="1">
      <formula>Q68="Inne?"</formula>
    </cfRule>
  </conditionalFormatting>
  <conditionalFormatting sqref="S68">
    <cfRule type="expression" dxfId="407" priority="772" stopIfTrue="1">
      <formula>Q68="Kier?"</formula>
    </cfRule>
  </conditionalFormatting>
  <conditionalFormatting sqref="R68">
    <cfRule type="expression" dxfId="406" priority="771" stopIfTrue="1">
      <formula>Q68="Podst?"</formula>
    </cfRule>
  </conditionalFormatting>
  <conditionalFormatting sqref="S68">
    <cfRule type="expression" dxfId="405" priority="770" stopIfTrue="1">
      <formula>Q68="Kier?"</formula>
    </cfRule>
  </conditionalFormatting>
  <conditionalFormatting sqref="R68">
    <cfRule type="expression" dxfId="404" priority="769" stopIfTrue="1">
      <formula>Q68="Podst?"</formula>
    </cfRule>
  </conditionalFormatting>
  <conditionalFormatting sqref="S68">
    <cfRule type="expression" dxfId="403" priority="768" stopIfTrue="1">
      <formula>Q68="Kier?"</formula>
    </cfRule>
  </conditionalFormatting>
  <conditionalFormatting sqref="R68">
    <cfRule type="expression" dxfId="402" priority="767" stopIfTrue="1">
      <formula>Q68="Podst?"</formula>
    </cfRule>
  </conditionalFormatting>
  <conditionalFormatting sqref="T68">
    <cfRule type="expression" dxfId="401" priority="766" stopIfTrue="1">
      <formula>Q68="Inne?"</formula>
    </cfRule>
  </conditionalFormatting>
  <conditionalFormatting sqref="T68">
    <cfRule type="expression" dxfId="400" priority="764" stopIfTrue="1">
      <formula>Q68="Inne?"</formula>
    </cfRule>
  </conditionalFormatting>
  <conditionalFormatting sqref="R68">
    <cfRule type="expression" dxfId="399" priority="762" stopIfTrue="1">
      <formula>Q68="Podst?"</formula>
    </cfRule>
  </conditionalFormatting>
  <conditionalFormatting sqref="T68">
    <cfRule type="expression" dxfId="398" priority="758" stopIfTrue="1">
      <formula>Q68="Inne?"</formula>
    </cfRule>
  </conditionalFormatting>
  <conditionalFormatting sqref="S68">
    <cfRule type="expression" dxfId="397" priority="757" stopIfTrue="1">
      <formula>Q68="Kier?"</formula>
    </cfRule>
  </conditionalFormatting>
  <conditionalFormatting sqref="R68">
    <cfRule type="expression" dxfId="396" priority="756" stopIfTrue="1">
      <formula>Q68="Podst?"</formula>
    </cfRule>
  </conditionalFormatting>
  <conditionalFormatting sqref="S68">
    <cfRule type="expression" dxfId="395" priority="751" stopIfTrue="1">
      <formula>Q68="Kier?"</formula>
    </cfRule>
  </conditionalFormatting>
  <conditionalFormatting sqref="R68">
    <cfRule type="expression" dxfId="394" priority="750" stopIfTrue="1">
      <formula>Q68="Podst?"</formula>
    </cfRule>
  </conditionalFormatting>
  <conditionalFormatting sqref="T68">
    <cfRule type="expression" dxfId="393" priority="749" stopIfTrue="1">
      <formula>Q68="Inne?"</formula>
    </cfRule>
  </conditionalFormatting>
  <conditionalFormatting sqref="S68">
    <cfRule type="expression" dxfId="392" priority="748" stopIfTrue="1">
      <formula>Q68="Kier?"</formula>
    </cfRule>
  </conditionalFormatting>
  <conditionalFormatting sqref="R68">
    <cfRule type="expression" dxfId="391" priority="747" stopIfTrue="1">
      <formula>Q68="Podst?"</formula>
    </cfRule>
  </conditionalFormatting>
  <conditionalFormatting sqref="T68">
    <cfRule type="expression" dxfId="390" priority="746" stopIfTrue="1">
      <formula>Q68="Inne?"</formula>
    </cfRule>
  </conditionalFormatting>
  <conditionalFormatting sqref="S68">
    <cfRule type="expression" dxfId="389" priority="745" stopIfTrue="1">
      <formula>Q68="Kier?"</formula>
    </cfRule>
  </conditionalFormatting>
  <conditionalFormatting sqref="R68">
    <cfRule type="expression" dxfId="388" priority="744" stopIfTrue="1">
      <formula>Q68="Podst?"</formula>
    </cfRule>
  </conditionalFormatting>
  <conditionalFormatting sqref="T68">
    <cfRule type="expression" dxfId="387" priority="743" stopIfTrue="1">
      <formula>Q68="Inne?"</formula>
    </cfRule>
  </conditionalFormatting>
  <conditionalFormatting sqref="S68">
    <cfRule type="expression" dxfId="386" priority="742" stopIfTrue="1">
      <formula>Q68="Kier?"</formula>
    </cfRule>
  </conditionalFormatting>
  <conditionalFormatting sqref="R68">
    <cfRule type="expression" dxfId="385" priority="741" stopIfTrue="1">
      <formula>Q68="Podst?"</formula>
    </cfRule>
  </conditionalFormatting>
  <conditionalFormatting sqref="T68">
    <cfRule type="expression" dxfId="384" priority="740" stopIfTrue="1">
      <formula>Q68="Inne?"</formula>
    </cfRule>
  </conditionalFormatting>
  <conditionalFormatting sqref="S68">
    <cfRule type="expression" dxfId="383" priority="739" stopIfTrue="1">
      <formula>Q68="Kier?"</formula>
    </cfRule>
  </conditionalFormatting>
  <conditionalFormatting sqref="R68">
    <cfRule type="expression" dxfId="382" priority="738" stopIfTrue="1">
      <formula>Q68="Podst?"</formula>
    </cfRule>
  </conditionalFormatting>
  <conditionalFormatting sqref="T68">
    <cfRule type="expression" dxfId="381" priority="737" stopIfTrue="1">
      <formula>Q68="Inne?"</formula>
    </cfRule>
  </conditionalFormatting>
  <conditionalFormatting sqref="S68">
    <cfRule type="expression" dxfId="380" priority="736" stopIfTrue="1">
      <formula>Q68="Kier?"</formula>
    </cfRule>
  </conditionalFormatting>
  <conditionalFormatting sqref="R68">
    <cfRule type="expression" dxfId="379" priority="735" stopIfTrue="1">
      <formula>Q68="Podst?"</formula>
    </cfRule>
  </conditionalFormatting>
  <conditionalFormatting sqref="T68">
    <cfRule type="expression" dxfId="378" priority="734" stopIfTrue="1">
      <formula>Q68="Inne?"</formula>
    </cfRule>
  </conditionalFormatting>
  <conditionalFormatting sqref="S68">
    <cfRule type="expression" dxfId="377" priority="733" stopIfTrue="1">
      <formula>Q68="Kier?"</formula>
    </cfRule>
  </conditionalFormatting>
  <conditionalFormatting sqref="R68">
    <cfRule type="expression" dxfId="376" priority="732" stopIfTrue="1">
      <formula>Q68="Podst?"</formula>
    </cfRule>
  </conditionalFormatting>
  <conditionalFormatting sqref="T68">
    <cfRule type="expression" dxfId="375" priority="731" stopIfTrue="1">
      <formula>Q68="Inne?"</formula>
    </cfRule>
  </conditionalFormatting>
  <conditionalFormatting sqref="S68">
    <cfRule type="expression" dxfId="374" priority="730" stopIfTrue="1">
      <formula>Q68="Kier?"</formula>
    </cfRule>
  </conditionalFormatting>
  <conditionalFormatting sqref="R68">
    <cfRule type="expression" dxfId="373" priority="729" stopIfTrue="1">
      <formula>Q68="Podst?"</formula>
    </cfRule>
  </conditionalFormatting>
  <conditionalFormatting sqref="T68">
    <cfRule type="expression" dxfId="372" priority="728" stopIfTrue="1">
      <formula>Q68="Inne?"</formula>
    </cfRule>
  </conditionalFormatting>
  <conditionalFormatting sqref="S68">
    <cfRule type="expression" dxfId="371" priority="727" stopIfTrue="1">
      <formula>Q68="Kier?"</formula>
    </cfRule>
  </conditionalFormatting>
  <conditionalFormatting sqref="R68">
    <cfRule type="expression" dxfId="370" priority="726" stopIfTrue="1">
      <formula>Q68="Podst?"</formula>
    </cfRule>
  </conditionalFormatting>
  <conditionalFormatting sqref="T68">
    <cfRule type="expression" dxfId="369" priority="725" stopIfTrue="1">
      <formula>Q68="Inne?"</formula>
    </cfRule>
  </conditionalFormatting>
  <conditionalFormatting sqref="S68">
    <cfRule type="expression" dxfId="368" priority="724" stopIfTrue="1">
      <formula>Q68="Kier?"</formula>
    </cfRule>
  </conditionalFormatting>
  <conditionalFormatting sqref="R68">
    <cfRule type="expression" dxfId="367" priority="723" stopIfTrue="1">
      <formula>Q68="Podst?"</formula>
    </cfRule>
  </conditionalFormatting>
  <conditionalFormatting sqref="T68">
    <cfRule type="expression" dxfId="366" priority="722" stopIfTrue="1">
      <formula>Q68="Inne?"</formula>
    </cfRule>
  </conditionalFormatting>
  <conditionalFormatting sqref="S68">
    <cfRule type="expression" dxfId="365" priority="721" stopIfTrue="1">
      <formula>Q68="Kier?"</formula>
    </cfRule>
  </conditionalFormatting>
  <conditionalFormatting sqref="R68">
    <cfRule type="expression" dxfId="364" priority="720" stopIfTrue="1">
      <formula>Q68="Podst?"</formula>
    </cfRule>
  </conditionalFormatting>
  <conditionalFormatting sqref="T68">
    <cfRule type="expression" dxfId="363" priority="719" stopIfTrue="1">
      <formula>Q68="Inne?"</formula>
    </cfRule>
  </conditionalFormatting>
  <conditionalFormatting sqref="S68">
    <cfRule type="expression" dxfId="362" priority="718" stopIfTrue="1">
      <formula>Q68="Kier?"</formula>
    </cfRule>
  </conditionalFormatting>
  <conditionalFormatting sqref="R68">
    <cfRule type="expression" dxfId="361" priority="717" stopIfTrue="1">
      <formula>Q68="Podst?"</formula>
    </cfRule>
  </conditionalFormatting>
  <conditionalFormatting sqref="S68">
    <cfRule type="expression" dxfId="360" priority="716" stopIfTrue="1">
      <formula>Q68="Kier?"</formula>
    </cfRule>
  </conditionalFormatting>
  <conditionalFormatting sqref="R68">
    <cfRule type="expression" dxfId="359" priority="715" stopIfTrue="1">
      <formula>Q68="Podst?"</formula>
    </cfRule>
  </conditionalFormatting>
  <conditionalFormatting sqref="S68">
    <cfRule type="expression" dxfId="358" priority="714" stopIfTrue="1">
      <formula>Q68="Kier?"</formula>
    </cfRule>
  </conditionalFormatting>
  <conditionalFormatting sqref="R68">
    <cfRule type="expression" dxfId="357" priority="713" stopIfTrue="1">
      <formula>Q68="Podst?"</formula>
    </cfRule>
  </conditionalFormatting>
  <conditionalFormatting sqref="T68">
    <cfRule type="expression" dxfId="356" priority="712" stopIfTrue="1">
      <formula>Q68="Inne?"</formula>
    </cfRule>
  </conditionalFormatting>
  <conditionalFormatting sqref="T68">
    <cfRule type="expression" dxfId="355" priority="711" stopIfTrue="1">
      <formula>Q68="Inne?"</formula>
    </cfRule>
  </conditionalFormatting>
  <conditionalFormatting sqref="T68">
    <cfRule type="expression" dxfId="354" priority="710" stopIfTrue="1">
      <formula>Q68="Inne?"</formula>
    </cfRule>
  </conditionalFormatting>
  <conditionalFormatting sqref="S68">
    <cfRule type="expression" dxfId="353" priority="709" stopIfTrue="1">
      <formula>Q68="Kier?"</formula>
    </cfRule>
  </conditionalFormatting>
  <conditionalFormatting sqref="R68">
    <cfRule type="expression" dxfId="352" priority="708" stopIfTrue="1">
      <formula>Q68="Podst?"</formula>
    </cfRule>
  </conditionalFormatting>
  <conditionalFormatting sqref="T68">
    <cfRule type="expression" dxfId="351" priority="707" stopIfTrue="1">
      <formula>Q68="Inne?"</formula>
    </cfRule>
  </conditionalFormatting>
  <conditionalFormatting sqref="S68">
    <cfRule type="expression" dxfId="350" priority="706" stopIfTrue="1">
      <formula>Q68="Kier?"</formula>
    </cfRule>
  </conditionalFormatting>
  <conditionalFormatting sqref="R68">
    <cfRule type="expression" dxfId="349" priority="705" stopIfTrue="1">
      <formula>Q68="Podst?"</formula>
    </cfRule>
  </conditionalFormatting>
  <conditionalFormatting sqref="T68">
    <cfRule type="expression" dxfId="348" priority="704" stopIfTrue="1">
      <formula>Q68="Inne?"</formula>
    </cfRule>
  </conditionalFormatting>
  <conditionalFormatting sqref="S68">
    <cfRule type="expression" dxfId="347" priority="703" stopIfTrue="1">
      <formula>Q68="Kier?"</formula>
    </cfRule>
  </conditionalFormatting>
  <conditionalFormatting sqref="R68">
    <cfRule type="expression" dxfId="346" priority="702" stopIfTrue="1">
      <formula>Q68="Podst?"</formula>
    </cfRule>
  </conditionalFormatting>
  <conditionalFormatting sqref="T68">
    <cfRule type="expression" dxfId="345" priority="701" stopIfTrue="1">
      <formula>Q68="Inne?"</formula>
    </cfRule>
  </conditionalFormatting>
  <conditionalFormatting sqref="S68">
    <cfRule type="expression" dxfId="344" priority="700" stopIfTrue="1">
      <formula>Q68="Kier?"</formula>
    </cfRule>
  </conditionalFormatting>
  <conditionalFormatting sqref="R68">
    <cfRule type="expression" dxfId="343" priority="699" stopIfTrue="1">
      <formula>Q68="Podst?"</formula>
    </cfRule>
  </conditionalFormatting>
  <conditionalFormatting sqref="T68">
    <cfRule type="expression" dxfId="342" priority="698" stopIfTrue="1">
      <formula>Q68="Inne?"</formula>
    </cfRule>
  </conditionalFormatting>
  <conditionalFormatting sqref="S68">
    <cfRule type="expression" dxfId="341" priority="697" stopIfTrue="1">
      <formula>Q68="Kier?"</formula>
    </cfRule>
  </conditionalFormatting>
  <conditionalFormatting sqref="R68">
    <cfRule type="expression" dxfId="340" priority="696" stopIfTrue="1">
      <formula>Q68="Podst?"</formula>
    </cfRule>
  </conditionalFormatting>
  <conditionalFormatting sqref="T68">
    <cfRule type="expression" dxfId="339" priority="695" stopIfTrue="1">
      <formula>Q68="Inne?"</formula>
    </cfRule>
  </conditionalFormatting>
  <conditionalFormatting sqref="S68">
    <cfRule type="expression" dxfId="338" priority="694" stopIfTrue="1">
      <formula>Q68="Kier?"</formula>
    </cfRule>
  </conditionalFormatting>
  <conditionalFormatting sqref="R68">
    <cfRule type="expression" dxfId="337" priority="693" stopIfTrue="1">
      <formula>Q68="Podst?"</formula>
    </cfRule>
  </conditionalFormatting>
  <conditionalFormatting sqref="T68">
    <cfRule type="expression" dxfId="336" priority="692" stopIfTrue="1">
      <formula>Q68="Inne?"</formula>
    </cfRule>
  </conditionalFormatting>
  <conditionalFormatting sqref="S68">
    <cfRule type="expression" dxfId="335" priority="691" stopIfTrue="1">
      <formula>Q68="Kier?"</formula>
    </cfRule>
  </conditionalFormatting>
  <conditionalFormatting sqref="R68">
    <cfRule type="expression" dxfId="334" priority="690" stopIfTrue="1">
      <formula>Q68="Podst?"</formula>
    </cfRule>
  </conditionalFormatting>
  <conditionalFormatting sqref="T68">
    <cfRule type="expression" dxfId="333" priority="689" stopIfTrue="1">
      <formula>Q68="Inne?"</formula>
    </cfRule>
  </conditionalFormatting>
  <conditionalFormatting sqref="S68">
    <cfRule type="expression" dxfId="332" priority="688" stopIfTrue="1">
      <formula>Q68="Kier?"</formula>
    </cfRule>
  </conditionalFormatting>
  <conditionalFormatting sqref="R68">
    <cfRule type="expression" dxfId="331" priority="687" stopIfTrue="1">
      <formula>Q68="Podst?"</formula>
    </cfRule>
  </conditionalFormatting>
  <conditionalFormatting sqref="T68">
    <cfRule type="expression" dxfId="330" priority="686" stopIfTrue="1">
      <formula>Q68="Inne?"</formula>
    </cfRule>
  </conditionalFormatting>
  <conditionalFormatting sqref="S68">
    <cfRule type="expression" dxfId="329" priority="685" stopIfTrue="1">
      <formula>Q68="Kier?"</formula>
    </cfRule>
  </conditionalFormatting>
  <conditionalFormatting sqref="R68">
    <cfRule type="expression" dxfId="328" priority="684" stopIfTrue="1">
      <formula>Q68="Podst?"</formula>
    </cfRule>
  </conditionalFormatting>
  <conditionalFormatting sqref="T68">
    <cfRule type="expression" dxfId="327" priority="683" stopIfTrue="1">
      <formula>Q68="Inne?"</formula>
    </cfRule>
  </conditionalFormatting>
  <conditionalFormatting sqref="S68">
    <cfRule type="expression" dxfId="326" priority="682" stopIfTrue="1">
      <formula>Q68="Kier?"</formula>
    </cfRule>
  </conditionalFormatting>
  <conditionalFormatting sqref="R68">
    <cfRule type="expression" dxfId="325" priority="681" stopIfTrue="1">
      <formula>Q68="Podst?"</formula>
    </cfRule>
  </conditionalFormatting>
  <conditionalFormatting sqref="T84">
    <cfRule type="expression" dxfId="324" priority="335" stopIfTrue="1">
      <formula>Q84="Inne?"</formula>
    </cfRule>
  </conditionalFormatting>
  <conditionalFormatting sqref="S84">
    <cfRule type="expression" dxfId="323" priority="336" stopIfTrue="1">
      <formula>Q84="Kier?"</formula>
    </cfRule>
  </conditionalFormatting>
  <conditionalFormatting sqref="R84">
    <cfRule type="expression" dxfId="322" priority="337" stopIfTrue="1">
      <formula>Q84="Podst?"</formula>
    </cfRule>
  </conditionalFormatting>
  <conditionalFormatting sqref="T84">
    <cfRule type="expression" dxfId="321" priority="334" stopIfTrue="1">
      <formula>Q84="Inne?"</formula>
    </cfRule>
  </conditionalFormatting>
  <conditionalFormatting sqref="S84">
    <cfRule type="expression" dxfId="320" priority="333" stopIfTrue="1">
      <formula>Q84="Kier?"</formula>
    </cfRule>
  </conditionalFormatting>
  <conditionalFormatting sqref="R84">
    <cfRule type="expression" dxfId="319" priority="332" stopIfTrue="1">
      <formula>Q84="Podst?"</formula>
    </cfRule>
  </conditionalFormatting>
  <conditionalFormatting sqref="T84">
    <cfRule type="expression" dxfId="318" priority="331" stopIfTrue="1">
      <formula>Q84="Inne?"</formula>
    </cfRule>
  </conditionalFormatting>
  <conditionalFormatting sqref="S84">
    <cfRule type="expression" dxfId="317" priority="330" stopIfTrue="1">
      <formula>Q84="Kier?"</formula>
    </cfRule>
  </conditionalFormatting>
  <conditionalFormatting sqref="R84">
    <cfRule type="expression" dxfId="316" priority="329" stopIfTrue="1">
      <formula>Q84="Podst?"</formula>
    </cfRule>
  </conditionalFormatting>
  <conditionalFormatting sqref="T84">
    <cfRule type="expression" dxfId="315" priority="328" stopIfTrue="1">
      <formula>Q84="Inne?"</formula>
    </cfRule>
  </conditionalFormatting>
  <conditionalFormatting sqref="S84">
    <cfRule type="expression" dxfId="314" priority="327" stopIfTrue="1">
      <formula>Q84="Kier?"</formula>
    </cfRule>
  </conditionalFormatting>
  <conditionalFormatting sqref="R84">
    <cfRule type="expression" dxfId="313" priority="326" stopIfTrue="1">
      <formula>Q84="Podst?"</formula>
    </cfRule>
  </conditionalFormatting>
  <conditionalFormatting sqref="T84">
    <cfRule type="expression" dxfId="312" priority="325" stopIfTrue="1">
      <formula>Q84="Inne?"</formula>
    </cfRule>
  </conditionalFormatting>
  <conditionalFormatting sqref="S84">
    <cfRule type="expression" dxfId="311" priority="324" stopIfTrue="1">
      <formula>Q84="Kier?"</formula>
    </cfRule>
  </conditionalFormatting>
  <conditionalFormatting sqref="R84">
    <cfRule type="expression" dxfId="310" priority="323" stopIfTrue="1">
      <formula>Q84="Podst?"</formula>
    </cfRule>
  </conditionalFormatting>
  <conditionalFormatting sqref="T84">
    <cfRule type="expression" dxfId="309" priority="322" stopIfTrue="1">
      <formula>Q84="Inne?"</formula>
    </cfRule>
  </conditionalFormatting>
  <conditionalFormatting sqref="S84">
    <cfRule type="expression" dxfId="308" priority="321" stopIfTrue="1">
      <formula>Q84="Kier?"</formula>
    </cfRule>
  </conditionalFormatting>
  <conditionalFormatting sqref="R84">
    <cfRule type="expression" dxfId="307" priority="320" stopIfTrue="1">
      <formula>Q84="Podst?"</formula>
    </cfRule>
  </conditionalFormatting>
  <conditionalFormatting sqref="T84">
    <cfRule type="expression" dxfId="306" priority="319" stopIfTrue="1">
      <formula>Q84="Inne?"</formula>
    </cfRule>
  </conditionalFormatting>
  <conditionalFormatting sqref="S84">
    <cfRule type="expression" dxfId="305" priority="318" stopIfTrue="1">
      <formula>Q84="Kier?"</formula>
    </cfRule>
  </conditionalFormatting>
  <conditionalFormatting sqref="R84">
    <cfRule type="expression" dxfId="304" priority="317" stopIfTrue="1">
      <formula>Q84="Podst?"</formula>
    </cfRule>
  </conditionalFormatting>
  <conditionalFormatting sqref="S84">
    <cfRule type="expression" dxfId="303" priority="316" stopIfTrue="1">
      <formula>Q84="Kier?"</formula>
    </cfRule>
  </conditionalFormatting>
  <conditionalFormatting sqref="R84">
    <cfRule type="expression" dxfId="302" priority="315" stopIfTrue="1">
      <formula>Q84="Podst?"</formula>
    </cfRule>
  </conditionalFormatting>
  <conditionalFormatting sqref="T84">
    <cfRule type="expression" dxfId="301" priority="314" stopIfTrue="1">
      <formula>Q84="Inne?"</formula>
    </cfRule>
  </conditionalFormatting>
  <conditionalFormatting sqref="T84">
    <cfRule type="expression" dxfId="300" priority="313" stopIfTrue="1">
      <formula>Q84="Inne?"</formula>
    </cfRule>
  </conditionalFormatting>
  <conditionalFormatting sqref="T84">
    <cfRule type="expression" dxfId="299" priority="312" stopIfTrue="1">
      <formula>Q84="Inne?"</formula>
    </cfRule>
  </conditionalFormatting>
  <conditionalFormatting sqref="S84">
    <cfRule type="expression" dxfId="298" priority="311" stopIfTrue="1">
      <formula>Q84="Kier?"</formula>
    </cfRule>
  </conditionalFormatting>
  <conditionalFormatting sqref="R84">
    <cfRule type="expression" dxfId="297" priority="310" stopIfTrue="1">
      <formula>Q84="Podst?"</formula>
    </cfRule>
  </conditionalFormatting>
  <conditionalFormatting sqref="R84">
    <cfRule type="expression" dxfId="296" priority="309" stopIfTrue="1">
      <formula>Q84="Podst?"</formula>
    </cfRule>
  </conditionalFormatting>
  <conditionalFormatting sqref="T84">
    <cfRule type="expression" dxfId="295" priority="308" stopIfTrue="1">
      <formula>Q84="Inne?"</formula>
    </cfRule>
  </conditionalFormatting>
  <conditionalFormatting sqref="S84">
    <cfRule type="expression" dxfId="294" priority="307" stopIfTrue="1">
      <formula>Q84="Kier?"</formula>
    </cfRule>
  </conditionalFormatting>
  <conditionalFormatting sqref="R84">
    <cfRule type="expression" dxfId="293" priority="306" stopIfTrue="1">
      <formula>Q84="Podst?"</formula>
    </cfRule>
  </conditionalFormatting>
  <conditionalFormatting sqref="T84">
    <cfRule type="expression" dxfId="292" priority="305" stopIfTrue="1">
      <formula>Q84="Inne?"</formula>
    </cfRule>
  </conditionalFormatting>
  <conditionalFormatting sqref="S84">
    <cfRule type="expression" dxfId="291" priority="304" stopIfTrue="1">
      <formula>Q84="Kier?"</formula>
    </cfRule>
  </conditionalFormatting>
  <conditionalFormatting sqref="R84">
    <cfRule type="expression" dxfId="290" priority="303" stopIfTrue="1">
      <formula>Q84="Podst?"</formula>
    </cfRule>
  </conditionalFormatting>
  <conditionalFormatting sqref="T84">
    <cfRule type="expression" dxfId="289" priority="302" stopIfTrue="1">
      <formula>Q84="Inne?"</formula>
    </cfRule>
  </conditionalFormatting>
  <conditionalFormatting sqref="S84">
    <cfRule type="expression" dxfId="288" priority="301" stopIfTrue="1">
      <formula>Q84="Kier?"</formula>
    </cfRule>
  </conditionalFormatting>
  <conditionalFormatting sqref="R84">
    <cfRule type="expression" dxfId="287" priority="300" stopIfTrue="1">
      <formula>Q84="Podst?"</formula>
    </cfRule>
  </conditionalFormatting>
  <conditionalFormatting sqref="T84">
    <cfRule type="expression" dxfId="286" priority="299" stopIfTrue="1">
      <formula>Q84="Inne?"</formula>
    </cfRule>
  </conditionalFormatting>
  <conditionalFormatting sqref="T84">
    <cfRule type="expression" dxfId="285" priority="298" stopIfTrue="1">
      <formula>Q84="Inne?"</formula>
    </cfRule>
  </conditionalFormatting>
  <conditionalFormatting sqref="S84">
    <cfRule type="expression" dxfId="284" priority="297" stopIfTrue="1">
      <formula>Q84="Kier?"</formula>
    </cfRule>
  </conditionalFormatting>
  <conditionalFormatting sqref="R84">
    <cfRule type="expression" dxfId="283" priority="296" stopIfTrue="1">
      <formula>Q84="Podst?"</formula>
    </cfRule>
  </conditionalFormatting>
  <conditionalFormatting sqref="T84">
    <cfRule type="expression" dxfId="282" priority="295" stopIfTrue="1">
      <formula>Q84="Inne?"</formula>
    </cfRule>
  </conditionalFormatting>
  <conditionalFormatting sqref="S84">
    <cfRule type="expression" dxfId="281" priority="294" stopIfTrue="1">
      <formula>Q84="Kier?"</formula>
    </cfRule>
  </conditionalFormatting>
  <conditionalFormatting sqref="R84">
    <cfRule type="expression" dxfId="280" priority="293" stopIfTrue="1">
      <formula>Q84="Podst?"</formula>
    </cfRule>
  </conditionalFormatting>
  <conditionalFormatting sqref="T84">
    <cfRule type="expression" dxfId="279" priority="292" stopIfTrue="1">
      <formula>Q84="Inne?"</formula>
    </cfRule>
  </conditionalFormatting>
  <conditionalFormatting sqref="S84">
    <cfRule type="expression" dxfId="278" priority="291" stopIfTrue="1">
      <formula>Q84="Kier?"</formula>
    </cfRule>
  </conditionalFormatting>
  <conditionalFormatting sqref="R84">
    <cfRule type="expression" dxfId="277" priority="290" stopIfTrue="1">
      <formula>Q84="Podst?"</formula>
    </cfRule>
  </conditionalFormatting>
  <conditionalFormatting sqref="T84">
    <cfRule type="expression" dxfId="276" priority="289" stopIfTrue="1">
      <formula>Q84="Inne?"</formula>
    </cfRule>
  </conditionalFormatting>
  <conditionalFormatting sqref="S84">
    <cfRule type="expression" dxfId="275" priority="288" stopIfTrue="1">
      <formula>Q84="Kier?"</formula>
    </cfRule>
  </conditionalFormatting>
  <conditionalFormatting sqref="R84">
    <cfRule type="expression" dxfId="274" priority="287" stopIfTrue="1">
      <formula>Q84="Podst?"</formula>
    </cfRule>
  </conditionalFormatting>
  <conditionalFormatting sqref="T84">
    <cfRule type="expression" dxfId="273" priority="286" stopIfTrue="1">
      <formula>Q84="Inne?"</formula>
    </cfRule>
  </conditionalFormatting>
  <conditionalFormatting sqref="T84">
    <cfRule type="expression" dxfId="272" priority="285" stopIfTrue="1">
      <formula>Q84="Inne?"</formula>
    </cfRule>
  </conditionalFormatting>
  <conditionalFormatting sqref="S84">
    <cfRule type="expression" dxfId="271" priority="284" stopIfTrue="1">
      <formula>Q84="Kier?"</formula>
    </cfRule>
  </conditionalFormatting>
  <conditionalFormatting sqref="R84">
    <cfRule type="expression" dxfId="270" priority="283" stopIfTrue="1">
      <formula>Q84="Podst?"</formula>
    </cfRule>
  </conditionalFormatting>
  <conditionalFormatting sqref="T84">
    <cfRule type="expression" dxfId="269" priority="282" stopIfTrue="1">
      <formula>Q84="Inne?"</formula>
    </cfRule>
  </conditionalFormatting>
  <conditionalFormatting sqref="S84">
    <cfRule type="expression" dxfId="268" priority="281" stopIfTrue="1">
      <formula>Q84="Kier?"</formula>
    </cfRule>
  </conditionalFormatting>
  <conditionalFormatting sqref="R84">
    <cfRule type="expression" dxfId="267" priority="280" stopIfTrue="1">
      <formula>Q84="Podst?"</formula>
    </cfRule>
  </conditionalFormatting>
  <conditionalFormatting sqref="T84">
    <cfRule type="expression" dxfId="266" priority="279" stopIfTrue="1">
      <formula>Q84="Inne?"</formula>
    </cfRule>
  </conditionalFormatting>
  <conditionalFormatting sqref="S84">
    <cfRule type="expression" dxfId="265" priority="278" stopIfTrue="1">
      <formula>Q84="Kier?"</formula>
    </cfRule>
  </conditionalFormatting>
  <conditionalFormatting sqref="R84">
    <cfRule type="expression" dxfId="264" priority="277" stopIfTrue="1">
      <formula>Q84="Podst?"</formula>
    </cfRule>
  </conditionalFormatting>
  <conditionalFormatting sqref="T84">
    <cfRule type="expression" dxfId="263" priority="276" stopIfTrue="1">
      <formula>Q84="Inne?"</formula>
    </cfRule>
  </conditionalFormatting>
  <conditionalFormatting sqref="S84">
    <cfRule type="expression" dxfId="262" priority="275" stopIfTrue="1">
      <formula>Q84="Kier?"</formula>
    </cfRule>
  </conditionalFormatting>
  <conditionalFormatting sqref="R84">
    <cfRule type="expression" dxfId="261" priority="274" stopIfTrue="1">
      <formula>Q84="Podst?"</formula>
    </cfRule>
  </conditionalFormatting>
  <conditionalFormatting sqref="T84">
    <cfRule type="expression" dxfId="260" priority="273" stopIfTrue="1">
      <formula>Q84="Inne?"</formula>
    </cfRule>
  </conditionalFormatting>
  <conditionalFormatting sqref="S84">
    <cfRule type="expression" dxfId="259" priority="272" stopIfTrue="1">
      <formula>Q84="Kier?"</formula>
    </cfRule>
  </conditionalFormatting>
  <conditionalFormatting sqref="R84">
    <cfRule type="expression" dxfId="258" priority="271" stopIfTrue="1">
      <formula>Q84="Podst?"</formula>
    </cfRule>
  </conditionalFormatting>
  <conditionalFormatting sqref="T84">
    <cfRule type="expression" dxfId="257" priority="270" stopIfTrue="1">
      <formula>Q84="Inne?"</formula>
    </cfRule>
  </conditionalFormatting>
  <conditionalFormatting sqref="S84">
    <cfRule type="expression" dxfId="256" priority="269" stopIfTrue="1">
      <formula>Q84="Kier?"</formula>
    </cfRule>
  </conditionalFormatting>
  <conditionalFormatting sqref="R84">
    <cfRule type="expression" dxfId="255" priority="268" stopIfTrue="1">
      <formula>Q84="Podst?"</formula>
    </cfRule>
  </conditionalFormatting>
  <conditionalFormatting sqref="R84">
    <cfRule type="expression" dxfId="254" priority="267" stopIfTrue="1">
      <formula>Q84="Podst?"</formula>
    </cfRule>
  </conditionalFormatting>
  <conditionalFormatting sqref="S84">
    <cfRule type="expression" dxfId="253" priority="266" stopIfTrue="1">
      <formula>Q84="Kier?"</formula>
    </cfRule>
  </conditionalFormatting>
  <conditionalFormatting sqref="T84">
    <cfRule type="expression" dxfId="252" priority="265" stopIfTrue="1">
      <formula>Q84="Inne?"</formula>
    </cfRule>
  </conditionalFormatting>
  <conditionalFormatting sqref="T84">
    <cfRule type="expression" dxfId="251" priority="264" stopIfTrue="1">
      <formula>Q84="Inne?"</formula>
    </cfRule>
  </conditionalFormatting>
  <conditionalFormatting sqref="S84">
    <cfRule type="expression" dxfId="250" priority="263" stopIfTrue="1">
      <formula>Q84="Kier?"</formula>
    </cfRule>
  </conditionalFormatting>
  <conditionalFormatting sqref="T84">
    <cfRule type="expression" dxfId="249" priority="262" stopIfTrue="1">
      <formula>Q84="Inne?"</formula>
    </cfRule>
  </conditionalFormatting>
  <conditionalFormatting sqref="S84">
    <cfRule type="expression" dxfId="248" priority="261" stopIfTrue="1">
      <formula>Q84="Kier?"</formula>
    </cfRule>
  </conditionalFormatting>
  <conditionalFormatting sqref="R84">
    <cfRule type="expression" dxfId="247" priority="260" stopIfTrue="1">
      <formula>Q84="Podst?"</formula>
    </cfRule>
  </conditionalFormatting>
  <conditionalFormatting sqref="S84">
    <cfRule type="expression" dxfId="246" priority="259" stopIfTrue="1">
      <formula>Q84="Kier?"</formula>
    </cfRule>
  </conditionalFormatting>
  <conditionalFormatting sqref="T84">
    <cfRule type="expression" dxfId="245" priority="258" stopIfTrue="1">
      <formula>Q84="Inne?"</formula>
    </cfRule>
  </conditionalFormatting>
  <conditionalFormatting sqref="R84">
    <cfRule type="expression" dxfId="244" priority="257" stopIfTrue="1">
      <formula>Q84="Podst?"</formula>
    </cfRule>
  </conditionalFormatting>
  <conditionalFormatting sqref="T84">
    <cfRule type="expression" dxfId="243" priority="256" stopIfTrue="1">
      <formula>Q84="Inne?"</formula>
    </cfRule>
  </conditionalFormatting>
  <conditionalFormatting sqref="S84">
    <cfRule type="expression" dxfId="242" priority="255" stopIfTrue="1">
      <formula>Q84="Kier?"</formula>
    </cfRule>
  </conditionalFormatting>
  <conditionalFormatting sqref="R84">
    <cfRule type="expression" dxfId="241" priority="254" stopIfTrue="1">
      <formula>Q84="Podst?"</formula>
    </cfRule>
  </conditionalFormatting>
  <conditionalFormatting sqref="T84">
    <cfRule type="expression" dxfId="240" priority="253" stopIfTrue="1">
      <formula>Q84="Inne?"</formula>
    </cfRule>
  </conditionalFormatting>
  <conditionalFormatting sqref="S84">
    <cfRule type="expression" dxfId="239" priority="252" stopIfTrue="1">
      <formula>Q84="Kier?"</formula>
    </cfRule>
  </conditionalFormatting>
  <conditionalFormatting sqref="R84">
    <cfRule type="expression" dxfId="238" priority="251" stopIfTrue="1">
      <formula>Q84="Podst?"</formula>
    </cfRule>
  </conditionalFormatting>
  <conditionalFormatting sqref="T84">
    <cfRule type="expression" dxfId="237" priority="250" stopIfTrue="1">
      <formula>Q84="Inne?"</formula>
    </cfRule>
  </conditionalFormatting>
  <conditionalFormatting sqref="S84">
    <cfRule type="expression" dxfId="236" priority="249" stopIfTrue="1">
      <formula>Q84="Kier?"</formula>
    </cfRule>
  </conditionalFormatting>
  <conditionalFormatting sqref="R84">
    <cfRule type="expression" dxfId="235" priority="248" stopIfTrue="1">
      <formula>Q84="Podst?"</formula>
    </cfRule>
  </conditionalFormatting>
  <conditionalFormatting sqref="S84">
    <cfRule type="expression" dxfId="234" priority="247" stopIfTrue="1">
      <formula>Q84="Kier?"</formula>
    </cfRule>
  </conditionalFormatting>
  <conditionalFormatting sqref="R84">
    <cfRule type="expression" dxfId="233" priority="246" stopIfTrue="1">
      <formula>Q84="Podst?"</formula>
    </cfRule>
  </conditionalFormatting>
  <conditionalFormatting sqref="S84">
    <cfRule type="expression" dxfId="232" priority="245" stopIfTrue="1">
      <formula>Q84="Kier?"</formula>
    </cfRule>
  </conditionalFormatting>
  <conditionalFormatting sqref="R84">
    <cfRule type="expression" dxfId="231" priority="244" stopIfTrue="1">
      <formula>Q84="Podst?"</formula>
    </cfRule>
  </conditionalFormatting>
  <conditionalFormatting sqref="T84">
    <cfRule type="expression" dxfId="230" priority="243" stopIfTrue="1">
      <formula>R84="Kier?"</formula>
    </cfRule>
  </conditionalFormatting>
  <conditionalFormatting sqref="T84">
    <cfRule type="expression" dxfId="229" priority="242" stopIfTrue="1">
      <formula>R84="Kier?"</formula>
    </cfRule>
  </conditionalFormatting>
  <conditionalFormatting sqref="T84">
    <cfRule type="expression" dxfId="228" priority="241" stopIfTrue="1">
      <formula>R84="Kier?"</formula>
    </cfRule>
  </conditionalFormatting>
  <conditionalFormatting sqref="T84">
    <cfRule type="expression" dxfId="227" priority="240" stopIfTrue="1">
      <formula>Q84="Inne?"</formula>
    </cfRule>
  </conditionalFormatting>
  <conditionalFormatting sqref="S84">
    <cfRule type="expression" dxfId="226" priority="239" stopIfTrue="1">
      <formula>Q84="Kier?"</formula>
    </cfRule>
  </conditionalFormatting>
  <conditionalFormatting sqref="R84">
    <cfRule type="expression" dxfId="225" priority="238" stopIfTrue="1">
      <formula>Q84="Podst?"</formula>
    </cfRule>
  </conditionalFormatting>
  <conditionalFormatting sqref="T84">
    <cfRule type="expression" dxfId="224" priority="237" stopIfTrue="1">
      <formula>Q84="Inne?"</formula>
    </cfRule>
  </conditionalFormatting>
  <conditionalFormatting sqref="S84">
    <cfRule type="expression" dxfId="223" priority="236" stopIfTrue="1">
      <formula>Q84="Kier?"</formula>
    </cfRule>
  </conditionalFormatting>
  <conditionalFormatting sqref="R84">
    <cfRule type="expression" dxfId="222" priority="235" stopIfTrue="1">
      <formula>Q84="Podst?"</formula>
    </cfRule>
  </conditionalFormatting>
  <conditionalFormatting sqref="S84">
    <cfRule type="expression" dxfId="221" priority="234" stopIfTrue="1">
      <formula>Q84="Kier?"</formula>
    </cfRule>
  </conditionalFormatting>
  <conditionalFormatting sqref="R84">
    <cfRule type="expression" dxfId="220" priority="233" stopIfTrue="1">
      <formula>Q84="Podst?"</formula>
    </cfRule>
  </conditionalFormatting>
  <conditionalFormatting sqref="T84">
    <cfRule type="expression" dxfId="219" priority="232" stopIfTrue="1">
      <formula>Q84="Inne?"</formula>
    </cfRule>
  </conditionalFormatting>
  <conditionalFormatting sqref="R84">
    <cfRule type="expression" dxfId="218" priority="231" stopIfTrue="1">
      <formula>Q84="Podst?"</formula>
    </cfRule>
  </conditionalFormatting>
  <conditionalFormatting sqref="S84">
    <cfRule type="expression" dxfId="217" priority="230" stopIfTrue="1">
      <formula>Q84="Kier?"</formula>
    </cfRule>
  </conditionalFormatting>
  <conditionalFormatting sqref="S84">
    <cfRule type="expression" dxfId="216" priority="229" stopIfTrue="1">
      <formula>Q84="Kier?"</formula>
    </cfRule>
  </conditionalFormatting>
  <conditionalFormatting sqref="T84">
    <cfRule type="expression" dxfId="215" priority="228" stopIfTrue="1">
      <formula>Q84="Inne?"</formula>
    </cfRule>
  </conditionalFormatting>
  <conditionalFormatting sqref="S84">
    <cfRule type="expression" dxfId="214" priority="227" stopIfTrue="1">
      <formula>Q84="Kier?"</formula>
    </cfRule>
  </conditionalFormatting>
  <conditionalFormatting sqref="R84">
    <cfRule type="expression" dxfId="213" priority="226" stopIfTrue="1">
      <formula>Q84="Podst?"</formula>
    </cfRule>
  </conditionalFormatting>
  <conditionalFormatting sqref="T84">
    <cfRule type="expression" dxfId="212" priority="225" stopIfTrue="1">
      <formula>Q84="Inne?"</formula>
    </cfRule>
  </conditionalFormatting>
  <conditionalFormatting sqref="S84">
    <cfRule type="expression" dxfId="211" priority="224" stopIfTrue="1">
      <formula>Q84="Kier?"</formula>
    </cfRule>
  </conditionalFormatting>
  <conditionalFormatting sqref="R84">
    <cfRule type="expression" dxfId="210" priority="223" stopIfTrue="1">
      <formula>Q84="Podst?"</formula>
    </cfRule>
  </conditionalFormatting>
  <conditionalFormatting sqref="T84">
    <cfRule type="expression" dxfId="209" priority="222" stopIfTrue="1">
      <formula>Q84="Inne?"</formula>
    </cfRule>
  </conditionalFormatting>
  <conditionalFormatting sqref="R84">
    <cfRule type="expression" dxfId="208" priority="221" stopIfTrue="1">
      <formula>Q84="Podst?"</formula>
    </cfRule>
  </conditionalFormatting>
  <conditionalFormatting sqref="S84">
    <cfRule type="expression" dxfId="207" priority="220" stopIfTrue="1">
      <formula>Q84="Kier?"</formula>
    </cfRule>
  </conditionalFormatting>
  <conditionalFormatting sqref="S84">
    <cfRule type="expression" dxfId="206" priority="219" stopIfTrue="1">
      <formula>Q84="Kier?"</formula>
    </cfRule>
  </conditionalFormatting>
  <conditionalFormatting sqref="T84">
    <cfRule type="expression" dxfId="205" priority="218" stopIfTrue="1">
      <formula>Q84="Inne?"</formula>
    </cfRule>
  </conditionalFormatting>
  <conditionalFormatting sqref="S84">
    <cfRule type="expression" dxfId="204" priority="217" stopIfTrue="1">
      <formula>Q84="Kier?"</formula>
    </cfRule>
  </conditionalFormatting>
  <conditionalFormatting sqref="R84">
    <cfRule type="expression" dxfId="203" priority="216" stopIfTrue="1">
      <formula>Q84="Podst?"</formula>
    </cfRule>
  </conditionalFormatting>
  <conditionalFormatting sqref="T84">
    <cfRule type="expression" dxfId="202" priority="215" stopIfTrue="1">
      <formula>Q84="Inne?"</formula>
    </cfRule>
  </conditionalFormatting>
  <conditionalFormatting sqref="S84">
    <cfRule type="expression" dxfId="201" priority="214" stopIfTrue="1">
      <formula>Q84="Kier?"</formula>
    </cfRule>
  </conditionalFormatting>
  <conditionalFormatting sqref="R84">
    <cfRule type="expression" dxfId="200" priority="213" stopIfTrue="1">
      <formula>Q84="Podst?"</formula>
    </cfRule>
  </conditionalFormatting>
  <conditionalFormatting sqref="R84">
    <cfRule type="expression" dxfId="199" priority="212" stopIfTrue="1">
      <formula>Q67="Podst?"</formula>
    </cfRule>
  </conditionalFormatting>
  <conditionalFormatting sqref="S84">
    <cfRule type="expression" dxfId="198" priority="211" stopIfTrue="1">
      <formula>Q67="Kier?"</formula>
    </cfRule>
  </conditionalFormatting>
  <conditionalFormatting sqref="T84">
    <cfRule type="expression" dxfId="197" priority="210" stopIfTrue="1">
      <formula>Q67="Inne?"</formula>
    </cfRule>
  </conditionalFormatting>
  <conditionalFormatting sqref="T84">
    <cfRule type="expression" dxfId="196" priority="209" stopIfTrue="1">
      <formula>Q84="Inne?"</formula>
    </cfRule>
  </conditionalFormatting>
  <conditionalFormatting sqref="S84">
    <cfRule type="expression" dxfId="195" priority="208" stopIfTrue="1">
      <formula>Q84="Kier?"</formula>
    </cfRule>
  </conditionalFormatting>
  <conditionalFormatting sqref="R84">
    <cfRule type="expression" dxfId="194" priority="207" stopIfTrue="1">
      <formula>Q84="Podst?"</formula>
    </cfRule>
  </conditionalFormatting>
  <conditionalFormatting sqref="T84">
    <cfRule type="expression" dxfId="193" priority="206" stopIfTrue="1">
      <formula>Q84="Inne?"</formula>
    </cfRule>
  </conditionalFormatting>
  <conditionalFormatting sqref="S84">
    <cfRule type="expression" dxfId="192" priority="205" stopIfTrue="1">
      <formula>Q84="Kier?"</formula>
    </cfRule>
  </conditionalFormatting>
  <conditionalFormatting sqref="R84">
    <cfRule type="expression" dxfId="191" priority="204" stopIfTrue="1">
      <formula>Q84="Podst?"</formula>
    </cfRule>
  </conditionalFormatting>
  <conditionalFormatting sqref="T84">
    <cfRule type="expression" dxfId="190" priority="203" stopIfTrue="1">
      <formula>Q84="Inne?"</formula>
    </cfRule>
  </conditionalFormatting>
  <conditionalFormatting sqref="S84">
    <cfRule type="expression" dxfId="189" priority="202" stopIfTrue="1">
      <formula>Q84="Kier?"</formula>
    </cfRule>
  </conditionalFormatting>
  <conditionalFormatting sqref="R84">
    <cfRule type="expression" dxfId="188" priority="201" stopIfTrue="1">
      <formula>Q84="Podst?"</formula>
    </cfRule>
  </conditionalFormatting>
  <conditionalFormatting sqref="T84">
    <cfRule type="expression" dxfId="187" priority="200" stopIfTrue="1">
      <formula>Q84="Inne?"</formula>
    </cfRule>
  </conditionalFormatting>
  <conditionalFormatting sqref="S84">
    <cfRule type="expression" dxfId="186" priority="199" stopIfTrue="1">
      <formula>Q84="Kier?"</formula>
    </cfRule>
  </conditionalFormatting>
  <conditionalFormatting sqref="R84">
    <cfRule type="expression" dxfId="185" priority="198" stopIfTrue="1">
      <formula>Q84="Podst?"</formula>
    </cfRule>
  </conditionalFormatting>
  <conditionalFormatting sqref="T84">
    <cfRule type="expression" dxfId="184" priority="197" stopIfTrue="1">
      <formula>Q84="Inne?"</formula>
    </cfRule>
  </conditionalFormatting>
  <conditionalFormatting sqref="S84">
    <cfRule type="expression" dxfId="183" priority="196" stopIfTrue="1">
      <formula>Q84="Kier?"</formula>
    </cfRule>
  </conditionalFormatting>
  <conditionalFormatting sqref="R84">
    <cfRule type="expression" dxfId="182" priority="195" stopIfTrue="1">
      <formula>Q84="Podst?"</formula>
    </cfRule>
  </conditionalFormatting>
  <conditionalFormatting sqref="T84">
    <cfRule type="expression" dxfId="181" priority="194" stopIfTrue="1">
      <formula>Q84="Inne?"</formula>
    </cfRule>
  </conditionalFormatting>
  <conditionalFormatting sqref="S84">
    <cfRule type="expression" dxfId="180" priority="193" stopIfTrue="1">
      <formula>Q84="Kier?"</formula>
    </cfRule>
  </conditionalFormatting>
  <conditionalFormatting sqref="R84">
    <cfRule type="expression" dxfId="179" priority="192" stopIfTrue="1">
      <formula>Q84="Podst?"</formula>
    </cfRule>
  </conditionalFormatting>
  <conditionalFormatting sqref="T84">
    <cfRule type="expression" dxfId="178" priority="191" stopIfTrue="1">
      <formula>Q84="Inne?"</formula>
    </cfRule>
  </conditionalFormatting>
  <conditionalFormatting sqref="S84">
    <cfRule type="expression" dxfId="177" priority="190" stopIfTrue="1">
      <formula>Q84="Kier?"</formula>
    </cfRule>
  </conditionalFormatting>
  <conditionalFormatting sqref="R84">
    <cfRule type="expression" dxfId="176" priority="189" stopIfTrue="1">
      <formula>Q84="Podst?"</formula>
    </cfRule>
  </conditionalFormatting>
  <conditionalFormatting sqref="T84">
    <cfRule type="expression" dxfId="175" priority="188" stopIfTrue="1">
      <formula>Q84="Inne?"</formula>
    </cfRule>
  </conditionalFormatting>
  <conditionalFormatting sqref="S84">
    <cfRule type="expression" dxfId="174" priority="187" stopIfTrue="1">
      <formula>Q84="Kier?"</formula>
    </cfRule>
  </conditionalFormatting>
  <conditionalFormatting sqref="R84">
    <cfRule type="expression" dxfId="173" priority="186" stopIfTrue="1">
      <formula>Q84="Podst?"</formula>
    </cfRule>
  </conditionalFormatting>
  <conditionalFormatting sqref="T84">
    <cfRule type="expression" dxfId="172" priority="185" stopIfTrue="1">
      <formula>Q84="Inne?"</formula>
    </cfRule>
  </conditionalFormatting>
  <conditionalFormatting sqref="S84">
    <cfRule type="expression" dxfId="171" priority="184" stopIfTrue="1">
      <formula>Q84="Kier?"</formula>
    </cfRule>
  </conditionalFormatting>
  <conditionalFormatting sqref="R84">
    <cfRule type="expression" dxfId="170" priority="183" stopIfTrue="1">
      <formula>Q84="Podst?"</formula>
    </cfRule>
  </conditionalFormatting>
  <conditionalFormatting sqref="T84">
    <cfRule type="expression" dxfId="169" priority="182" stopIfTrue="1">
      <formula>Q84="Inne?"</formula>
    </cfRule>
  </conditionalFormatting>
  <conditionalFormatting sqref="S84">
    <cfRule type="expression" dxfId="168" priority="181" stopIfTrue="1">
      <formula>Q84="Kier?"</formula>
    </cfRule>
  </conditionalFormatting>
  <conditionalFormatting sqref="R84">
    <cfRule type="expression" dxfId="167" priority="180" stopIfTrue="1">
      <formula>Q84="Podst?"</formula>
    </cfRule>
  </conditionalFormatting>
  <conditionalFormatting sqref="T84">
    <cfRule type="expression" dxfId="166" priority="179" stopIfTrue="1">
      <formula>Q84="Inne?"</formula>
    </cfRule>
  </conditionalFormatting>
  <conditionalFormatting sqref="S84">
    <cfRule type="expression" dxfId="165" priority="178" stopIfTrue="1">
      <formula>Q84="Kier?"</formula>
    </cfRule>
  </conditionalFormatting>
  <conditionalFormatting sqref="R84">
    <cfRule type="expression" dxfId="164" priority="177" stopIfTrue="1">
      <formula>Q84="Podst?"</formula>
    </cfRule>
  </conditionalFormatting>
  <conditionalFormatting sqref="T84">
    <cfRule type="expression" dxfId="163" priority="176" stopIfTrue="1">
      <formula>Q84="Inne?"</formula>
    </cfRule>
  </conditionalFormatting>
  <conditionalFormatting sqref="S84">
    <cfRule type="expression" dxfId="162" priority="175" stopIfTrue="1">
      <formula>Q84="Kier?"</formula>
    </cfRule>
  </conditionalFormatting>
  <conditionalFormatting sqref="R84">
    <cfRule type="expression" dxfId="161" priority="174" stopIfTrue="1">
      <formula>Q84="Podst?"</formula>
    </cfRule>
  </conditionalFormatting>
  <conditionalFormatting sqref="S84">
    <cfRule type="expression" dxfId="160" priority="173" stopIfTrue="1">
      <formula>Q84="Kier?"</formula>
    </cfRule>
  </conditionalFormatting>
  <conditionalFormatting sqref="R84">
    <cfRule type="expression" dxfId="159" priority="172" stopIfTrue="1">
      <formula>Q84="Podst?"</formula>
    </cfRule>
  </conditionalFormatting>
  <conditionalFormatting sqref="T84">
    <cfRule type="expression" dxfId="158" priority="171" stopIfTrue="1">
      <formula>Q84="Inne?"</formula>
    </cfRule>
  </conditionalFormatting>
  <conditionalFormatting sqref="T84">
    <cfRule type="expression" dxfId="157" priority="170" stopIfTrue="1">
      <formula>Q84="Inne?"</formula>
    </cfRule>
  </conditionalFormatting>
  <conditionalFormatting sqref="T84">
    <cfRule type="expression" dxfId="156" priority="169" stopIfTrue="1">
      <formula>Q84="Inne?"</formula>
    </cfRule>
  </conditionalFormatting>
  <conditionalFormatting sqref="S84">
    <cfRule type="expression" dxfId="155" priority="168" stopIfTrue="1">
      <formula>Q84="Kier?"</formula>
    </cfRule>
  </conditionalFormatting>
  <conditionalFormatting sqref="R84">
    <cfRule type="expression" dxfId="154" priority="167" stopIfTrue="1">
      <formula>Q84="Podst?"</formula>
    </cfRule>
  </conditionalFormatting>
  <conditionalFormatting sqref="R84">
    <cfRule type="expression" dxfId="153" priority="166" stopIfTrue="1">
      <formula>Q84="Podst?"</formula>
    </cfRule>
  </conditionalFormatting>
  <conditionalFormatting sqref="T84">
    <cfRule type="expression" dxfId="152" priority="165" stopIfTrue="1">
      <formula>Q84="Inne?"</formula>
    </cfRule>
  </conditionalFormatting>
  <conditionalFormatting sqref="S84">
    <cfRule type="expression" dxfId="151" priority="164" stopIfTrue="1">
      <formula>Q84="Kier?"</formula>
    </cfRule>
  </conditionalFormatting>
  <conditionalFormatting sqref="R84">
    <cfRule type="expression" dxfId="150" priority="163" stopIfTrue="1">
      <formula>Q84="Podst?"</formula>
    </cfRule>
  </conditionalFormatting>
  <conditionalFormatting sqref="T84">
    <cfRule type="expression" dxfId="149" priority="162" stopIfTrue="1">
      <formula>Q84="Inne?"</formula>
    </cfRule>
  </conditionalFormatting>
  <conditionalFormatting sqref="S84">
    <cfRule type="expression" dxfId="148" priority="161" stopIfTrue="1">
      <formula>Q84="Kier?"</formula>
    </cfRule>
  </conditionalFormatting>
  <conditionalFormatting sqref="R84">
    <cfRule type="expression" dxfId="147" priority="160" stopIfTrue="1">
      <formula>Q84="Podst?"</formula>
    </cfRule>
  </conditionalFormatting>
  <conditionalFormatting sqref="T84">
    <cfRule type="expression" dxfId="146" priority="159" stopIfTrue="1">
      <formula>Q84="Inne?"</formula>
    </cfRule>
  </conditionalFormatting>
  <conditionalFormatting sqref="S84">
    <cfRule type="expression" dxfId="145" priority="158" stopIfTrue="1">
      <formula>Q84="Kier?"</formula>
    </cfRule>
  </conditionalFormatting>
  <conditionalFormatting sqref="R84">
    <cfRule type="expression" dxfId="144" priority="157" stopIfTrue="1">
      <formula>Q84="Podst?"</formula>
    </cfRule>
  </conditionalFormatting>
  <conditionalFormatting sqref="T84">
    <cfRule type="expression" dxfId="143" priority="156" stopIfTrue="1">
      <formula>Q84="Inne?"</formula>
    </cfRule>
  </conditionalFormatting>
  <conditionalFormatting sqref="T84">
    <cfRule type="expression" dxfId="142" priority="155" stopIfTrue="1">
      <formula>Q84="Inne?"</formula>
    </cfRule>
  </conditionalFormatting>
  <conditionalFormatting sqref="S84">
    <cfRule type="expression" dxfId="141" priority="154" stopIfTrue="1">
      <formula>Q84="Kier?"</formula>
    </cfRule>
  </conditionalFormatting>
  <conditionalFormatting sqref="R84">
    <cfRule type="expression" dxfId="140" priority="153" stopIfTrue="1">
      <formula>Q84="Podst?"</formula>
    </cfRule>
  </conditionalFormatting>
  <conditionalFormatting sqref="T84">
    <cfRule type="expression" dxfId="139" priority="152" stopIfTrue="1">
      <formula>Q84="Inne?"</formula>
    </cfRule>
  </conditionalFormatting>
  <conditionalFormatting sqref="S84">
    <cfRule type="expression" dxfId="138" priority="151" stopIfTrue="1">
      <formula>Q84="Kier?"</formula>
    </cfRule>
  </conditionalFormatting>
  <conditionalFormatting sqref="R84">
    <cfRule type="expression" dxfId="137" priority="150" stopIfTrue="1">
      <formula>Q84="Podst?"</formula>
    </cfRule>
  </conditionalFormatting>
  <conditionalFormatting sqref="T84">
    <cfRule type="expression" dxfId="136" priority="149" stopIfTrue="1">
      <formula>Q84="Inne?"</formula>
    </cfRule>
  </conditionalFormatting>
  <conditionalFormatting sqref="S84">
    <cfRule type="expression" dxfId="135" priority="148" stopIfTrue="1">
      <formula>Q84="Kier?"</formula>
    </cfRule>
  </conditionalFormatting>
  <conditionalFormatting sqref="R84">
    <cfRule type="expression" dxfId="134" priority="147" stopIfTrue="1">
      <formula>Q84="Podst?"</formula>
    </cfRule>
  </conditionalFormatting>
  <conditionalFormatting sqref="T84">
    <cfRule type="expression" dxfId="133" priority="146" stopIfTrue="1">
      <formula>Q84="Inne?"</formula>
    </cfRule>
  </conditionalFormatting>
  <conditionalFormatting sqref="S84">
    <cfRule type="expression" dxfId="132" priority="145" stopIfTrue="1">
      <formula>Q84="Kier?"</formula>
    </cfRule>
  </conditionalFormatting>
  <conditionalFormatting sqref="R84">
    <cfRule type="expression" dxfId="131" priority="144" stopIfTrue="1">
      <formula>Q84="Podst?"</formula>
    </cfRule>
  </conditionalFormatting>
  <conditionalFormatting sqref="T84">
    <cfRule type="expression" dxfId="130" priority="143" stopIfTrue="1">
      <formula>Q84="Inne?"</formula>
    </cfRule>
  </conditionalFormatting>
  <conditionalFormatting sqref="T84">
    <cfRule type="expression" dxfId="129" priority="142" stopIfTrue="1">
      <formula>Q84="Inne?"</formula>
    </cfRule>
  </conditionalFormatting>
  <conditionalFormatting sqref="S84">
    <cfRule type="expression" dxfId="128" priority="141" stopIfTrue="1">
      <formula>Q84="Kier?"</formula>
    </cfRule>
  </conditionalFormatting>
  <conditionalFormatting sqref="R84">
    <cfRule type="expression" dxfId="127" priority="140" stopIfTrue="1">
      <formula>Q84="Podst?"</formula>
    </cfRule>
  </conditionalFormatting>
  <conditionalFormatting sqref="T84">
    <cfRule type="expression" dxfId="126" priority="139" stopIfTrue="1">
      <formula>Q84="Inne?"</formula>
    </cfRule>
  </conditionalFormatting>
  <conditionalFormatting sqref="S84">
    <cfRule type="expression" dxfId="125" priority="138" stopIfTrue="1">
      <formula>Q84="Kier?"</formula>
    </cfRule>
  </conditionalFormatting>
  <conditionalFormatting sqref="R84">
    <cfRule type="expression" dxfId="124" priority="137" stopIfTrue="1">
      <formula>Q84="Podst?"</formula>
    </cfRule>
  </conditionalFormatting>
  <conditionalFormatting sqref="T84">
    <cfRule type="expression" dxfId="123" priority="136" stopIfTrue="1">
      <formula>Q84="Inne?"</formula>
    </cfRule>
  </conditionalFormatting>
  <conditionalFormatting sqref="S84">
    <cfRule type="expression" dxfId="122" priority="135" stopIfTrue="1">
      <formula>Q84="Kier?"</formula>
    </cfRule>
  </conditionalFormatting>
  <conditionalFormatting sqref="R84">
    <cfRule type="expression" dxfId="121" priority="134" stopIfTrue="1">
      <formula>Q84="Podst?"</formula>
    </cfRule>
  </conditionalFormatting>
  <conditionalFormatting sqref="T84">
    <cfRule type="expression" dxfId="120" priority="133" stopIfTrue="1">
      <formula>Q84="Inne?"</formula>
    </cfRule>
  </conditionalFormatting>
  <conditionalFormatting sqref="S84">
    <cfRule type="expression" dxfId="119" priority="132" stopIfTrue="1">
      <formula>Q84="Kier?"</formula>
    </cfRule>
  </conditionalFormatting>
  <conditionalFormatting sqref="R84">
    <cfRule type="expression" dxfId="118" priority="131" stopIfTrue="1">
      <formula>Q84="Podst?"</formula>
    </cfRule>
  </conditionalFormatting>
  <conditionalFormatting sqref="T84">
    <cfRule type="expression" dxfId="117" priority="130" stopIfTrue="1">
      <formula>Q84="Inne?"</formula>
    </cfRule>
  </conditionalFormatting>
  <conditionalFormatting sqref="S84">
    <cfRule type="expression" dxfId="116" priority="129" stopIfTrue="1">
      <formula>Q84="Kier?"</formula>
    </cfRule>
  </conditionalFormatting>
  <conditionalFormatting sqref="R84">
    <cfRule type="expression" dxfId="115" priority="128" stopIfTrue="1">
      <formula>Q84="Podst?"</formula>
    </cfRule>
  </conditionalFormatting>
  <conditionalFormatting sqref="T84">
    <cfRule type="expression" dxfId="114" priority="127" stopIfTrue="1">
      <formula>Q84="Inne?"</formula>
    </cfRule>
  </conditionalFormatting>
  <conditionalFormatting sqref="S84">
    <cfRule type="expression" dxfId="113" priority="126" stopIfTrue="1">
      <formula>Q84="Kier?"</formula>
    </cfRule>
  </conditionalFormatting>
  <conditionalFormatting sqref="R84">
    <cfRule type="expression" dxfId="112" priority="125" stopIfTrue="1">
      <formula>Q84="Podst?"</formula>
    </cfRule>
  </conditionalFormatting>
  <conditionalFormatting sqref="R84">
    <cfRule type="expression" dxfId="111" priority="124" stopIfTrue="1">
      <formula>Q84="Podst?"</formula>
    </cfRule>
  </conditionalFormatting>
  <conditionalFormatting sqref="S84">
    <cfRule type="expression" dxfId="110" priority="123" stopIfTrue="1">
      <formula>Q84="Kier?"</formula>
    </cfRule>
  </conditionalFormatting>
  <conditionalFormatting sqref="T84">
    <cfRule type="expression" dxfId="109" priority="122" stopIfTrue="1">
      <formula>Q84="Inne?"</formula>
    </cfRule>
  </conditionalFormatting>
  <conditionalFormatting sqref="T84">
    <cfRule type="expression" dxfId="108" priority="121" stopIfTrue="1">
      <formula>Q84="Inne?"</formula>
    </cfRule>
  </conditionalFormatting>
  <conditionalFormatting sqref="S84">
    <cfRule type="expression" dxfId="107" priority="120" stopIfTrue="1">
      <formula>Q84="Kier?"</formula>
    </cfRule>
  </conditionalFormatting>
  <conditionalFormatting sqref="T84">
    <cfRule type="expression" dxfId="106" priority="119" stopIfTrue="1">
      <formula>Q84="Inne?"</formula>
    </cfRule>
  </conditionalFormatting>
  <conditionalFormatting sqref="S84">
    <cfRule type="expression" dxfId="105" priority="118" stopIfTrue="1">
      <formula>Q84="Kier?"</formula>
    </cfRule>
  </conditionalFormatting>
  <conditionalFormatting sqref="R84">
    <cfRule type="expression" dxfId="104" priority="117" stopIfTrue="1">
      <formula>Q84="Podst?"</formula>
    </cfRule>
  </conditionalFormatting>
  <conditionalFormatting sqref="S84">
    <cfRule type="expression" dxfId="103" priority="116" stopIfTrue="1">
      <formula>Q84="Kier?"</formula>
    </cfRule>
  </conditionalFormatting>
  <conditionalFormatting sqref="T84">
    <cfRule type="expression" dxfId="102" priority="115" stopIfTrue="1">
      <formula>Q84="Inne?"</formula>
    </cfRule>
  </conditionalFormatting>
  <conditionalFormatting sqref="R84">
    <cfRule type="expression" dxfId="101" priority="114" stopIfTrue="1">
      <formula>Q84="Podst?"</formula>
    </cfRule>
  </conditionalFormatting>
  <conditionalFormatting sqref="T84">
    <cfRule type="expression" dxfId="100" priority="113" stopIfTrue="1">
      <formula>Q84="Inne?"</formula>
    </cfRule>
  </conditionalFormatting>
  <conditionalFormatting sqref="S84">
    <cfRule type="expression" dxfId="99" priority="112" stopIfTrue="1">
      <formula>Q84="Kier?"</formula>
    </cfRule>
  </conditionalFormatting>
  <conditionalFormatting sqref="R84">
    <cfRule type="expression" dxfId="98" priority="111" stopIfTrue="1">
      <formula>Q84="Podst?"</formula>
    </cfRule>
  </conditionalFormatting>
  <conditionalFormatting sqref="T84">
    <cfRule type="expression" dxfId="97" priority="110" stopIfTrue="1">
      <formula>Q84="Inne?"</formula>
    </cfRule>
  </conditionalFormatting>
  <conditionalFormatting sqref="S84">
    <cfRule type="expression" dxfId="96" priority="109" stopIfTrue="1">
      <formula>Q84="Kier?"</formula>
    </cfRule>
  </conditionalFormatting>
  <conditionalFormatting sqref="R84">
    <cfRule type="expression" dxfId="95" priority="108" stopIfTrue="1">
      <formula>Q84="Podst?"</formula>
    </cfRule>
  </conditionalFormatting>
  <conditionalFormatting sqref="T84">
    <cfRule type="expression" dxfId="94" priority="107" stopIfTrue="1">
      <formula>Q84="Inne?"</formula>
    </cfRule>
  </conditionalFormatting>
  <conditionalFormatting sqref="S84">
    <cfRule type="expression" dxfId="93" priority="106" stopIfTrue="1">
      <formula>Q84="Kier?"</formula>
    </cfRule>
  </conditionalFormatting>
  <conditionalFormatting sqref="R84">
    <cfRule type="expression" dxfId="92" priority="105" stopIfTrue="1">
      <formula>Q84="Podst?"</formula>
    </cfRule>
  </conditionalFormatting>
  <conditionalFormatting sqref="S84">
    <cfRule type="expression" dxfId="91" priority="104" stopIfTrue="1">
      <formula>Q84="Kier?"</formula>
    </cfRule>
  </conditionalFormatting>
  <conditionalFormatting sqref="R84">
    <cfRule type="expression" dxfId="90" priority="103" stopIfTrue="1">
      <formula>Q84="Podst?"</formula>
    </cfRule>
  </conditionalFormatting>
  <conditionalFormatting sqref="S84">
    <cfRule type="expression" dxfId="89" priority="102" stopIfTrue="1">
      <formula>Q84="Kier?"</formula>
    </cfRule>
  </conditionalFormatting>
  <conditionalFormatting sqref="R84">
    <cfRule type="expression" dxfId="88" priority="101" stopIfTrue="1">
      <formula>Q84="Podst?"</formula>
    </cfRule>
  </conditionalFormatting>
  <conditionalFormatting sqref="T84">
    <cfRule type="expression" dxfId="87" priority="100" stopIfTrue="1">
      <formula>R84="Kier?"</formula>
    </cfRule>
  </conditionalFormatting>
  <conditionalFormatting sqref="T84">
    <cfRule type="expression" dxfId="86" priority="99" stopIfTrue="1">
      <formula>R84="Kier?"</formula>
    </cfRule>
  </conditionalFormatting>
  <conditionalFormatting sqref="T84">
    <cfRule type="expression" dxfId="85" priority="98" stopIfTrue="1">
      <formula>R84="Kier?"</formula>
    </cfRule>
  </conditionalFormatting>
  <conditionalFormatting sqref="T84">
    <cfRule type="expression" dxfId="84" priority="97" stopIfTrue="1">
      <formula>Q84="Inne?"</formula>
    </cfRule>
  </conditionalFormatting>
  <conditionalFormatting sqref="S84">
    <cfRule type="expression" dxfId="83" priority="96" stopIfTrue="1">
      <formula>Q84="Kier?"</formula>
    </cfRule>
  </conditionalFormatting>
  <conditionalFormatting sqref="R84">
    <cfRule type="expression" dxfId="82" priority="95" stopIfTrue="1">
      <formula>Q84="Podst?"</formula>
    </cfRule>
  </conditionalFormatting>
  <conditionalFormatting sqref="T84">
    <cfRule type="expression" dxfId="81" priority="94" stopIfTrue="1">
      <formula>Q84="Inne?"</formula>
    </cfRule>
  </conditionalFormatting>
  <conditionalFormatting sqref="S84">
    <cfRule type="expression" dxfId="80" priority="93" stopIfTrue="1">
      <formula>Q84="Kier?"</formula>
    </cfRule>
  </conditionalFormatting>
  <conditionalFormatting sqref="R84">
    <cfRule type="expression" dxfId="79" priority="92" stopIfTrue="1">
      <formula>Q84="Podst?"</formula>
    </cfRule>
  </conditionalFormatting>
  <conditionalFormatting sqref="S84">
    <cfRule type="expression" dxfId="78" priority="91" stopIfTrue="1">
      <formula>Q84="Kier?"</formula>
    </cfRule>
  </conditionalFormatting>
  <conditionalFormatting sqref="R84">
    <cfRule type="expression" dxfId="77" priority="90" stopIfTrue="1">
      <formula>Q84="Podst?"</formula>
    </cfRule>
  </conditionalFormatting>
  <conditionalFormatting sqref="T84">
    <cfRule type="expression" dxfId="76" priority="89" stopIfTrue="1">
      <formula>Q84="Inne?"</formula>
    </cfRule>
  </conditionalFormatting>
  <conditionalFormatting sqref="R84">
    <cfRule type="expression" dxfId="75" priority="88" stopIfTrue="1">
      <formula>Q84="Podst?"</formula>
    </cfRule>
  </conditionalFormatting>
  <conditionalFormatting sqref="S84">
    <cfRule type="expression" dxfId="74" priority="87" stopIfTrue="1">
      <formula>Q84="Kier?"</formula>
    </cfRule>
  </conditionalFormatting>
  <conditionalFormatting sqref="S84">
    <cfRule type="expression" dxfId="73" priority="86" stopIfTrue="1">
      <formula>Q84="Kier?"</formula>
    </cfRule>
  </conditionalFormatting>
  <conditionalFormatting sqref="T84">
    <cfRule type="expression" dxfId="72" priority="85" stopIfTrue="1">
      <formula>Q84="Inne?"</formula>
    </cfRule>
  </conditionalFormatting>
  <conditionalFormatting sqref="S84">
    <cfRule type="expression" dxfId="71" priority="84" stopIfTrue="1">
      <formula>Q84="Kier?"</formula>
    </cfRule>
  </conditionalFormatting>
  <conditionalFormatting sqref="R84">
    <cfRule type="expression" dxfId="70" priority="83" stopIfTrue="1">
      <formula>Q84="Podst?"</formula>
    </cfRule>
  </conditionalFormatting>
  <conditionalFormatting sqref="T84">
    <cfRule type="expression" dxfId="69" priority="82" stopIfTrue="1">
      <formula>Q84="Inne?"</formula>
    </cfRule>
  </conditionalFormatting>
  <conditionalFormatting sqref="S84">
    <cfRule type="expression" dxfId="68" priority="81" stopIfTrue="1">
      <formula>Q84="Kier?"</formula>
    </cfRule>
  </conditionalFormatting>
  <conditionalFormatting sqref="R84">
    <cfRule type="expression" dxfId="67" priority="80" stopIfTrue="1">
      <formula>Q84="Podst?"</formula>
    </cfRule>
  </conditionalFormatting>
  <conditionalFormatting sqref="T84">
    <cfRule type="expression" dxfId="66" priority="79" stopIfTrue="1">
      <formula>Q84="Inne?"</formula>
    </cfRule>
  </conditionalFormatting>
  <conditionalFormatting sqref="R84">
    <cfRule type="expression" dxfId="65" priority="78" stopIfTrue="1">
      <formula>Q84="Podst?"</formula>
    </cfRule>
  </conditionalFormatting>
  <conditionalFormatting sqref="S84">
    <cfRule type="expression" dxfId="64" priority="77" stopIfTrue="1">
      <formula>Q84="Kier?"</formula>
    </cfRule>
  </conditionalFormatting>
  <conditionalFormatting sqref="S84">
    <cfRule type="expression" dxfId="63" priority="76" stopIfTrue="1">
      <formula>Q84="Kier?"</formula>
    </cfRule>
  </conditionalFormatting>
  <conditionalFormatting sqref="T84">
    <cfRule type="expression" dxfId="62" priority="75" stopIfTrue="1">
      <formula>Q84="Inne?"</formula>
    </cfRule>
  </conditionalFormatting>
  <conditionalFormatting sqref="S84">
    <cfRule type="expression" dxfId="61" priority="74" stopIfTrue="1">
      <formula>Q84="Kier?"</formula>
    </cfRule>
  </conditionalFormatting>
  <conditionalFormatting sqref="R84">
    <cfRule type="expression" dxfId="60" priority="73" stopIfTrue="1">
      <formula>Q84="Podst?"</formula>
    </cfRule>
  </conditionalFormatting>
  <conditionalFormatting sqref="T84">
    <cfRule type="expression" dxfId="59" priority="72" stopIfTrue="1">
      <formula>Q84="Inne?"</formula>
    </cfRule>
  </conditionalFormatting>
  <conditionalFormatting sqref="S84">
    <cfRule type="expression" dxfId="58" priority="71" stopIfTrue="1">
      <formula>Q84="Kier?"</formula>
    </cfRule>
  </conditionalFormatting>
  <conditionalFormatting sqref="R84">
    <cfRule type="expression" dxfId="57" priority="70" stopIfTrue="1">
      <formula>Q84="Podst?"</formula>
    </cfRule>
  </conditionalFormatting>
  <conditionalFormatting sqref="R84">
    <cfRule type="expression" dxfId="56" priority="69" stopIfTrue="1">
      <formula>Q67="Podst?"</formula>
    </cfRule>
  </conditionalFormatting>
  <conditionalFormatting sqref="S84">
    <cfRule type="expression" dxfId="55" priority="68" stopIfTrue="1">
      <formula>Q67="Kier?"</formula>
    </cfRule>
  </conditionalFormatting>
  <conditionalFormatting sqref="T84">
    <cfRule type="expression" dxfId="54" priority="67" stopIfTrue="1">
      <formula>Q67="Inne?"</formula>
    </cfRule>
  </conditionalFormatting>
  <conditionalFormatting sqref="T84">
    <cfRule type="expression" dxfId="53" priority="66" stopIfTrue="1">
      <formula>Q84="Inne?"</formula>
    </cfRule>
  </conditionalFormatting>
  <conditionalFormatting sqref="S84">
    <cfRule type="expression" dxfId="52" priority="65" stopIfTrue="1">
      <formula>Q84="Kier?"</formula>
    </cfRule>
  </conditionalFormatting>
  <conditionalFormatting sqref="R84">
    <cfRule type="expression" dxfId="51" priority="64" stopIfTrue="1">
      <formula>Q84="Podst?"</formula>
    </cfRule>
  </conditionalFormatting>
  <conditionalFormatting sqref="T84">
    <cfRule type="expression" dxfId="50" priority="63" stopIfTrue="1">
      <formula>Q84="Inne?"</formula>
    </cfRule>
  </conditionalFormatting>
  <conditionalFormatting sqref="S84">
    <cfRule type="expression" dxfId="49" priority="62" stopIfTrue="1">
      <formula>Q84="Kier?"</formula>
    </cfRule>
  </conditionalFormatting>
  <conditionalFormatting sqref="R84">
    <cfRule type="expression" dxfId="48" priority="61" stopIfTrue="1">
      <formula>Q84="Podst?"</formula>
    </cfRule>
  </conditionalFormatting>
  <conditionalFormatting sqref="T84">
    <cfRule type="expression" dxfId="47" priority="60" stopIfTrue="1">
      <formula>Q84="Inne?"</formula>
    </cfRule>
  </conditionalFormatting>
  <conditionalFormatting sqref="S84">
    <cfRule type="expression" dxfId="46" priority="59" stopIfTrue="1">
      <formula>Q84="Kier?"</formula>
    </cfRule>
  </conditionalFormatting>
  <conditionalFormatting sqref="R84">
    <cfRule type="expression" dxfId="45" priority="58" stopIfTrue="1">
      <formula>Q84="Podst?"</formula>
    </cfRule>
  </conditionalFormatting>
  <conditionalFormatting sqref="T84">
    <cfRule type="expression" dxfId="44" priority="57" stopIfTrue="1">
      <formula>Q84="Inne?"</formula>
    </cfRule>
  </conditionalFormatting>
  <conditionalFormatting sqref="S84">
    <cfRule type="expression" dxfId="43" priority="56" stopIfTrue="1">
      <formula>Q84="Kier?"</formula>
    </cfRule>
  </conditionalFormatting>
  <conditionalFormatting sqref="R84">
    <cfRule type="expression" dxfId="42" priority="55" stopIfTrue="1">
      <formula>Q84="Podst?"</formula>
    </cfRule>
  </conditionalFormatting>
  <conditionalFormatting sqref="T84">
    <cfRule type="expression" dxfId="41" priority="54" stopIfTrue="1">
      <formula>Q84="Inne?"</formula>
    </cfRule>
  </conditionalFormatting>
  <conditionalFormatting sqref="S84">
    <cfRule type="expression" dxfId="40" priority="53" stopIfTrue="1">
      <formula>Q84="Kier?"</formula>
    </cfRule>
  </conditionalFormatting>
  <conditionalFormatting sqref="R84">
    <cfRule type="expression" dxfId="39" priority="52" stopIfTrue="1">
      <formula>Q84="Podst?"</formula>
    </cfRule>
  </conditionalFormatting>
  <conditionalFormatting sqref="T84">
    <cfRule type="expression" dxfId="38" priority="51" stopIfTrue="1">
      <formula>Q84="Inne?"</formula>
    </cfRule>
  </conditionalFormatting>
  <conditionalFormatting sqref="S84">
    <cfRule type="expression" dxfId="37" priority="50" stopIfTrue="1">
      <formula>Q84="Kier?"</formula>
    </cfRule>
  </conditionalFormatting>
  <conditionalFormatting sqref="R84">
    <cfRule type="expression" dxfId="36" priority="49" stopIfTrue="1">
      <formula>Q84="Podst?"</formula>
    </cfRule>
  </conditionalFormatting>
  <printOptions horizontalCentered="1"/>
  <pageMargins left="0.35433070866141736" right="0.35433070866141736" top="0.31496062992125984" bottom="0.31496062992125984" header="0.11811023622047245" footer="0.11811023622047245"/>
  <pageSetup paperSize="9" scale="61" orientation="landscape" horizontalDpi="4294967293" verticalDpi="4294967293" r:id="rId3"/>
  <headerFooter alignWithMargins="0"/>
  <rowBreaks count="3" manualBreakCount="3">
    <brk id="32" max="16383" man="1"/>
    <brk id="70" max="21" man="1"/>
    <brk id="8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Q96"/>
  <sheetViews>
    <sheetView zoomScaleSheetLayoutView="80" workbookViewId="0">
      <selection activeCell="A2" sqref="A2:A3"/>
    </sheetView>
  </sheetViews>
  <sheetFormatPr defaultRowHeight="12.75"/>
  <cols>
    <col min="1" max="1" width="36" style="51" customWidth="1"/>
    <col min="2" max="2" width="3.42578125" customWidth="1"/>
    <col min="3" max="20" width="2.7109375" customWidth="1"/>
    <col min="21" max="21" width="4.140625" customWidth="1"/>
    <col min="22" max="22" width="4.42578125" customWidth="1"/>
    <col min="23" max="29" width="2.7109375" customWidth="1"/>
    <col min="30" max="30" width="36" style="51" customWidth="1"/>
    <col min="31" max="31" width="4" customWidth="1"/>
    <col min="32" max="32" width="4.140625" customWidth="1"/>
    <col min="33" max="33" width="3.28515625" customWidth="1"/>
    <col min="34" max="40" width="2.7109375" customWidth="1"/>
    <col min="41" max="41" width="3.7109375" customWidth="1"/>
    <col min="42" max="44" width="2.7109375" customWidth="1"/>
    <col min="45" max="45" width="3.7109375" customWidth="1"/>
    <col min="46" max="46" width="3.140625" customWidth="1"/>
    <col min="47" max="61" width="2.7109375" customWidth="1"/>
    <col min="62" max="62" width="36" style="51" customWidth="1"/>
    <col min="63" max="68" width="3.28515625" customWidth="1"/>
    <col min="69" max="69" width="3" customWidth="1"/>
  </cols>
  <sheetData>
    <row r="1" spans="1:69" ht="15.75">
      <c r="A1" s="73" t="s">
        <v>392</v>
      </c>
    </row>
    <row r="2" spans="1:69" ht="15.6" customHeight="1">
      <c r="A2" s="248"/>
      <c r="B2" s="250" t="s">
        <v>13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2"/>
      <c r="AD2" s="247"/>
      <c r="AE2" s="250" t="s">
        <v>15</v>
      </c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2"/>
      <c r="BJ2" s="247"/>
      <c r="BK2" s="247" t="s">
        <v>17</v>
      </c>
      <c r="BL2" s="247"/>
      <c r="BM2" s="247"/>
      <c r="BN2" s="247"/>
      <c r="BO2" s="247"/>
      <c r="BP2" s="247"/>
      <c r="BQ2" s="247"/>
    </row>
    <row r="3" spans="1:69" ht="47.25">
      <c r="A3" s="249"/>
      <c r="B3" s="120" t="s">
        <v>154</v>
      </c>
      <c r="C3" s="120" t="s">
        <v>154</v>
      </c>
      <c r="D3" s="120" t="s">
        <v>154</v>
      </c>
      <c r="E3" s="120" t="s">
        <v>154</v>
      </c>
      <c r="F3" s="120" t="s">
        <v>154</v>
      </c>
      <c r="G3" s="120" t="s">
        <v>154</v>
      </c>
      <c r="H3" s="120" t="s">
        <v>154</v>
      </c>
      <c r="I3" s="120" t="s">
        <v>154</v>
      </c>
      <c r="J3" s="120" t="s">
        <v>154</v>
      </c>
      <c r="K3" s="120" t="s">
        <v>154</v>
      </c>
      <c r="L3" s="120" t="s">
        <v>154</v>
      </c>
      <c r="M3" s="120" t="s">
        <v>154</v>
      </c>
      <c r="N3" s="120" t="s">
        <v>154</v>
      </c>
      <c r="O3" s="120" t="s">
        <v>154</v>
      </c>
      <c r="P3" s="120" t="s">
        <v>154</v>
      </c>
      <c r="Q3" s="120" t="s">
        <v>154</v>
      </c>
      <c r="R3" s="120" t="s">
        <v>154</v>
      </c>
      <c r="S3" s="120" t="s">
        <v>154</v>
      </c>
      <c r="T3" s="120" t="s">
        <v>154</v>
      </c>
      <c r="U3" s="120" t="s">
        <v>154</v>
      </c>
      <c r="V3" s="120" t="s">
        <v>154</v>
      </c>
      <c r="W3" s="120" t="s">
        <v>154</v>
      </c>
      <c r="X3" s="120" t="s">
        <v>154</v>
      </c>
      <c r="Y3" s="120" t="s">
        <v>155</v>
      </c>
      <c r="Z3" s="120" t="s">
        <v>155</v>
      </c>
      <c r="AA3" s="120" t="s">
        <v>155</v>
      </c>
      <c r="AB3" s="120" t="s">
        <v>155</v>
      </c>
      <c r="AC3" s="120" t="s">
        <v>155</v>
      </c>
      <c r="AD3" s="247"/>
      <c r="AE3" s="120" t="s">
        <v>159</v>
      </c>
      <c r="AF3" s="120" t="s">
        <v>159</v>
      </c>
      <c r="AG3" s="120" t="s">
        <v>158</v>
      </c>
      <c r="AH3" s="120" t="s">
        <v>159</v>
      </c>
      <c r="AI3" s="120" t="s">
        <v>158</v>
      </c>
      <c r="AJ3" s="120" t="s">
        <v>156</v>
      </c>
      <c r="AK3" s="120" t="s">
        <v>158</v>
      </c>
      <c r="AL3" s="120" t="s">
        <v>159</v>
      </c>
      <c r="AM3" s="120" t="s">
        <v>159</v>
      </c>
      <c r="AN3" s="120" t="s">
        <v>159</v>
      </c>
      <c r="AO3" s="120" t="s">
        <v>159</v>
      </c>
      <c r="AP3" s="120" t="s">
        <v>159</v>
      </c>
      <c r="AQ3" s="120" t="s">
        <v>159</v>
      </c>
      <c r="AR3" s="120" t="s">
        <v>159</v>
      </c>
      <c r="AS3" s="120" t="s">
        <v>159</v>
      </c>
      <c r="AT3" s="120" t="s">
        <v>158</v>
      </c>
      <c r="AU3" s="120" t="s">
        <v>159</v>
      </c>
      <c r="AV3" s="120" t="s">
        <v>159</v>
      </c>
      <c r="AW3" s="120" t="s">
        <v>157</v>
      </c>
      <c r="AX3" s="120" t="s">
        <v>159</v>
      </c>
      <c r="AY3" s="120" t="s">
        <v>159</v>
      </c>
      <c r="AZ3" s="120" t="s">
        <v>159</v>
      </c>
      <c r="BA3" s="120" t="s">
        <v>159</v>
      </c>
      <c r="BB3" s="120" t="s">
        <v>159</v>
      </c>
      <c r="BC3" s="120" t="s">
        <v>159</v>
      </c>
      <c r="BD3" s="120" t="s">
        <v>159</v>
      </c>
      <c r="BE3" s="120" t="s">
        <v>159</v>
      </c>
      <c r="BF3" s="120" t="s">
        <v>159</v>
      </c>
      <c r="BG3" s="120" t="s">
        <v>159</v>
      </c>
      <c r="BH3" s="120" t="s">
        <v>157</v>
      </c>
      <c r="BI3" s="120" t="s">
        <v>157</v>
      </c>
      <c r="BJ3" s="247"/>
      <c r="BK3" s="120" t="s">
        <v>160</v>
      </c>
      <c r="BL3" s="120" t="s">
        <v>161</v>
      </c>
      <c r="BM3" s="120" t="s">
        <v>161</v>
      </c>
      <c r="BN3" s="120" t="s">
        <v>162</v>
      </c>
      <c r="BO3" s="120" t="s">
        <v>161</v>
      </c>
      <c r="BP3" s="120" t="s">
        <v>162</v>
      </c>
      <c r="BQ3" s="120" t="s">
        <v>162</v>
      </c>
    </row>
    <row r="4" spans="1:69" s="117" customFormat="1" ht="49.9" customHeight="1">
      <c r="A4" s="118" t="s">
        <v>401</v>
      </c>
      <c r="B4" s="119" t="s">
        <v>189</v>
      </c>
      <c r="C4" s="119" t="s">
        <v>191</v>
      </c>
      <c r="D4" s="119" t="s">
        <v>190</v>
      </c>
      <c r="E4" s="119" t="s">
        <v>193</v>
      </c>
      <c r="F4" s="119" t="s">
        <v>194</v>
      </c>
      <c r="G4" s="119" t="s">
        <v>195</v>
      </c>
      <c r="H4" s="119" t="s">
        <v>192</v>
      </c>
      <c r="I4" s="119" t="s">
        <v>196</v>
      </c>
      <c r="J4" s="119" t="s">
        <v>208</v>
      </c>
      <c r="K4" s="119" t="s">
        <v>123</v>
      </c>
      <c r="L4" s="119" t="s">
        <v>124</v>
      </c>
      <c r="M4" s="119" t="s">
        <v>125</v>
      </c>
      <c r="N4" s="119" t="s">
        <v>126</v>
      </c>
      <c r="O4" s="119" t="s">
        <v>127</v>
      </c>
      <c r="P4" s="119" t="s">
        <v>128</v>
      </c>
      <c r="Q4" s="119" t="s">
        <v>129</v>
      </c>
      <c r="R4" s="119" t="s">
        <v>130</v>
      </c>
      <c r="S4" s="119" t="s">
        <v>131</v>
      </c>
      <c r="T4" s="119" t="s">
        <v>132</v>
      </c>
      <c r="U4" s="119" t="s">
        <v>133</v>
      </c>
      <c r="V4" s="119" t="s">
        <v>134</v>
      </c>
      <c r="W4" s="119" t="s">
        <v>135</v>
      </c>
      <c r="X4" s="119" t="s">
        <v>136</v>
      </c>
      <c r="Y4" s="119" t="s">
        <v>137</v>
      </c>
      <c r="Z4" s="119" t="s">
        <v>138</v>
      </c>
      <c r="AA4" s="119" t="s">
        <v>139</v>
      </c>
      <c r="AB4" s="119" t="s">
        <v>197</v>
      </c>
      <c r="AC4" s="119" t="s">
        <v>198</v>
      </c>
      <c r="AD4" s="118" t="s">
        <v>401</v>
      </c>
      <c r="AE4" s="119" t="s">
        <v>199</v>
      </c>
      <c r="AF4" s="119" t="s">
        <v>200</v>
      </c>
      <c r="AG4" s="119" t="s">
        <v>201</v>
      </c>
      <c r="AH4" s="119" t="s">
        <v>202</v>
      </c>
      <c r="AI4" s="119" t="s">
        <v>203</v>
      </c>
      <c r="AJ4" s="119" t="s">
        <v>204</v>
      </c>
      <c r="AK4" s="119" t="s">
        <v>205</v>
      </c>
      <c r="AL4" s="119" t="s">
        <v>206</v>
      </c>
      <c r="AM4" s="119" t="s">
        <v>207</v>
      </c>
      <c r="AN4" s="119" t="s">
        <v>140</v>
      </c>
      <c r="AO4" s="119" t="s">
        <v>141</v>
      </c>
      <c r="AP4" s="119" t="s">
        <v>142</v>
      </c>
      <c r="AQ4" s="119" t="s">
        <v>143</v>
      </c>
      <c r="AR4" s="119" t="s">
        <v>144</v>
      </c>
      <c r="AS4" s="119" t="s">
        <v>145</v>
      </c>
      <c r="AT4" s="119" t="s">
        <v>146</v>
      </c>
      <c r="AU4" s="119" t="s">
        <v>147</v>
      </c>
      <c r="AV4" s="119" t="s">
        <v>148</v>
      </c>
      <c r="AW4" s="119" t="s">
        <v>149</v>
      </c>
      <c r="AX4" s="119" t="s">
        <v>150</v>
      </c>
      <c r="AY4" s="119" t="s">
        <v>151</v>
      </c>
      <c r="AZ4" s="119" t="s">
        <v>152</v>
      </c>
      <c r="BA4" s="119" t="s">
        <v>153</v>
      </c>
      <c r="BB4" s="119" t="s">
        <v>209</v>
      </c>
      <c r="BC4" s="119" t="s">
        <v>210</v>
      </c>
      <c r="BD4" s="119" t="s">
        <v>211</v>
      </c>
      <c r="BE4" s="119" t="s">
        <v>212</v>
      </c>
      <c r="BF4" s="119" t="s">
        <v>213</v>
      </c>
      <c r="BG4" s="119" t="s">
        <v>214</v>
      </c>
      <c r="BH4" s="119" t="s">
        <v>215</v>
      </c>
      <c r="BI4" s="119" t="s">
        <v>216</v>
      </c>
      <c r="BJ4" s="118" t="s">
        <v>401</v>
      </c>
      <c r="BK4" s="119" t="s">
        <v>217</v>
      </c>
      <c r="BL4" s="119" t="s">
        <v>218</v>
      </c>
      <c r="BM4" s="119" t="s">
        <v>219</v>
      </c>
      <c r="BN4" s="119" t="s">
        <v>220</v>
      </c>
      <c r="BO4" s="119" t="s">
        <v>221</v>
      </c>
      <c r="BP4" s="119" t="s">
        <v>186</v>
      </c>
      <c r="BQ4" s="119" t="s">
        <v>222</v>
      </c>
    </row>
    <row r="5" spans="1:69">
      <c r="A5" s="80" t="s">
        <v>78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0" t="s">
        <v>78</v>
      </c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0" t="s">
        <v>78</v>
      </c>
      <c r="BK5" s="81"/>
      <c r="BL5" s="81"/>
      <c r="BM5" s="81"/>
      <c r="BN5" s="81"/>
      <c r="BO5" s="81"/>
      <c r="BP5" s="81"/>
      <c r="BQ5" s="81"/>
    </row>
    <row r="6" spans="1:69" hidden="1">
      <c r="A6" s="48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48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48"/>
      <c r="BK6" s="25"/>
      <c r="BL6" s="25"/>
      <c r="BM6" s="25"/>
      <c r="BN6" s="25"/>
      <c r="BO6" s="25"/>
      <c r="BP6" s="25"/>
    </row>
    <row r="7" spans="1:69" hidden="1">
      <c r="A7" s="49" t="str">
        <f>Stac!C10</f>
        <v>Moduł kształcenia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50" t="str">
        <f>Stac!C10</f>
        <v>Moduł kształcenia</v>
      </c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50" t="str">
        <f>Stac!C10</f>
        <v>Moduł kształcenia</v>
      </c>
      <c r="BK7" s="26"/>
      <c r="BL7" s="26"/>
      <c r="BM7" s="26"/>
      <c r="BN7" s="26"/>
      <c r="BO7" s="26"/>
      <c r="BP7" s="26"/>
    </row>
    <row r="8" spans="1:69">
      <c r="A8" s="50" t="str">
        <f>Stac!C9</f>
        <v>Semestr 1: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50" t="str">
        <f>Stac!C9</f>
        <v>Semestr 1:</v>
      </c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50" t="str">
        <f>Stac!C9</f>
        <v>Semestr 1:</v>
      </c>
      <c r="BK8" s="26"/>
      <c r="BL8" s="26"/>
      <c r="BM8" s="26"/>
      <c r="BN8" s="26"/>
      <c r="BO8" s="26"/>
      <c r="BP8" s="26"/>
      <c r="BQ8" s="26"/>
    </row>
    <row r="9" spans="1:69">
      <c r="A9" s="49" t="str">
        <f>Stac!C11</f>
        <v>Mathematics I</v>
      </c>
      <c r="B9" s="27" t="str">
        <f>IF(ISERR(FIND(B$4,Stac!$R11))=FALSE,IF(ISERR(FIND(CONCATENATE(B$4,"+"),Stac!$R11))=FALSE,IF(ISERR(FIND(CONCATENATE(B$4,"++"),Stac!$R11))=FALSE,IF(ISERR(FIND(CONCATENATE(B$4,"+++"),Stac!$R11))=FALSE,"+++","++"),"+")," ")," ")</f>
        <v>+</v>
      </c>
      <c r="C9" s="27" t="str">
        <f>IF(ISERR(FIND(C$4,Stac!$R11))=FALSE,IF(ISERR(FIND(CONCATENATE(C$4,"+"),Stac!$R11))=FALSE,IF(ISERR(FIND(CONCATENATE(C$4,"++"),Stac!$R11))=FALSE,IF(ISERR(FIND(CONCATENATE(C$4,"+++"),Stac!$R11))=FALSE,"+++","++"),"+")," ")," ")</f>
        <v xml:space="preserve"> </v>
      </c>
      <c r="D9" s="27" t="str">
        <f>IF(ISERR(FIND(D$4,Stac!$R11))=FALSE,IF(ISERR(FIND(CONCATENATE(D$4,"+"),Stac!$R11))=FALSE,IF(ISERR(FIND(CONCATENATE(D$4,"++"),Stac!$R11))=FALSE,IF(ISERR(FIND(CONCATENATE(D$4,"+++"),Stac!$R11))=FALSE,"+++","++"),"+")," ")," ")</f>
        <v xml:space="preserve"> </v>
      </c>
      <c r="E9" s="27" t="str">
        <f>IF(ISERR(FIND(E$4,Stac!$R11))=FALSE,IF(ISERR(FIND(CONCATENATE(E$4,"+"),Stac!$R11))=FALSE,IF(ISERR(FIND(CONCATENATE(E$4,"++"),Stac!$R11))=FALSE,IF(ISERR(FIND(CONCATENATE(E$4,"+++"),Stac!$R11))=FALSE,"+++","++"),"+")," ")," ")</f>
        <v xml:space="preserve"> </v>
      </c>
      <c r="F9" s="27" t="str">
        <f>IF(ISERR(FIND(F$4,Stac!$R11))=FALSE,IF(ISERR(FIND(CONCATENATE(F$4,"+"),Stac!$R11))=FALSE,IF(ISERR(FIND(CONCATENATE(F$4,"++"),Stac!$R11))=FALSE,IF(ISERR(FIND(CONCATENATE(F$4,"+++"),Stac!$R11))=FALSE,"+++","++"),"+")," ")," ")</f>
        <v xml:space="preserve"> </v>
      </c>
      <c r="G9" s="27" t="str">
        <f>IF(ISERR(FIND(G$4,Stac!$R11))=FALSE,IF(ISERR(FIND(CONCATENATE(G$4,"+"),Stac!$R11))=FALSE,IF(ISERR(FIND(CONCATENATE(G$4,"++"),Stac!$R11))=FALSE,IF(ISERR(FIND(CONCATENATE(G$4,"+++"),Stac!$R11))=FALSE,"+++","++"),"+")," ")," ")</f>
        <v xml:space="preserve"> </v>
      </c>
      <c r="H9" s="27" t="str">
        <f>IF(ISERR(FIND(H$4,Stac!$R11))=FALSE,IF(ISERR(FIND(CONCATENATE(H$4,"+"),Stac!$R11))=FALSE,IF(ISERR(FIND(CONCATENATE(H$4,"++"),Stac!$R11))=FALSE,IF(ISERR(FIND(CONCATENATE(H$4,"+++"),Stac!$R11))=FALSE,"+++","++"),"+")," ")," ")</f>
        <v xml:space="preserve"> </v>
      </c>
      <c r="I9" s="27" t="str">
        <f>IF(ISERR(FIND(I$4,Stac!$R11))=FALSE,IF(ISERR(FIND(CONCATENATE(I$4,"+"),Stac!$R11))=FALSE,IF(ISERR(FIND(CONCATENATE(I$4,"++"),Stac!$R11))=FALSE,IF(ISERR(FIND(CONCATENATE(I$4,"+++"),Stac!$R11))=FALSE,"+++","++"),"+")," ")," ")</f>
        <v xml:space="preserve"> </v>
      </c>
      <c r="J9" s="27" t="str">
        <f>IF(ISERR(FIND(J$4,Stac!$R11))=FALSE,IF(ISERR(FIND(CONCATENATE(J$4,"+"),Stac!$R11))=FALSE,IF(ISERR(FIND(CONCATENATE(J$4,"++"),Stac!$R11))=FALSE,IF(ISERR(FIND(CONCATENATE(J$4,"+++"),Stac!$R11))=FALSE,"+++","++"),"+")," ")," ")</f>
        <v xml:space="preserve"> </v>
      </c>
      <c r="K9" s="27" t="str">
        <f>IF(ISERR(FIND(K$4,Stac!$R11))=FALSE,IF(ISERR(FIND(CONCATENATE(K$4,"+"),Stac!$R11))=FALSE,IF(ISERR(FIND(CONCATENATE(K$4,"++"),Stac!$R11))=FALSE,IF(ISERR(FIND(CONCATENATE(K$4,"+++"),Stac!$R11))=FALSE,"+++","++"),"+")," ")," ")</f>
        <v xml:space="preserve"> </v>
      </c>
      <c r="L9" s="27" t="str">
        <f>IF(ISERR(FIND(L$4,Stac!$R11))=FALSE,IF(ISERR(FIND(CONCATENATE(L$4,"+"),Stac!$R11))=FALSE,IF(ISERR(FIND(CONCATENATE(L$4,"++"),Stac!$R11))=FALSE,IF(ISERR(FIND(CONCATENATE(L$4,"+++"),Stac!$R11))=FALSE,"+++","++"),"+")," ")," ")</f>
        <v xml:space="preserve"> </v>
      </c>
      <c r="M9" s="27" t="str">
        <f>IF(ISERR(FIND(M$4,Stac!$R11))=FALSE,IF(ISERR(FIND(CONCATENATE(M$4,"+"),Stac!$R11))=FALSE,IF(ISERR(FIND(CONCATENATE(M$4,"++"),Stac!$R11))=FALSE,IF(ISERR(FIND(CONCATENATE(M$4,"+++"),Stac!$R11))=FALSE,"+++","++"),"+")," ")," ")</f>
        <v xml:space="preserve"> </v>
      </c>
      <c r="N9" s="27" t="str">
        <f>IF(ISERR(FIND(N$4,Stac!$R11))=FALSE,IF(ISERR(FIND(CONCATENATE(N$4,"+"),Stac!$R11))=FALSE,IF(ISERR(FIND(CONCATENATE(N$4,"++"),Stac!$R11))=FALSE,IF(ISERR(FIND(CONCATENATE(N$4,"+++"),Stac!$R11))=FALSE,"+++","++"),"+")," ")," ")</f>
        <v xml:space="preserve"> </v>
      </c>
      <c r="O9" s="27" t="str">
        <f>IF(ISERR(FIND(O$4,Stac!$R11))=FALSE,IF(ISERR(FIND(CONCATENATE(O$4,"+"),Stac!$R11))=FALSE,IF(ISERR(FIND(CONCATENATE(O$4,"++"),Stac!$R11))=FALSE,IF(ISERR(FIND(CONCATENATE(O$4,"+++"),Stac!$R11))=FALSE,"+++","++"),"+")," ")," ")</f>
        <v xml:space="preserve"> </v>
      </c>
      <c r="P9" s="27" t="str">
        <f>IF(ISERR(FIND(P$4,Stac!$R11))=FALSE,IF(ISERR(FIND(CONCATENATE(P$4,"+"),Stac!$R11))=FALSE,IF(ISERR(FIND(CONCATENATE(P$4,"++"),Stac!$R11))=FALSE,IF(ISERR(FIND(CONCATENATE(P$4,"+++"),Stac!$R11))=FALSE,"+++","++"),"+")," ")," ")</f>
        <v xml:space="preserve"> </v>
      </c>
      <c r="Q9" s="27" t="str">
        <f>IF(ISERR(FIND(Q$4,Stac!$R11))=FALSE,IF(ISERR(FIND(CONCATENATE(Q$4,"+"),Stac!$R11))=FALSE,IF(ISERR(FIND(CONCATENATE(Q$4,"++"),Stac!$R11))=FALSE,IF(ISERR(FIND(CONCATENATE(Q$4,"+++"),Stac!$R11))=FALSE,"+++","++"),"+")," ")," ")</f>
        <v xml:space="preserve"> </v>
      </c>
      <c r="R9" s="27" t="str">
        <f>IF(ISERR(FIND(R$4,Stac!$R11))=FALSE,IF(ISERR(FIND(CONCATENATE(R$4,"+"),Stac!$R11))=FALSE,IF(ISERR(FIND(CONCATENATE(R$4,"++"),Stac!$R11))=FALSE,IF(ISERR(FIND(CONCATENATE(R$4,"+++"),Stac!$R11))=FALSE,"+++","++"),"+")," ")," ")</f>
        <v xml:space="preserve"> </v>
      </c>
      <c r="S9" s="27" t="str">
        <f>IF(ISERR(FIND(S$4,Stac!$R11))=FALSE,IF(ISERR(FIND(CONCATENATE(S$4,"+"),Stac!$R11))=FALSE,IF(ISERR(FIND(CONCATENATE(S$4,"++"),Stac!$R11))=FALSE,IF(ISERR(FIND(CONCATENATE(S$4,"+++"),Stac!$R11))=FALSE,"+++","++"),"+")," ")," ")</f>
        <v xml:space="preserve"> </v>
      </c>
      <c r="T9" s="27" t="str">
        <f>IF(ISERR(FIND(T$4,Stac!$R11))=FALSE,IF(ISERR(FIND(CONCATENATE(T$4,"+"),Stac!$R11))=FALSE,IF(ISERR(FIND(CONCATENATE(T$4,"++"),Stac!$R11))=FALSE,IF(ISERR(FIND(CONCATENATE(T$4,"+++"),Stac!$R11))=FALSE,"+++","++"),"+")," ")," ")</f>
        <v xml:space="preserve"> </v>
      </c>
      <c r="U9" s="27" t="str">
        <f>IF(ISERR(FIND(U$4,Stac!$R11))=FALSE,IF(ISERR(FIND(CONCATENATE(U$4,"+"),Stac!$R11))=FALSE,IF(ISERR(FIND(CONCATENATE(U$4,"++"),Stac!$R11))=FALSE,IF(ISERR(FIND(CONCATENATE(U$4,"+++"),Stac!$R11))=FALSE,"+++","++"),"+")," ")," ")</f>
        <v xml:space="preserve"> </v>
      </c>
      <c r="V9" s="27" t="str">
        <f>IF(ISERR(FIND(V$4,Stac!$R11))=FALSE,IF(ISERR(FIND(CONCATENATE(V$4,"+"),Stac!$R11))=FALSE,IF(ISERR(FIND(CONCATENATE(V$4,"++"),Stac!$R11))=FALSE,IF(ISERR(FIND(CONCATENATE(V$4,"+++"),Stac!$R11))=FALSE,"+++","++"),"+")," ")," ")</f>
        <v xml:space="preserve"> </v>
      </c>
      <c r="W9" s="27" t="str">
        <f>IF(ISERR(FIND(W$4,Stac!$R11))=FALSE,IF(ISERR(FIND(CONCATENATE(W$4,"+"),Stac!$R11))=FALSE,IF(ISERR(FIND(CONCATENATE(W$4,"++"),Stac!$R11))=FALSE,IF(ISERR(FIND(CONCATENATE(W$4,"+++"),Stac!$R11))=FALSE,"+++","++"),"+")," ")," ")</f>
        <v xml:space="preserve"> </v>
      </c>
      <c r="X9" s="27" t="str">
        <f>IF(ISERR(FIND(X$4,Stac!$R11))=FALSE,IF(ISERR(FIND(CONCATENATE(X$4,"+"),Stac!$R11))=FALSE,IF(ISERR(FIND(CONCATENATE(X$4,"++"),Stac!$R11))=FALSE,IF(ISERR(FIND(CONCATENATE(X$4,"+++"),Stac!$R11))=FALSE,"+++","++"),"+")," ")," ")</f>
        <v xml:space="preserve"> </v>
      </c>
      <c r="Y9" s="27" t="str">
        <f>IF(ISERR(FIND(Y$4,Stac!$R11))=FALSE,IF(ISERR(FIND(CONCATENATE(Y$4,"+"),Stac!$R11))=FALSE,IF(ISERR(FIND(CONCATENATE(Y$4,"++"),Stac!$R11))=FALSE,IF(ISERR(FIND(CONCATENATE(Y$4,"+++"),Stac!$R11))=FALSE,"+++","++"),"+")," ")," ")</f>
        <v xml:space="preserve"> </v>
      </c>
      <c r="Z9" s="27" t="str">
        <f>IF(ISERR(FIND(Z$4,Stac!$R11))=FALSE,IF(ISERR(FIND(CONCATENATE(Z$4,"+"),Stac!$R11))=FALSE,IF(ISERR(FIND(CONCATENATE(Z$4,"++"),Stac!$R11))=FALSE,IF(ISERR(FIND(CONCATENATE(Z$4,"+++"),Stac!$R11))=FALSE,"+++","++"),"+")," ")," ")</f>
        <v xml:space="preserve"> </v>
      </c>
      <c r="AA9" s="27" t="str">
        <f>IF(ISERR(FIND(AA$4,Stac!$R11))=FALSE,IF(ISERR(FIND(CONCATENATE(AA$4,"+"),Stac!$R11))=FALSE,IF(ISERR(FIND(CONCATENATE(AA$4,"++"),Stac!$R11))=FALSE,IF(ISERR(FIND(CONCATENATE(AA$4,"+++"),Stac!$R11))=FALSE,"+++","++"),"+")," ")," ")</f>
        <v xml:space="preserve"> </v>
      </c>
      <c r="AB9" s="27" t="str">
        <f>IF(ISERR(FIND(AB$4,Stac!$R11))=FALSE,IF(ISERR(FIND(CONCATENATE(AB$4,"+"),Stac!$R11))=FALSE,IF(ISERR(FIND(CONCATENATE(AB$4,"++"),Stac!$R11))=FALSE,IF(ISERR(FIND(CONCATENATE(AB$4,"+++"),Stac!$R11))=FALSE,"+++","++"),"+")," ")," ")</f>
        <v xml:space="preserve"> </v>
      </c>
      <c r="AC9" s="27" t="str">
        <f>IF(ISERR(FIND(AC$4,Stac!$R11))=FALSE,IF(ISERR(FIND(CONCATENATE(AC$4,"+"),Stac!$R11))=FALSE,IF(ISERR(FIND(CONCATENATE(AC$4,"++"),Stac!$R11))=FALSE,IF(ISERR(FIND(CONCATENATE(AC$4,"+++"),Stac!$R11))=FALSE,"+++","++"),"+")," ")," ")</f>
        <v xml:space="preserve"> </v>
      </c>
      <c r="AD9" s="72" t="str">
        <f>Stac!C11</f>
        <v>Mathematics I</v>
      </c>
      <c r="AE9" s="27" t="str">
        <f>IF(ISERR(FIND(AE$4,Stac!$S11))=FALSE,IF(ISERR(FIND(CONCATENATE(AE$4,"+"),Stac!$S11))=FALSE,IF(ISERR(FIND(CONCATENATE(AE$4,"++"),Stac!$S11))=FALSE,IF(ISERR(FIND(CONCATENATE(AE$4,"+++"),Stac!$S11))=FALSE,"+++","++"),"+")," ")," ")</f>
        <v>+</v>
      </c>
      <c r="AF9" s="27" t="str">
        <f>IF(ISERR(FIND(AF$4,Stac!$S11))=FALSE,IF(ISERR(FIND(CONCATENATE(AF$4,"+"),Stac!$S11))=FALSE,IF(ISERR(FIND(CONCATENATE(AF$4,"++"),Stac!$S11))=FALSE,IF(ISERR(FIND(CONCATENATE(AF$4,"+++"),Stac!$S11))=FALSE,"+++","++"),"+")," ")," ")</f>
        <v xml:space="preserve"> </v>
      </c>
      <c r="AG9" s="27" t="str">
        <f>IF(ISERR(FIND(AG$4,Stac!$S11))=FALSE,IF(ISERR(FIND(CONCATENATE(AG$4,"+"),Stac!$S11))=FALSE,IF(ISERR(FIND(CONCATENATE(AG$4,"++"),Stac!$S11))=FALSE,IF(ISERR(FIND(CONCATENATE(AG$4,"+++"),Stac!$S11))=FALSE,"+++","++"),"+")," ")," ")</f>
        <v xml:space="preserve"> </v>
      </c>
      <c r="AH9" s="27" t="str">
        <f>IF(ISERR(FIND(AH$4,Stac!$S11))=FALSE,IF(ISERR(FIND(CONCATENATE(AH$4,"+"),Stac!$S11))=FALSE,IF(ISERR(FIND(CONCATENATE(AH$4,"++"),Stac!$S11))=FALSE,IF(ISERR(FIND(CONCATENATE(AH$4,"+++"),Stac!$S11))=FALSE,"+++","++"),"+")," ")," ")</f>
        <v xml:space="preserve"> </v>
      </c>
      <c r="AI9" s="27" t="str">
        <f>IF(ISERR(FIND(AI$4,Stac!$S11))=FALSE,IF(ISERR(FIND(CONCATENATE(AI$4,"+"),Stac!$S11))=FALSE,IF(ISERR(FIND(CONCATENATE(AI$4,"++"),Stac!$S11))=FALSE,IF(ISERR(FIND(CONCATENATE(AI$4,"+++"),Stac!$S11))=FALSE,"+++","++"),"+")," ")," ")</f>
        <v xml:space="preserve"> </v>
      </c>
      <c r="AJ9" s="27" t="str">
        <f>IF(ISERR(FIND(AJ$4,Stac!$S11))=FALSE,IF(ISERR(FIND(CONCATENATE(AJ$4,"+"),Stac!$S11))=FALSE,IF(ISERR(FIND(CONCATENATE(AJ$4,"++"),Stac!$S11))=FALSE,IF(ISERR(FIND(CONCATENATE(AJ$4,"+++"),Stac!$S11))=FALSE,"+++","++"),"+")," ")," ")</f>
        <v xml:space="preserve"> </v>
      </c>
      <c r="AK9" s="27" t="str">
        <f>IF(ISERR(FIND(AK$4,Stac!$S11))=FALSE,IF(ISERR(FIND(CONCATENATE(AK$4,"+"),Stac!$S11))=FALSE,IF(ISERR(FIND(CONCATENATE(AK$4,"++"),Stac!$S11))=FALSE,IF(ISERR(FIND(CONCATENATE(AK$4,"+++"),Stac!$S11))=FALSE,"+++","++"),"+")," ")," ")</f>
        <v xml:space="preserve"> </v>
      </c>
      <c r="AL9" s="27" t="str">
        <f>IF(ISERR(FIND(AL$4,Stac!$S11))=FALSE,IF(ISERR(FIND(CONCATENATE(AL$4,"+"),Stac!$S11))=FALSE,IF(ISERR(FIND(CONCATENATE(AL$4,"++"),Stac!$S11))=FALSE,IF(ISERR(FIND(CONCATENATE(AL$4,"+++"),Stac!$S11))=FALSE,"+++","++"),"+")," ")," ")</f>
        <v xml:space="preserve"> </v>
      </c>
      <c r="AM9" s="27" t="str">
        <f>IF(ISERR(FIND(AM$4,Stac!$S11))=FALSE,IF(ISERR(FIND(CONCATENATE(AM$4,"+"),Stac!$S11))=FALSE,IF(ISERR(FIND(CONCATENATE(AM$4,"++"),Stac!$S11))=FALSE,IF(ISERR(FIND(CONCATENATE(AM$4,"+++"),Stac!$S11))=FALSE,"+++","++"),"+")," ")," ")</f>
        <v xml:space="preserve"> </v>
      </c>
      <c r="AN9" s="27" t="str">
        <f>IF(ISERR(FIND(AN$4,Stac!$S11))=FALSE,IF(ISERR(FIND(CONCATENATE(AN$4,"+"),Stac!$S11))=FALSE,IF(ISERR(FIND(CONCATENATE(AN$4,"++"),Stac!$S11))=FALSE,IF(ISERR(FIND(CONCATENATE(AN$4,"+++"),Stac!$S11))=FALSE,"+++","++"),"+")," ")," ")</f>
        <v xml:space="preserve"> </v>
      </c>
      <c r="AO9" s="27" t="str">
        <f>IF(ISERR(FIND(AO$4,Stac!$S11))=FALSE,IF(ISERR(FIND(CONCATENATE(AO$4,"+"),Stac!$S11))=FALSE,IF(ISERR(FIND(CONCATENATE(AO$4,"++"),Stac!$S11))=FALSE,IF(ISERR(FIND(CONCATENATE(AO$4,"+++"),Stac!$S11))=FALSE,"+++","++"),"+")," ")," ")</f>
        <v xml:space="preserve"> </v>
      </c>
      <c r="AP9" s="27" t="str">
        <f>IF(ISERR(FIND(AP$4,Stac!$S11))=FALSE,IF(ISERR(FIND(CONCATENATE(AP$4,"+"),Stac!$S11))=FALSE,IF(ISERR(FIND(CONCATENATE(AP$4,"++"),Stac!$S11))=FALSE,IF(ISERR(FIND(CONCATENATE(AP$4,"+++"),Stac!$S11))=FALSE,"+++","++"),"+")," ")," ")</f>
        <v xml:space="preserve"> </v>
      </c>
      <c r="AQ9" s="27" t="str">
        <f>IF(ISERR(FIND(AQ$4,Stac!$S11))=FALSE,IF(ISERR(FIND(CONCATENATE(AQ$4,"+"),Stac!$S11))=FALSE,IF(ISERR(FIND(CONCATENATE(AQ$4,"++"),Stac!$S11))=FALSE,IF(ISERR(FIND(CONCATENATE(AQ$4,"+++"),Stac!$S11))=FALSE,"+++","++"),"+")," ")," ")</f>
        <v xml:space="preserve"> </v>
      </c>
      <c r="AR9" s="27" t="str">
        <f>IF(ISERR(FIND(AR$4,Stac!$S11))=FALSE,IF(ISERR(FIND(CONCATENATE(AR$4,"+"),Stac!$S11))=FALSE,IF(ISERR(FIND(CONCATENATE(AR$4,"++"),Stac!$S11))=FALSE,IF(ISERR(FIND(CONCATENATE(AR$4,"+++"),Stac!$S11))=FALSE,"+++","++"),"+")," ")," ")</f>
        <v xml:space="preserve"> </v>
      </c>
      <c r="AS9" s="27" t="str">
        <f>IF(ISERR(FIND(AS$4,Stac!$S11))=FALSE,IF(ISERR(FIND(CONCATENATE(AS$4,"+"),Stac!$S11))=FALSE,IF(ISERR(FIND(CONCATENATE(AS$4,"++"),Stac!$S11))=FALSE,IF(ISERR(FIND(CONCATENATE(AS$4,"+++"),Stac!$S11))=FALSE,"+++","++"),"+")," ")," ")</f>
        <v xml:space="preserve"> </v>
      </c>
      <c r="AT9" s="27" t="str">
        <f>IF(ISERR(FIND(AT$4,Stac!$S11))=FALSE,IF(ISERR(FIND(CONCATENATE(AT$4,"+"),Stac!$S11))=FALSE,IF(ISERR(FIND(CONCATENATE(AT$4,"++"),Stac!$S11))=FALSE,IF(ISERR(FIND(CONCATENATE(AT$4,"+++"),Stac!$S11))=FALSE,"+++","++"),"+")," ")," ")</f>
        <v xml:space="preserve"> </v>
      </c>
      <c r="AU9" s="27" t="str">
        <f>IF(ISERR(FIND(AU$4,Stac!$S11))=FALSE,IF(ISERR(FIND(CONCATENATE(AU$4,"+"),Stac!$S11))=FALSE,IF(ISERR(FIND(CONCATENATE(AU$4,"++"),Stac!$S11))=FALSE,IF(ISERR(FIND(CONCATENATE(AU$4,"+++"),Stac!$S11))=FALSE,"+++","++"),"+")," ")," ")</f>
        <v xml:space="preserve"> </v>
      </c>
      <c r="AV9" s="27" t="str">
        <f>IF(ISERR(FIND(AV$4,Stac!$S11))=FALSE,IF(ISERR(FIND(CONCATENATE(AV$4,"+"),Stac!$S11))=FALSE,IF(ISERR(FIND(CONCATENATE(AV$4,"++"),Stac!$S11))=FALSE,IF(ISERR(FIND(CONCATENATE(AV$4,"+++"),Stac!$S11))=FALSE,"+++","++"),"+")," ")," ")</f>
        <v xml:space="preserve"> </v>
      </c>
      <c r="AW9" s="27" t="str">
        <f>IF(ISERR(FIND(AW$4,Stac!$S11))=FALSE,IF(ISERR(FIND(CONCATENATE(AW$4,"+"),Stac!$S11))=FALSE,IF(ISERR(FIND(CONCATENATE(AW$4,"++"),Stac!$S11))=FALSE,IF(ISERR(FIND(CONCATENATE(AW$4,"+++"),Stac!$S11))=FALSE,"+++","++"),"+")," ")," ")</f>
        <v xml:space="preserve"> </v>
      </c>
      <c r="AX9" s="27" t="str">
        <f>IF(ISERR(FIND(AX$4,Stac!$S11))=FALSE,IF(ISERR(FIND(CONCATENATE(AX$4,"+"),Stac!$S11))=FALSE,IF(ISERR(FIND(CONCATENATE(AX$4,"++"),Stac!$S11))=FALSE,IF(ISERR(FIND(CONCATENATE(AX$4,"+++"),Stac!$S11))=FALSE,"+++","++"),"+")," ")," ")</f>
        <v xml:space="preserve"> </v>
      </c>
      <c r="AY9" s="27" t="str">
        <f>IF(ISERR(FIND(AY$4,Stac!$S11))=FALSE,IF(ISERR(FIND(CONCATENATE(AY$4,"+"),Stac!$S11))=FALSE,IF(ISERR(FIND(CONCATENATE(AY$4,"++"),Stac!$S11))=FALSE,IF(ISERR(FIND(CONCATENATE(AY$4,"+++"),Stac!$S11))=FALSE,"+++","++"),"+")," ")," ")</f>
        <v xml:space="preserve"> </v>
      </c>
      <c r="AZ9" s="27" t="str">
        <f>IF(ISERR(FIND(AZ$4,Stac!$S11))=FALSE,IF(ISERR(FIND(CONCATENATE(AZ$4,"+"),Stac!$S11))=FALSE,IF(ISERR(FIND(CONCATENATE(AZ$4,"++"),Stac!$S11))=FALSE,IF(ISERR(FIND(CONCATENATE(AZ$4,"+++"),Stac!$S11))=FALSE,"+++","++"),"+")," ")," ")</f>
        <v xml:space="preserve"> </v>
      </c>
      <c r="BA9" s="27" t="str">
        <f>IF(ISERR(FIND(BA$4,Stac!$S11))=FALSE,IF(ISERR(FIND(CONCATENATE(BA$4,"+"),Stac!$S11))=FALSE,IF(ISERR(FIND(CONCATENATE(BA$4,"++"),Stac!$S11))=FALSE,IF(ISERR(FIND(CONCATENATE(BA$4,"+++"),Stac!$S11))=FALSE,"+++","++"),"+")," ")," ")</f>
        <v xml:space="preserve"> </v>
      </c>
      <c r="BB9" s="27" t="str">
        <f>IF(ISERR(FIND(BB$4,Stac!$S11))=FALSE,IF(ISERR(FIND(CONCATENATE(BB$4,"+"),Stac!$S11))=FALSE,IF(ISERR(FIND(CONCATENATE(BB$4,"++"),Stac!$S11))=FALSE,IF(ISERR(FIND(CONCATENATE(BB$4,"+++"),Stac!$S11))=FALSE,"+++","++"),"+")," ")," ")</f>
        <v xml:space="preserve"> </v>
      </c>
      <c r="BC9" s="27" t="str">
        <f>IF(ISERR(FIND(BC$4,Stac!$S11))=FALSE,IF(ISERR(FIND(CONCATENATE(BC$4,"+"),Stac!$S11))=FALSE,IF(ISERR(FIND(CONCATENATE(BC$4,"++"),Stac!$S11))=FALSE,IF(ISERR(FIND(CONCATENATE(BC$4,"+++"),Stac!$S11))=FALSE,"+++","++"),"+")," ")," ")</f>
        <v xml:space="preserve"> </v>
      </c>
      <c r="BD9" s="27" t="str">
        <f>IF(ISERR(FIND(BD$4,Stac!$S11))=FALSE,IF(ISERR(FIND(CONCATENATE(BD$4,"+"),Stac!$S11))=FALSE,IF(ISERR(FIND(CONCATENATE(BD$4,"++"),Stac!$S11))=FALSE,IF(ISERR(FIND(CONCATENATE(BD$4,"+++"),Stac!$S11))=FALSE,"+++","++"),"+")," ")," ")</f>
        <v xml:space="preserve"> </v>
      </c>
      <c r="BE9" s="27" t="str">
        <f>IF(ISERR(FIND(BE$4,Stac!$S11))=FALSE,IF(ISERR(FIND(CONCATENATE(BE$4,"+"),Stac!$S11))=FALSE,IF(ISERR(FIND(CONCATENATE(BE$4,"++"),Stac!$S11))=FALSE,IF(ISERR(FIND(CONCATENATE(BE$4,"+++"),Stac!$S11))=FALSE,"+++","++"),"+")," ")," ")</f>
        <v xml:space="preserve"> </v>
      </c>
      <c r="BF9" s="27" t="str">
        <f>IF(ISERR(FIND(BF$4,Stac!$S11))=FALSE,IF(ISERR(FIND(CONCATENATE(BF$4,"+"),Stac!$S11))=FALSE,IF(ISERR(FIND(CONCATENATE(BF$4,"++"),Stac!$S11))=FALSE,IF(ISERR(FIND(CONCATENATE(BF$4,"+++"),Stac!$S11))=FALSE,"+++","++"),"+")," ")," ")</f>
        <v xml:space="preserve"> </v>
      </c>
      <c r="BG9" s="27" t="str">
        <f>IF(ISERR(FIND(BG$4,Stac!$S11))=FALSE,IF(ISERR(FIND(CONCATENATE(BG$4,"+"),Stac!$S11))=FALSE,IF(ISERR(FIND(CONCATENATE(BG$4,"++"),Stac!$S11))=FALSE,IF(ISERR(FIND(CONCATENATE(BG$4,"+++"),Stac!$S11))=FALSE,"+++","++"),"+")," ")," ")</f>
        <v xml:space="preserve"> </v>
      </c>
      <c r="BH9" s="27" t="str">
        <f>IF(ISERR(FIND(BH$4,Stac!$S11))=FALSE,IF(ISERR(FIND(CONCATENATE(BH$4,"+"),Stac!$S11))=FALSE,IF(ISERR(FIND(CONCATENATE(BH$4,"++"),Stac!$S11))=FALSE,IF(ISERR(FIND(CONCATENATE(BH$4,"+++"),Stac!$S11))=FALSE,"+++","++"),"+")," ")," ")</f>
        <v xml:space="preserve"> </v>
      </c>
      <c r="BI9" s="27" t="str">
        <f>IF(ISERR(FIND(BI$4,Stac!$S11))=FALSE,IF(ISERR(FIND(CONCATENATE(BI$4,"+"),Stac!$S11))=FALSE,IF(ISERR(FIND(CONCATENATE(BI$4,"++"),Stac!$S11))=FALSE,IF(ISERR(FIND(CONCATENATE(BI$4,"+++"),Stac!$S11))=FALSE,"+++","++"),"+")," ")," ")</f>
        <v xml:space="preserve"> </v>
      </c>
      <c r="BJ9" s="72" t="str">
        <f>Stac!C11</f>
        <v>Mathematics I</v>
      </c>
      <c r="BK9" s="27" t="str">
        <f>IF(ISERR(FIND(BK$4,Stac!$T11))=FALSE,IF(ISERR(FIND(CONCATENATE(BK$4,"+"),Stac!$T11))=FALSE,IF(ISERR(FIND(CONCATENATE(BK$4,"++"),Stac!$T11))=FALSE,IF(ISERR(FIND(CONCATENATE(BK$4,"+++"),Stac!$T11))=FALSE,"+++","++"),"+")," ")," ")</f>
        <v>+</v>
      </c>
      <c r="BL9" s="27" t="str">
        <f>IF(ISERR(FIND(BL$4,Stac!$T11))=FALSE,IF(ISERR(FIND(CONCATENATE(BL$4,"+"),Stac!$T11))=FALSE,IF(ISERR(FIND(CONCATENATE(BL$4,"++"),Stac!$T11))=FALSE,IF(ISERR(FIND(CONCATENATE(BL$4,"+++"),Stac!$T11))=FALSE,"+++","++"),"+")," ")," ")</f>
        <v xml:space="preserve"> </v>
      </c>
      <c r="BM9" s="27" t="str">
        <f>IF(ISERR(FIND(BM$4,Stac!$T11))=FALSE,IF(ISERR(FIND(CONCATENATE(BM$4,"+"),Stac!$T11))=FALSE,IF(ISERR(FIND(CONCATENATE(BM$4,"++"),Stac!$T11))=FALSE,IF(ISERR(FIND(CONCATENATE(BM$4,"+++"),Stac!$T11))=FALSE,"+++","++"),"+")," ")," ")</f>
        <v>+</v>
      </c>
      <c r="BN9" s="27" t="str">
        <f>IF(ISERR(FIND(BN$4,Stac!$T11))=FALSE,IF(ISERR(FIND(CONCATENATE(BN$4,"+"),Stac!$T11))=FALSE,IF(ISERR(FIND(CONCATENATE(BN$4,"++"),Stac!$T11))=FALSE,IF(ISERR(FIND(CONCATENATE(BN$4,"+++"),Stac!$T11))=FALSE,"+++","++"),"+")," ")," ")</f>
        <v xml:space="preserve"> </v>
      </c>
      <c r="BO9" s="27" t="str">
        <f>IF(ISERR(FIND(BO$4,Stac!$T11))=FALSE,IF(ISERR(FIND(CONCATENATE(BO$4,"+"),Stac!$T11))=FALSE,IF(ISERR(FIND(CONCATENATE(BO$4,"++"),Stac!$T11))=FALSE,IF(ISERR(FIND(CONCATENATE(BO$4,"+++"),Stac!$T11))=FALSE,"+++","++"),"+")," ")," ")</f>
        <v xml:space="preserve"> </v>
      </c>
      <c r="BP9" s="27" t="str">
        <f>IF(ISERR(FIND(BP$4,Stac!$T11))=FALSE,IF(ISERR(FIND(CONCATENATE(BP$4,"+"),Stac!$T11))=FALSE,IF(ISERR(FIND(CONCATENATE(BP$4,"++"),Stac!$T11))=FALSE,IF(ISERR(FIND(CONCATENATE(BP$4,"+++"),Stac!$T11))=FALSE,"+++","++"),"+")," ")," ")</f>
        <v xml:space="preserve"> </v>
      </c>
      <c r="BQ9" s="27" t="str">
        <f>IF(ISERR(FIND(BQ$4,Stac!$T11))=FALSE,IF(ISERR(FIND(CONCATENATE(BQ$4,"+"),Stac!$T11))=FALSE,IF(ISERR(FIND(CONCATENATE(BQ$4,"++"),Stac!$T11))=FALSE,IF(ISERR(FIND(CONCATENATE(BQ$4,"+++"),Stac!$T11))=FALSE,"+++","++"),"+")," ")," ")</f>
        <v xml:space="preserve"> </v>
      </c>
    </row>
    <row r="10" spans="1:69" ht="25.5">
      <c r="A10" s="49" t="str">
        <f>Stac!C12</f>
        <v>The elements of computer science techniques</v>
      </c>
      <c r="B10" s="27" t="str">
        <f>IF(ISERR(FIND(B$4,Stac!$R12))=FALSE,IF(ISERR(FIND(CONCATENATE(B$4,"+"),Stac!$R12))=FALSE,IF(ISERR(FIND(CONCATENATE(B$4,"++"),Stac!$R12))=FALSE,IF(ISERR(FIND(CONCATENATE(B$4,"+++"),Stac!$R12))=FALSE,"+++","++"),"+")," ")," ")</f>
        <v xml:space="preserve"> </v>
      </c>
      <c r="C10" s="27" t="str">
        <f>IF(ISERR(FIND(C$4,Stac!$R12))=FALSE,IF(ISERR(FIND(CONCATENATE(C$4,"+"),Stac!$R12))=FALSE,IF(ISERR(FIND(CONCATENATE(C$4,"++"),Stac!$R12))=FALSE,IF(ISERR(FIND(CONCATENATE(C$4,"+++"),Stac!$R12))=FALSE,"+++","++"),"+")," ")," ")</f>
        <v xml:space="preserve"> </v>
      </c>
      <c r="D10" s="27" t="str">
        <f>IF(ISERR(FIND(D$4,Stac!$R12))=FALSE,IF(ISERR(FIND(CONCATENATE(D$4,"+"),Stac!$R12))=FALSE,IF(ISERR(FIND(CONCATENATE(D$4,"++"),Stac!$R12))=FALSE,IF(ISERR(FIND(CONCATENATE(D$4,"+++"),Stac!$R12))=FALSE,"+++","++"),"+")," ")," ")</f>
        <v xml:space="preserve"> </v>
      </c>
      <c r="E10" s="27" t="str">
        <f>IF(ISERR(FIND(E$4,Stac!$R12))=FALSE,IF(ISERR(FIND(CONCATENATE(E$4,"+"),Stac!$R12))=FALSE,IF(ISERR(FIND(CONCATENATE(E$4,"++"),Stac!$R12))=FALSE,IF(ISERR(FIND(CONCATENATE(E$4,"+++"),Stac!$R12))=FALSE,"+++","++"),"+")," ")," ")</f>
        <v xml:space="preserve"> </v>
      </c>
      <c r="F10" s="27" t="str">
        <f>IF(ISERR(FIND(F$4,Stac!$R12))=FALSE,IF(ISERR(FIND(CONCATENATE(F$4,"+"),Stac!$R12))=FALSE,IF(ISERR(FIND(CONCATENATE(F$4,"++"),Stac!$R12))=FALSE,IF(ISERR(FIND(CONCATENATE(F$4,"+++"),Stac!$R12))=FALSE,"+++","++"),"+")," ")," ")</f>
        <v xml:space="preserve"> </v>
      </c>
      <c r="G10" s="27" t="str">
        <f>IF(ISERR(FIND(G$4,Stac!$R12))=FALSE,IF(ISERR(FIND(CONCATENATE(G$4,"+"),Stac!$R12))=FALSE,IF(ISERR(FIND(CONCATENATE(G$4,"++"),Stac!$R12))=FALSE,IF(ISERR(FIND(CONCATENATE(G$4,"+++"),Stac!$R12))=FALSE,"+++","++"),"+")," ")," ")</f>
        <v xml:space="preserve"> </v>
      </c>
      <c r="H10" s="27" t="str">
        <f>IF(ISERR(FIND(H$4,Stac!$R12))=FALSE,IF(ISERR(FIND(CONCATENATE(H$4,"+"),Stac!$R12))=FALSE,IF(ISERR(FIND(CONCATENATE(H$4,"++"),Stac!$R12))=FALSE,IF(ISERR(FIND(CONCATENATE(H$4,"+++"),Stac!$R12))=FALSE,"+++","++"),"+")," ")," ")</f>
        <v xml:space="preserve"> </v>
      </c>
      <c r="I10" s="27" t="str">
        <f>IF(ISERR(FIND(I$4,Stac!$R12))=FALSE,IF(ISERR(FIND(CONCATENATE(I$4,"+"),Stac!$R12))=FALSE,IF(ISERR(FIND(CONCATENATE(I$4,"++"),Stac!$R12))=FALSE,IF(ISERR(FIND(CONCATENATE(I$4,"+++"),Stac!$R12))=FALSE,"+++","++"),"+")," ")," ")</f>
        <v xml:space="preserve"> </v>
      </c>
      <c r="J10" s="27" t="str">
        <f>IF(ISERR(FIND(J$4,Stac!$R12))=FALSE,IF(ISERR(FIND(CONCATENATE(J$4,"+"),Stac!$R12))=FALSE,IF(ISERR(FIND(CONCATENATE(J$4,"++"),Stac!$R12))=FALSE,IF(ISERR(FIND(CONCATENATE(J$4,"+++"),Stac!$R12))=FALSE,"+++","++"),"+")," ")," ")</f>
        <v xml:space="preserve"> </v>
      </c>
      <c r="K10" s="27" t="str">
        <f>IF(ISERR(FIND(K$4,Stac!$R12))=FALSE,IF(ISERR(FIND(CONCATENATE(K$4,"+"),Stac!$R12))=FALSE,IF(ISERR(FIND(CONCATENATE(K$4,"++"),Stac!$R12))=FALSE,IF(ISERR(FIND(CONCATENATE(K$4,"+++"),Stac!$R12))=FALSE,"+++","++"),"+")," ")," ")</f>
        <v>+</v>
      </c>
      <c r="L10" s="27" t="str">
        <f>IF(ISERR(FIND(L$4,Stac!$R12))=FALSE,IF(ISERR(FIND(CONCATENATE(L$4,"+"),Stac!$R12))=FALSE,IF(ISERR(FIND(CONCATENATE(L$4,"++"),Stac!$R12))=FALSE,IF(ISERR(FIND(CONCATENATE(L$4,"+++"),Stac!$R12))=FALSE,"+++","++"),"+")," ")," ")</f>
        <v xml:space="preserve"> </v>
      </c>
      <c r="M10" s="27" t="str">
        <f>IF(ISERR(FIND(M$4,Stac!$R12))=FALSE,IF(ISERR(FIND(CONCATENATE(M$4,"+"),Stac!$R12))=FALSE,IF(ISERR(FIND(CONCATENATE(M$4,"++"),Stac!$R12))=FALSE,IF(ISERR(FIND(CONCATENATE(M$4,"+++"),Stac!$R12))=FALSE,"+++","++"),"+")," ")," ")</f>
        <v xml:space="preserve"> </v>
      </c>
      <c r="N10" s="27" t="str">
        <f>IF(ISERR(FIND(N$4,Stac!$R12))=FALSE,IF(ISERR(FIND(CONCATENATE(N$4,"+"),Stac!$R12))=FALSE,IF(ISERR(FIND(CONCATENATE(N$4,"++"),Stac!$R12))=FALSE,IF(ISERR(FIND(CONCATENATE(N$4,"+++"),Stac!$R12))=FALSE,"+++","++"),"+")," ")," ")</f>
        <v xml:space="preserve"> </v>
      </c>
      <c r="O10" s="27" t="str">
        <f>IF(ISERR(FIND(O$4,Stac!$R12))=FALSE,IF(ISERR(FIND(CONCATENATE(O$4,"+"),Stac!$R12))=FALSE,IF(ISERR(FIND(CONCATENATE(O$4,"++"),Stac!$R12))=FALSE,IF(ISERR(FIND(CONCATENATE(O$4,"+++"),Stac!$R12))=FALSE,"+++","++"),"+")," ")," ")</f>
        <v xml:space="preserve"> </v>
      </c>
      <c r="P10" s="27" t="str">
        <f>IF(ISERR(FIND(P$4,Stac!$R12))=FALSE,IF(ISERR(FIND(CONCATENATE(P$4,"+"),Stac!$R12))=FALSE,IF(ISERR(FIND(CONCATENATE(P$4,"++"),Stac!$R12))=FALSE,IF(ISERR(FIND(CONCATENATE(P$4,"+++"),Stac!$R12))=FALSE,"+++","++"),"+")," ")," ")</f>
        <v xml:space="preserve"> </v>
      </c>
      <c r="Q10" s="27" t="str">
        <f>IF(ISERR(FIND(Q$4,Stac!$R12))=FALSE,IF(ISERR(FIND(CONCATENATE(Q$4,"+"),Stac!$R12))=FALSE,IF(ISERR(FIND(CONCATENATE(Q$4,"++"),Stac!$R12))=FALSE,IF(ISERR(FIND(CONCATENATE(Q$4,"+++"),Stac!$R12))=FALSE,"+++","++"),"+")," ")," ")</f>
        <v xml:space="preserve"> </v>
      </c>
      <c r="R10" s="27" t="str">
        <f>IF(ISERR(FIND(R$4,Stac!$R12))=FALSE,IF(ISERR(FIND(CONCATENATE(R$4,"+"),Stac!$R12))=FALSE,IF(ISERR(FIND(CONCATENATE(R$4,"++"),Stac!$R12))=FALSE,IF(ISERR(FIND(CONCATENATE(R$4,"+++"),Stac!$R12))=FALSE,"+++","++"),"+")," ")," ")</f>
        <v xml:space="preserve"> </v>
      </c>
      <c r="S10" s="27" t="str">
        <f>IF(ISERR(FIND(S$4,Stac!$R12))=FALSE,IF(ISERR(FIND(CONCATENATE(S$4,"+"),Stac!$R12))=FALSE,IF(ISERR(FIND(CONCATENATE(S$4,"++"),Stac!$R12))=FALSE,IF(ISERR(FIND(CONCATENATE(S$4,"+++"),Stac!$R12))=FALSE,"+++","++"),"+")," ")," ")</f>
        <v xml:space="preserve"> </v>
      </c>
      <c r="T10" s="27" t="str">
        <f>IF(ISERR(FIND(T$4,Stac!$R12))=FALSE,IF(ISERR(FIND(CONCATENATE(T$4,"+"),Stac!$R12))=FALSE,IF(ISERR(FIND(CONCATENATE(T$4,"++"),Stac!$R12))=FALSE,IF(ISERR(FIND(CONCATENATE(T$4,"+++"),Stac!$R12))=FALSE,"+++","++"),"+")," ")," ")</f>
        <v xml:space="preserve"> </v>
      </c>
      <c r="U10" s="27" t="str">
        <f>IF(ISERR(FIND(U$4,Stac!$R12))=FALSE,IF(ISERR(FIND(CONCATENATE(U$4,"+"),Stac!$R12))=FALSE,IF(ISERR(FIND(CONCATENATE(U$4,"++"),Stac!$R12))=FALSE,IF(ISERR(FIND(CONCATENATE(U$4,"+++"),Stac!$R12))=FALSE,"+++","++"),"+")," ")," ")</f>
        <v xml:space="preserve"> </v>
      </c>
      <c r="V10" s="27" t="str">
        <f>IF(ISERR(FIND(V$4,Stac!$R12))=FALSE,IF(ISERR(FIND(CONCATENATE(V$4,"+"),Stac!$R12))=FALSE,IF(ISERR(FIND(CONCATENATE(V$4,"++"),Stac!$R12))=FALSE,IF(ISERR(FIND(CONCATENATE(V$4,"+++"),Stac!$R12))=FALSE,"+++","++"),"+")," ")," ")</f>
        <v xml:space="preserve"> </v>
      </c>
      <c r="W10" s="27" t="str">
        <f>IF(ISERR(FIND(W$4,Stac!$R12))=FALSE,IF(ISERR(FIND(CONCATENATE(W$4,"+"),Stac!$R12))=FALSE,IF(ISERR(FIND(CONCATENATE(W$4,"++"),Stac!$R12))=FALSE,IF(ISERR(FIND(CONCATENATE(W$4,"+++"),Stac!$R12))=FALSE,"+++","++"),"+")," ")," ")</f>
        <v xml:space="preserve"> </v>
      </c>
      <c r="X10" s="27" t="str">
        <f>IF(ISERR(FIND(X$4,Stac!$R12))=FALSE,IF(ISERR(FIND(CONCATENATE(X$4,"+"),Stac!$R12))=FALSE,IF(ISERR(FIND(CONCATENATE(X$4,"++"),Stac!$R12))=FALSE,IF(ISERR(FIND(CONCATENATE(X$4,"+++"),Stac!$R12))=FALSE,"+++","++"),"+")," ")," ")</f>
        <v>+</v>
      </c>
      <c r="Y10" s="27" t="str">
        <f>IF(ISERR(FIND(Y$4,Stac!$R12))=FALSE,IF(ISERR(FIND(CONCATENATE(Y$4,"+"),Stac!$R12))=FALSE,IF(ISERR(FIND(CONCATENATE(Y$4,"++"),Stac!$R12))=FALSE,IF(ISERR(FIND(CONCATENATE(Y$4,"+++"),Stac!$R12))=FALSE,"+++","++"),"+")," ")," ")</f>
        <v xml:space="preserve"> </v>
      </c>
      <c r="Z10" s="27" t="str">
        <f>IF(ISERR(FIND(Z$4,Stac!$R12))=FALSE,IF(ISERR(FIND(CONCATENATE(Z$4,"+"),Stac!$R12))=FALSE,IF(ISERR(FIND(CONCATENATE(Z$4,"++"),Stac!$R12))=FALSE,IF(ISERR(FIND(CONCATENATE(Z$4,"+++"),Stac!$R12))=FALSE,"+++","++"),"+")," ")," ")</f>
        <v xml:space="preserve"> </v>
      </c>
      <c r="AA10" s="27" t="str">
        <f>IF(ISERR(FIND(AA$4,Stac!$R12))=FALSE,IF(ISERR(FIND(CONCATENATE(AA$4,"+"),Stac!$R12))=FALSE,IF(ISERR(FIND(CONCATENATE(AA$4,"++"),Stac!$R12))=FALSE,IF(ISERR(FIND(CONCATENATE(AA$4,"+++"),Stac!$R12))=FALSE,"+++","++"),"+")," ")," ")</f>
        <v xml:space="preserve"> </v>
      </c>
      <c r="AB10" s="27" t="str">
        <f>IF(ISERR(FIND(AB$4,Stac!$R12))=FALSE,IF(ISERR(FIND(CONCATENATE(AB$4,"+"),Stac!$R12))=FALSE,IF(ISERR(FIND(CONCATENATE(AB$4,"++"),Stac!$R12))=FALSE,IF(ISERR(FIND(CONCATENATE(AB$4,"+++"),Stac!$R12))=FALSE,"+++","++"),"+")," ")," ")</f>
        <v xml:space="preserve"> </v>
      </c>
      <c r="AC10" s="27" t="str">
        <f>IF(ISERR(FIND(AC$4,Stac!$R12))=FALSE,IF(ISERR(FIND(CONCATENATE(AC$4,"+"),Stac!$R12))=FALSE,IF(ISERR(FIND(CONCATENATE(AC$4,"++"),Stac!$R12))=FALSE,IF(ISERR(FIND(CONCATENATE(AC$4,"+++"),Stac!$R12))=FALSE,"+++","++"),"+")," ")," ")</f>
        <v xml:space="preserve"> </v>
      </c>
      <c r="AD10" s="72" t="str">
        <f>Stac!C12</f>
        <v>The elements of computer science techniques</v>
      </c>
      <c r="AE10" s="27" t="str">
        <f>IF(ISERR(FIND(AE$4,Stac!$S12))=FALSE,IF(ISERR(FIND(CONCATENATE(AE$4,"+"),Stac!$S12))=FALSE,IF(ISERR(FIND(CONCATENATE(AE$4,"++"),Stac!$S12))=FALSE,IF(ISERR(FIND(CONCATENATE(AE$4,"+++"),Stac!$S12))=FALSE,"+++","++"),"+")," ")," ")</f>
        <v xml:space="preserve"> </v>
      </c>
      <c r="AF10" s="27" t="str">
        <f>IF(ISERR(FIND(AF$4,Stac!$S12))=FALSE,IF(ISERR(FIND(CONCATENATE(AF$4,"+"),Stac!$S12))=FALSE,IF(ISERR(FIND(CONCATENATE(AF$4,"++"),Stac!$S12))=FALSE,IF(ISERR(FIND(CONCATENATE(AF$4,"+++"),Stac!$S12))=FALSE,"+++","++"),"+")," ")," ")</f>
        <v xml:space="preserve"> </v>
      </c>
      <c r="AG10" s="27" t="str">
        <f>IF(ISERR(FIND(AG$4,Stac!$S12))=FALSE,IF(ISERR(FIND(CONCATENATE(AG$4,"+"),Stac!$S12))=FALSE,IF(ISERR(FIND(CONCATENATE(AG$4,"++"),Stac!$S12))=FALSE,IF(ISERR(FIND(CONCATENATE(AG$4,"+++"),Stac!$S12))=FALSE,"+++","++"),"+")," ")," ")</f>
        <v>+</v>
      </c>
      <c r="AH10" s="27" t="str">
        <f>IF(ISERR(FIND(AH$4,Stac!$S12))=FALSE,IF(ISERR(FIND(CONCATENATE(AH$4,"+"),Stac!$S12))=FALSE,IF(ISERR(FIND(CONCATENATE(AH$4,"++"),Stac!$S12))=FALSE,IF(ISERR(FIND(CONCATENATE(AH$4,"+++"),Stac!$S12))=FALSE,"+++","++"),"+")," ")," ")</f>
        <v xml:space="preserve"> </v>
      </c>
      <c r="AI10" s="27" t="str">
        <f>IF(ISERR(FIND(AI$4,Stac!$S12))=FALSE,IF(ISERR(FIND(CONCATENATE(AI$4,"+"),Stac!$S12))=FALSE,IF(ISERR(FIND(CONCATENATE(AI$4,"++"),Stac!$S12))=FALSE,IF(ISERR(FIND(CONCATENATE(AI$4,"+++"),Stac!$S12))=FALSE,"+++","++"),"+")," ")," ")</f>
        <v xml:space="preserve"> </v>
      </c>
      <c r="AJ10" s="27" t="str">
        <f>IF(ISERR(FIND(AJ$4,Stac!$S12))=FALSE,IF(ISERR(FIND(CONCATENATE(AJ$4,"+"),Stac!$S12))=FALSE,IF(ISERR(FIND(CONCATENATE(AJ$4,"++"),Stac!$S12))=FALSE,IF(ISERR(FIND(CONCATENATE(AJ$4,"+++"),Stac!$S12))=FALSE,"+++","++"),"+")," ")," ")</f>
        <v xml:space="preserve"> </v>
      </c>
      <c r="AK10" s="27" t="str">
        <f>IF(ISERR(FIND(AK$4,Stac!$S12))=FALSE,IF(ISERR(FIND(CONCATENATE(AK$4,"+"),Stac!$S12))=FALSE,IF(ISERR(FIND(CONCATENATE(AK$4,"++"),Stac!$S12))=FALSE,IF(ISERR(FIND(CONCATENATE(AK$4,"+++"),Stac!$S12))=FALSE,"+++","++"),"+")," ")," ")</f>
        <v xml:space="preserve"> </v>
      </c>
      <c r="AL10" s="27" t="str">
        <f>IF(ISERR(FIND(AL$4,Stac!$S12))=FALSE,IF(ISERR(FIND(CONCATENATE(AL$4,"+"),Stac!$S12))=FALSE,IF(ISERR(FIND(CONCATENATE(AL$4,"++"),Stac!$S12))=FALSE,IF(ISERR(FIND(CONCATENATE(AL$4,"+++"),Stac!$S12))=FALSE,"+++","++"),"+")," ")," ")</f>
        <v>+</v>
      </c>
      <c r="AM10" s="27" t="str">
        <f>IF(ISERR(FIND(AM$4,Stac!$S12))=FALSE,IF(ISERR(FIND(CONCATENATE(AM$4,"+"),Stac!$S12))=FALSE,IF(ISERR(FIND(CONCATENATE(AM$4,"++"),Stac!$S12))=FALSE,IF(ISERR(FIND(CONCATENATE(AM$4,"+++"),Stac!$S12))=FALSE,"+++","++"),"+")," ")," ")</f>
        <v xml:space="preserve"> </v>
      </c>
      <c r="AN10" s="27" t="str">
        <f>IF(ISERR(FIND(AN$4,Stac!$S12))=FALSE,IF(ISERR(FIND(CONCATENATE(AN$4,"+"),Stac!$S12))=FALSE,IF(ISERR(FIND(CONCATENATE(AN$4,"++"),Stac!$S12))=FALSE,IF(ISERR(FIND(CONCATENATE(AN$4,"+++"),Stac!$S12))=FALSE,"+++","++"),"+")," ")," ")</f>
        <v xml:space="preserve"> </v>
      </c>
      <c r="AO10" s="27" t="str">
        <f>IF(ISERR(FIND(AO$4,Stac!$S12))=FALSE,IF(ISERR(FIND(CONCATENATE(AO$4,"+"),Stac!$S12))=FALSE,IF(ISERR(FIND(CONCATENATE(AO$4,"++"),Stac!$S12))=FALSE,IF(ISERR(FIND(CONCATENATE(AO$4,"+++"),Stac!$S12))=FALSE,"+++","++"),"+")," ")," ")</f>
        <v xml:space="preserve"> </v>
      </c>
      <c r="AP10" s="27" t="str">
        <f>IF(ISERR(FIND(AP$4,Stac!$S12))=FALSE,IF(ISERR(FIND(CONCATENATE(AP$4,"+"),Stac!$S12))=FALSE,IF(ISERR(FIND(CONCATENATE(AP$4,"++"),Stac!$S12))=FALSE,IF(ISERR(FIND(CONCATENATE(AP$4,"+++"),Stac!$S12))=FALSE,"+++","++"),"+")," ")," ")</f>
        <v xml:space="preserve"> </v>
      </c>
      <c r="AQ10" s="27" t="str">
        <f>IF(ISERR(FIND(AQ$4,Stac!$S12))=FALSE,IF(ISERR(FIND(CONCATENATE(AQ$4,"+"),Stac!$S12))=FALSE,IF(ISERR(FIND(CONCATENATE(AQ$4,"++"),Stac!$S12))=FALSE,IF(ISERR(FIND(CONCATENATE(AQ$4,"+++"),Stac!$S12))=FALSE,"+++","++"),"+")," ")," ")</f>
        <v xml:space="preserve"> </v>
      </c>
      <c r="AR10" s="27" t="str">
        <f>IF(ISERR(FIND(AR$4,Stac!$S12))=FALSE,IF(ISERR(FIND(CONCATENATE(AR$4,"+"),Stac!$S12))=FALSE,IF(ISERR(FIND(CONCATENATE(AR$4,"++"),Stac!$S12))=FALSE,IF(ISERR(FIND(CONCATENATE(AR$4,"+++"),Stac!$S12))=FALSE,"+++","++"),"+")," ")," ")</f>
        <v xml:space="preserve"> </v>
      </c>
      <c r="AS10" s="27" t="str">
        <f>IF(ISERR(FIND(AS$4,Stac!$S12))=FALSE,IF(ISERR(FIND(CONCATENATE(AS$4,"+"),Stac!$S12))=FALSE,IF(ISERR(FIND(CONCATENATE(AS$4,"++"),Stac!$S12))=FALSE,IF(ISERR(FIND(CONCATENATE(AS$4,"+++"),Stac!$S12))=FALSE,"+++","++"),"+")," ")," ")</f>
        <v xml:space="preserve"> </v>
      </c>
      <c r="AT10" s="27" t="str">
        <f>IF(ISERR(FIND(AT$4,Stac!$S12))=FALSE,IF(ISERR(FIND(CONCATENATE(AT$4,"+"),Stac!$S12))=FALSE,IF(ISERR(FIND(CONCATENATE(AT$4,"++"),Stac!$S12))=FALSE,IF(ISERR(FIND(CONCATENATE(AT$4,"+++"),Stac!$S12))=FALSE,"+++","++"),"+")," ")," ")</f>
        <v xml:space="preserve"> </v>
      </c>
      <c r="AU10" s="27" t="str">
        <f>IF(ISERR(FIND(AU$4,Stac!$S12))=FALSE,IF(ISERR(FIND(CONCATENATE(AU$4,"+"),Stac!$S12))=FALSE,IF(ISERR(FIND(CONCATENATE(AU$4,"++"),Stac!$S12))=FALSE,IF(ISERR(FIND(CONCATENATE(AU$4,"+++"),Stac!$S12))=FALSE,"+++","++"),"+")," ")," ")</f>
        <v xml:space="preserve"> </v>
      </c>
      <c r="AV10" s="27" t="str">
        <f>IF(ISERR(FIND(AV$4,Stac!$S12))=FALSE,IF(ISERR(FIND(CONCATENATE(AV$4,"+"),Stac!$S12))=FALSE,IF(ISERR(FIND(CONCATENATE(AV$4,"++"),Stac!$S12))=FALSE,IF(ISERR(FIND(CONCATENATE(AV$4,"+++"),Stac!$S12))=FALSE,"+++","++"),"+")," ")," ")</f>
        <v xml:space="preserve"> </v>
      </c>
      <c r="AW10" s="27" t="str">
        <f>IF(ISERR(FIND(AW$4,Stac!$S12))=FALSE,IF(ISERR(FIND(CONCATENATE(AW$4,"+"),Stac!$S12))=FALSE,IF(ISERR(FIND(CONCATENATE(AW$4,"++"),Stac!$S12))=FALSE,IF(ISERR(FIND(CONCATENATE(AW$4,"+++"),Stac!$S12))=FALSE,"+++","++"),"+")," ")," ")</f>
        <v xml:space="preserve"> </v>
      </c>
      <c r="AX10" s="27" t="str">
        <f>IF(ISERR(FIND(AX$4,Stac!$S12))=FALSE,IF(ISERR(FIND(CONCATENATE(AX$4,"+"),Stac!$S12))=FALSE,IF(ISERR(FIND(CONCATENATE(AX$4,"++"),Stac!$S12))=FALSE,IF(ISERR(FIND(CONCATENATE(AX$4,"+++"),Stac!$S12))=FALSE,"+++","++"),"+")," ")," ")</f>
        <v xml:space="preserve"> </v>
      </c>
      <c r="AY10" s="27" t="str">
        <f>IF(ISERR(FIND(AY$4,Stac!$S12))=FALSE,IF(ISERR(FIND(CONCATENATE(AY$4,"+"),Stac!$S12))=FALSE,IF(ISERR(FIND(CONCATENATE(AY$4,"++"),Stac!$S12))=FALSE,IF(ISERR(FIND(CONCATENATE(AY$4,"+++"),Stac!$S12))=FALSE,"+++","++"),"+")," ")," ")</f>
        <v xml:space="preserve"> </v>
      </c>
      <c r="AZ10" s="27" t="str">
        <f>IF(ISERR(FIND(AZ$4,Stac!$S12))=FALSE,IF(ISERR(FIND(CONCATENATE(AZ$4,"+"),Stac!$S12))=FALSE,IF(ISERR(FIND(CONCATENATE(AZ$4,"++"),Stac!$S12))=FALSE,IF(ISERR(FIND(CONCATENATE(AZ$4,"+++"),Stac!$S12))=FALSE,"+++","++"),"+")," ")," ")</f>
        <v xml:space="preserve"> </v>
      </c>
      <c r="BA10" s="27" t="str">
        <f>IF(ISERR(FIND(BA$4,Stac!$S12))=FALSE,IF(ISERR(FIND(CONCATENATE(BA$4,"+"),Stac!$S12))=FALSE,IF(ISERR(FIND(CONCATENATE(BA$4,"++"),Stac!$S12))=FALSE,IF(ISERR(FIND(CONCATENATE(BA$4,"+++"),Stac!$S12))=FALSE,"+++","++"),"+")," ")," ")</f>
        <v xml:space="preserve"> </v>
      </c>
      <c r="BB10" s="27" t="str">
        <f>IF(ISERR(FIND(BB$4,Stac!$S12))=FALSE,IF(ISERR(FIND(CONCATENATE(BB$4,"+"),Stac!$S12))=FALSE,IF(ISERR(FIND(CONCATENATE(BB$4,"++"),Stac!$S12))=FALSE,IF(ISERR(FIND(CONCATENATE(BB$4,"+++"),Stac!$S12))=FALSE,"+++","++"),"+")," ")," ")</f>
        <v xml:space="preserve"> </v>
      </c>
      <c r="BC10" s="27" t="str">
        <f>IF(ISERR(FIND(BC$4,Stac!$S12))=FALSE,IF(ISERR(FIND(CONCATENATE(BC$4,"+"),Stac!$S12))=FALSE,IF(ISERR(FIND(CONCATENATE(BC$4,"++"),Stac!$S12))=FALSE,IF(ISERR(FIND(CONCATENATE(BC$4,"+++"),Stac!$S12))=FALSE,"+++","++"),"+")," ")," ")</f>
        <v xml:space="preserve"> </v>
      </c>
      <c r="BD10" s="27" t="str">
        <f>IF(ISERR(FIND(BD$4,Stac!$S12))=FALSE,IF(ISERR(FIND(CONCATENATE(BD$4,"+"),Stac!$S12))=FALSE,IF(ISERR(FIND(CONCATENATE(BD$4,"++"),Stac!$S12))=FALSE,IF(ISERR(FIND(CONCATENATE(BD$4,"+++"),Stac!$S12))=FALSE,"+++","++"),"+")," ")," ")</f>
        <v xml:space="preserve"> </v>
      </c>
      <c r="BE10" s="27" t="str">
        <f>IF(ISERR(FIND(BE$4,Stac!$S12))=FALSE,IF(ISERR(FIND(CONCATENATE(BE$4,"+"),Stac!$S12))=FALSE,IF(ISERR(FIND(CONCATENATE(BE$4,"++"),Stac!$S12))=FALSE,IF(ISERR(FIND(CONCATENATE(BE$4,"+++"),Stac!$S12))=FALSE,"+++","++"),"+")," ")," ")</f>
        <v xml:space="preserve"> </v>
      </c>
      <c r="BF10" s="27" t="str">
        <f>IF(ISERR(FIND(BF$4,Stac!$S12))=FALSE,IF(ISERR(FIND(CONCATENATE(BF$4,"+"),Stac!$S12))=FALSE,IF(ISERR(FIND(CONCATENATE(BF$4,"++"),Stac!$S12))=FALSE,IF(ISERR(FIND(CONCATENATE(BF$4,"+++"),Stac!$S12))=FALSE,"+++","++"),"+")," ")," ")</f>
        <v xml:space="preserve"> </v>
      </c>
      <c r="BG10" s="27" t="str">
        <f>IF(ISERR(FIND(BG$4,Stac!$S12))=FALSE,IF(ISERR(FIND(CONCATENATE(BG$4,"+"),Stac!$S12))=FALSE,IF(ISERR(FIND(CONCATENATE(BG$4,"++"),Stac!$S12))=FALSE,IF(ISERR(FIND(CONCATENATE(BG$4,"+++"),Stac!$S12))=FALSE,"+++","++"),"+")," ")," ")</f>
        <v xml:space="preserve"> </v>
      </c>
      <c r="BH10" s="27" t="str">
        <f>IF(ISERR(FIND(BH$4,Stac!$S12))=FALSE,IF(ISERR(FIND(CONCATENATE(BH$4,"+"),Stac!$S12))=FALSE,IF(ISERR(FIND(CONCATENATE(BH$4,"++"),Stac!$S12))=FALSE,IF(ISERR(FIND(CONCATENATE(BH$4,"+++"),Stac!$S12))=FALSE,"+++","++"),"+")," ")," ")</f>
        <v xml:space="preserve"> </v>
      </c>
      <c r="BI10" s="27" t="str">
        <f>IF(ISERR(FIND(BI$4,Stac!$S12))=FALSE,IF(ISERR(FIND(CONCATENATE(BI$4,"+"),Stac!$S12))=FALSE,IF(ISERR(FIND(CONCATENATE(BI$4,"++"),Stac!$S12))=FALSE,IF(ISERR(FIND(CONCATENATE(BI$4,"+++"),Stac!$S12))=FALSE,"+++","++"),"+")," ")," ")</f>
        <v xml:space="preserve"> </v>
      </c>
      <c r="BJ10" s="72" t="str">
        <f>Stac!C12</f>
        <v>The elements of computer science techniques</v>
      </c>
      <c r="BK10" s="27" t="str">
        <f>IF(ISERR(FIND(BK$4,Stac!$T12))=FALSE,IF(ISERR(FIND(CONCATENATE(BK$4,"+"),Stac!$T12))=FALSE,IF(ISERR(FIND(CONCATENATE(BK$4,"++"),Stac!$T12))=FALSE,IF(ISERR(FIND(CONCATENATE(BK$4,"+++"),Stac!$T12))=FALSE,"+++","++"),"+")," ")," ")</f>
        <v>+</v>
      </c>
      <c r="BL10" s="27" t="str">
        <f>IF(ISERR(FIND(BL$4,Stac!$T12))=FALSE,IF(ISERR(FIND(CONCATENATE(BL$4,"+"),Stac!$T12))=FALSE,IF(ISERR(FIND(CONCATENATE(BL$4,"++"),Stac!$T12))=FALSE,IF(ISERR(FIND(CONCATENATE(BL$4,"+++"),Stac!$T12))=FALSE,"+++","++"),"+")," ")," ")</f>
        <v xml:space="preserve"> </v>
      </c>
      <c r="BM10" s="27" t="str">
        <f>IF(ISERR(FIND(BM$4,Stac!$T12))=FALSE,IF(ISERR(FIND(CONCATENATE(BM$4,"+"),Stac!$T12))=FALSE,IF(ISERR(FIND(CONCATENATE(BM$4,"++"),Stac!$T12))=FALSE,IF(ISERR(FIND(CONCATENATE(BM$4,"+++"),Stac!$T12))=FALSE,"+++","++"),"+")," ")," ")</f>
        <v xml:space="preserve"> </v>
      </c>
      <c r="BN10" s="27" t="str">
        <f>IF(ISERR(FIND(BN$4,Stac!$T12))=FALSE,IF(ISERR(FIND(CONCATENATE(BN$4,"+"),Stac!$T12))=FALSE,IF(ISERR(FIND(CONCATENATE(BN$4,"++"),Stac!$T12))=FALSE,IF(ISERR(FIND(CONCATENATE(BN$4,"+++"),Stac!$T12))=FALSE,"+++","++"),"+")," ")," ")</f>
        <v xml:space="preserve"> </v>
      </c>
      <c r="BO10" s="27" t="str">
        <f>IF(ISERR(FIND(BO$4,Stac!$T12))=FALSE,IF(ISERR(FIND(CONCATENATE(BO$4,"+"),Stac!$T12))=FALSE,IF(ISERR(FIND(CONCATENATE(BO$4,"++"),Stac!$T12))=FALSE,IF(ISERR(FIND(CONCATENATE(BO$4,"+++"),Stac!$T12))=FALSE,"+++","++"),"+")," ")," ")</f>
        <v xml:space="preserve"> </v>
      </c>
      <c r="BP10" s="27" t="str">
        <f>IF(ISERR(FIND(BP$4,Stac!$T12))=FALSE,IF(ISERR(FIND(CONCATENATE(BP$4,"+"),Stac!$T12))=FALSE,IF(ISERR(FIND(CONCATENATE(BP$4,"++"),Stac!$T12))=FALSE,IF(ISERR(FIND(CONCATENATE(BP$4,"+++"),Stac!$T12))=FALSE,"+++","++"),"+")," ")," ")</f>
        <v xml:space="preserve"> </v>
      </c>
      <c r="BQ10" s="27" t="str">
        <f>IF(ISERR(FIND(BQ$4,Stac!$T12))=FALSE,IF(ISERR(FIND(CONCATENATE(BQ$4,"+"),Stac!$T12))=FALSE,IF(ISERR(FIND(CONCATENATE(BQ$4,"++"),Stac!$T12))=FALSE,IF(ISERR(FIND(CONCATENATE(BQ$4,"+++"),Stac!$T12))=FALSE,"+++","++"),"+")," ")," ")</f>
        <v>+</v>
      </c>
    </row>
    <row r="11" spans="1:69">
      <c r="A11" s="49" t="str">
        <f>Stac!C13</f>
        <v xml:space="preserve">Mathematics II </v>
      </c>
      <c r="B11" s="27" t="str">
        <f>IF(ISERR(FIND(B$4,Stac!$R13))=FALSE,IF(ISERR(FIND(CONCATENATE(B$4,"+"),Stac!$R13))=FALSE,IF(ISERR(FIND(CONCATENATE(B$4,"++"),Stac!$R13))=FALSE,IF(ISERR(FIND(CONCATENATE(B$4,"+++"),Stac!$R13))=FALSE,"+++","++"),"+")," ")," ")</f>
        <v>+</v>
      </c>
      <c r="C11" s="27" t="str">
        <f>IF(ISERR(FIND(C$4,Stac!$R13))=FALSE,IF(ISERR(FIND(CONCATENATE(C$4,"+"),Stac!$R13))=FALSE,IF(ISERR(FIND(CONCATENATE(C$4,"++"),Stac!$R13))=FALSE,IF(ISERR(FIND(CONCATENATE(C$4,"+++"),Stac!$R13))=FALSE,"+++","++"),"+")," ")," ")</f>
        <v xml:space="preserve"> </v>
      </c>
      <c r="D11" s="27" t="str">
        <f>IF(ISERR(FIND(D$4,Stac!$R13))=FALSE,IF(ISERR(FIND(CONCATENATE(D$4,"+"),Stac!$R13))=FALSE,IF(ISERR(FIND(CONCATENATE(D$4,"++"),Stac!$R13))=FALSE,IF(ISERR(FIND(CONCATENATE(D$4,"+++"),Stac!$R13))=FALSE,"+++","++"),"+")," ")," ")</f>
        <v xml:space="preserve"> </v>
      </c>
      <c r="E11" s="27" t="str">
        <f>IF(ISERR(FIND(E$4,Stac!$R13))=FALSE,IF(ISERR(FIND(CONCATENATE(E$4,"+"),Stac!$R13))=FALSE,IF(ISERR(FIND(CONCATENATE(E$4,"++"),Stac!$R13))=FALSE,IF(ISERR(FIND(CONCATENATE(E$4,"+++"),Stac!$R13))=FALSE,"+++","++"),"+")," ")," ")</f>
        <v xml:space="preserve"> </v>
      </c>
      <c r="F11" s="27" t="str">
        <f>IF(ISERR(FIND(F$4,Stac!$R13))=FALSE,IF(ISERR(FIND(CONCATENATE(F$4,"+"),Stac!$R13))=FALSE,IF(ISERR(FIND(CONCATENATE(F$4,"++"),Stac!$R13))=FALSE,IF(ISERR(FIND(CONCATENATE(F$4,"+++"),Stac!$R13))=FALSE,"+++","++"),"+")," ")," ")</f>
        <v xml:space="preserve"> </v>
      </c>
      <c r="G11" s="27" t="str">
        <f>IF(ISERR(FIND(G$4,Stac!$R13))=FALSE,IF(ISERR(FIND(CONCATENATE(G$4,"+"),Stac!$R13))=FALSE,IF(ISERR(FIND(CONCATENATE(G$4,"++"),Stac!$R13))=FALSE,IF(ISERR(FIND(CONCATENATE(G$4,"+++"),Stac!$R13))=FALSE,"+++","++"),"+")," ")," ")</f>
        <v xml:space="preserve"> </v>
      </c>
      <c r="H11" s="27" t="str">
        <f>IF(ISERR(FIND(H$4,Stac!$R13))=FALSE,IF(ISERR(FIND(CONCATENATE(H$4,"+"),Stac!$R13))=FALSE,IF(ISERR(FIND(CONCATENATE(H$4,"++"),Stac!$R13))=FALSE,IF(ISERR(FIND(CONCATENATE(H$4,"+++"),Stac!$R13))=FALSE,"+++","++"),"+")," ")," ")</f>
        <v xml:space="preserve"> </v>
      </c>
      <c r="I11" s="27" t="str">
        <f>IF(ISERR(FIND(I$4,Stac!$R13))=FALSE,IF(ISERR(FIND(CONCATENATE(I$4,"+"),Stac!$R13))=FALSE,IF(ISERR(FIND(CONCATENATE(I$4,"++"),Stac!$R13))=FALSE,IF(ISERR(FIND(CONCATENATE(I$4,"+++"),Stac!$R13))=FALSE,"+++","++"),"+")," ")," ")</f>
        <v xml:space="preserve"> </v>
      </c>
      <c r="J11" s="27" t="str">
        <f>IF(ISERR(FIND(J$4,Stac!$R13))=FALSE,IF(ISERR(FIND(CONCATENATE(J$4,"+"),Stac!$R13))=FALSE,IF(ISERR(FIND(CONCATENATE(J$4,"++"),Stac!$R13))=FALSE,IF(ISERR(FIND(CONCATENATE(J$4,"+++"),Stac!$R13))=FALSE,"+++","++"),"+")," ")," ")</f>
        <v xml:space="preserve"> </v>
      </c>
      <c r="K11" s="27" t="str">
        <f>IF(ISERR(FIND(K$4,Stac!$R13))=FALSE,IF(ISERR(FIND(CONCATENATE(K$4,"+"),Stac!$R13))=FALSE,IF(ISERR(FIND(CONCATENATE(K$4,"++"),Stac!$R13))=FALSE,IF(ISERR(FIND(CONCATENATE(K$4,"+++"),Stac!$R13))=FALSE,"+++","++"),"+")," ")," ")</f>
        <v xml:space="preserve"> </v>
      </c>
      <c r="L11" s="27" t="str">
        <f>IF(ISERR(FIND(L$4,Stac!$R13))=FALSE,IF(ISERR(FIND(CONCATENATE(L$4,"+"),Stac!$R13))=FALSE,IF(ISERR(FIND(CONCATENATE(L$4,"++"),Stac!$R13))=FALSE,IF(ISERR(FIND(CONCATENATE(L$4,"+++"),Stac!$R13))=FALSE,"+++","++"),"+")," ")," ")</f>
        <v xml:space="preserve"> </v>
      </c>
      <c r="M11" s="27" t="str">
        <f>IF(ISERR(FIND(M$4,Stac!$R13))=FALSE,IF(ISERR(FIND(CONCATENATE(M$4,"+"),Stac!$R13))=FALSE,IF(ISERR(FIND(CONCATENATE(M$4,"++"),Stac!$R13))=FALSE,IF(ISERR(FIND(CONCATENATE(M$4,"+++"),Stac!$R13))=FALSE,"+++","++"),"+")," ")," ")</f>
        <v xml:space="preserve"> </v>
      </c>
      <c r="N11" s="27" t="str">
        <f>IF(ISERR(FIND(N$4,Stac!$R13))=FALSE,IF(ISERR(FIND(CONCATENATE(N$4,"+"),Stac!$R13))=FALSE,IF(ISERR(FIND(CONCATENATE(N$4,"++"),Stac!$R13))=FALSE,IF(ISERR(FIND(CONCATENATE(N$4,"+++"),Stac!$R13))=FALSE,"+++","++"),"+")," ")," ")</f>
        <v xml:space="preserve"> </v>
      </c>
      <c r="O11" s="27" t="str">
        <f>IF(ISERR(FIND(O$4,Stac!$R13))=FALSE,IF(ISERR(FIND(CONCATENATE(O$4,"+"),Stac!$R13))=FALSE,IF(ISERR(FIND(CONCATENATE(O$4,"++"),Stac!$R13))=FALSE,IF(ISERR(FIND(CONCATENATE(O$4,"+++"),Stac!$R13))=FALSE,"+++","++"),"+")," ")," ")</f>
        <v xml:space="preserve"> </v>
      </c>
      <c r="P11" s="27" t="str">
        <f>IF(ISERR(FIND(P$4,Stac!$R13))=FALSE,IF(ISERR(FIND(CONCATENATE(P$4,"+"),Stac!$R13))=FALSE,IF(ISERR(FIND(CONCATENATE(P$4,"++"),Stac!$R13))=FALSE,IF(ISERR(FIND(CONCATENATE(P$4,"+++"),Stac!$R13))=FALSE,"+++","++"),"+")," ")," ")</f>
        <v xml:space="preserve"> </v>
      </c>
      <c r="Q11" s="27" t="str">
        <f>IF(ISERR(FIND(Q$4,Stac!$R13))=FALSE,IF(ISERR(FIND(CONCATENATE(Q$4,"+"),Stac!$R13))=FALSE,IF(ISERR(FIND(CONCATENATE(Q$4,"++"),Stac!$R13))=FALSE,IF(ISERR(FIND(CONCATENATE(Q$4,"+++"),Stac!$R13))=FALSE,"+++","++"),"+")," ")," ")</f>
        <v xml:space="preserve"> </v>
      </c>
      <c r="R11" s="27" t="str">
        <f>IF(ISERR(FIND(R$4,Stac!$R13))=FALSE,IF(ISERR(FIND(CONCATENATE(R$4,"+"),Stac!$R13))=FALSE,IF(ISERR(FIND(CONCATENATE(R$4,"++"),Stac!$R13))=FALSE,IF(ISERR(FIND(CONCATENATE(R$4,"+++"),Stac!$R13))=FALSE,"+++","++"),"+")," ")," ")</f>
        <v xml:space="preserve"> </v>
      </c>
      <c r="S11" s="27" t="str">
        <f>IF(ISERR(FIND(S$4,Stac!$R13))=FALSE,IF(ISERR(FIND(CONCATENATE(S$4,"+"),Stac!$R13))=FALSE,IF(ISERR(FIND(CONCATENATE(S$4,"++"),Stac!$R13))=FALSE,IF(ISERR(FIND(CONCATENATE(S$4,"+++"),Stac!$R13))=FALSE,"+++","++"),"+")," ")," ")</f>
        <v xml:space="preserve"> </v>
      </c>
      <c r="T11" s="27" t="str">
        <f>IF(ISERR(FIND(T$4,Stac!$R13))=FALSE,IF(ISERR(FIND(CONCATENATE(T$4,"+"),Stac!$R13))=FALSE,IF(ISERR(FIND(CONCATENATE(T$4,"++"),Stac!$R13))=FALSE,IF(ISERR(FIND(CONCATENATE(T$4,"+++"),Stac!$R13))=FALSE,"+++","++"),"+")," ")," ")</f>
        <v xml:space="preserve"> </v>
      </c>
      <c r="U11" s="27" t="str">
        <f>IF(ISERR(FIND(U$4,Stac!$R13))=FALSE,IF(ISERR(FIND(CONCATENATE(U$4,"+"),Stac!$R13))=FALSE,IF(ISERR(FIND(CONCATENATE(U$4,"++"),Stac!$R13))=FALSE,IF(ISERR(FIND(CONCATENATE(U$4,"+++"),Stac!$R13))=FALSE,"+++","++"),"+")," ")," ")</f>
        <v xml:space="preserve"> </v>
      </c>
      <c r="V11" s="27" t="str">
        <f>IF(ISERR(FIND(V$4,Stac!$R13))=FALSE,IF(ISERR(FIND(CONCATENATE(V$4,"+"),Stac!$R13))=FALSE,IF(ISERR(FIND(CONCATENATE(V$4,"++"),Stac!$R13))=FALSE,IF(ISERR(FIND(CONCATENATE(V$4,"+++"),Stac!$R13))=FALSE,"+++","++"),"+")," ")," ")</f>
        <v xml:space="preserve"> </v>
      </c>
      <c r="W11" s="27" t="str">
        <f>IF(ISERR(FIND(W$4,Stac!$R13))=FALSE,IF(ISERR(FIND(CONCATENATE(W$4,"+"),Stac!$R13))=FALSE,IF(ISERR(FIND(CONCATENATE(W$4,"++"),Stac!$R13))=FALSE,IF(ISERR(FIND(CONCATENATE(W$4,"+++"),Stac!$R13))=FALSE,"+++","++"),"+")," ")," ")</f>
        <v xml:space="preserve"> </v>
      </c>
      <c r="X11" s="27" t="str">
        <f>IF(ISERR(FIND(X$4,Stac!$R13))=FALSE,IF(ISERR(FIND(CONCATENATE(X$4,"+"),Stac!$R13))=FALSE,IF(ISERR(FIND(CONCATENATE(X$4,"++"),Stac!$R13))=FALSE,IF(ISERR(FIND(CONCATENATE(X$4,"+++"),Stac!$R13))=FALSE,"+++","++"),"+")," ")," ")</f>
        <v xml:space="preserve"> </v>
      </c>
      <c r="Y11" s="27" t="str">
        <f>IF(ISERR(FIND(Y$4,Stac!$R13))=FALSE,IF(ISERR(FIND(CONCATENATE(Y$4,"+"),Stac!$R13))=FALSE,IF(ISERR(FIND(CONCATENATE(Y$4,"++"),Stac!$R13))=FALSE,IF(ISERR(FIND(CONCATENATE(Y$4,"+++"),Stac!$R13))=FALSE,"+++","++"),"+")," ")," ")</f>
        <v xml:space="preserve"> </v>
      </c>
      <c r="Z11" s="27" t="str">
        <f>IF(ISERR(FIND(Z$4,Stac!$R13))=FALSE,IF(ISERR(FIND(CONCATENATE(Z$4,"+"),Stac!$R13))=FALSE,IF(ISERR(FIND(CONCATENATE(Z$4,"++"),Stac!$R13))=FALSE,IF(ISERR(FIND(CONCATENATE(Z$4,"+++"),Stac!$R13))=FALSE,"+++","++"),"+")," ")," ")</f>
        <v xml:space="preserve"> </v>
      </c>
      <c r="AA11" s="27" t="str">
        <f>IF(ISERR(FIND(AA$4,Stac!$R13))=FALSE,IF(ISERR(FIND(CONCATENATE(AA$4,"+"),Stac!$R13))=FALSE,IF(ISERR(FIND(CONCATENATE(AA$4,"++"),Stac!$R13))=FALSE,IF(ISERR(FIND(CONCATENATE(AA$4,"+++"),Stac!$R13))=FALSE,"+++","++"),"+")," ")," ")</f>
        <v xml:space="preserve"> </v>
      </c>
      <c r="AB11" s="27" t="str">
        <f>IF(ISERR(FIND(AB$4,Stac!$R13))=FALSE,IF(ISERR(FIND(CONCATENATE(AB$4,"+"),Stac!$R13))=FALSE,IF(ISERR(FIND(CONCATENATE(AB$4,"++"),Stac!$R13))=FALSE,IF(ISERR(FIND(CONCATENATE(AB$4,"+++"),Stac!$R13))=FALSE,"+++","++"),"+")," ")," ")</f>
        <v xml:space="preserve"> </v>
      </c>
      <c r="AC11" s="27" t="str">
        <f>IF(ISERR(FIND(AC$4,Stac!$R13))=FALSE,IF(ISERR(FIND(CONCATENATE(AC$4,"+"),Stac!$R13))=FALSE,IF(ISERR(FIND(CONCATENATE(AC$4,"++"),Stac!$R13))=FALSE,IF(ISERR(FIND(CONCATENATE(AC$4,"+++"),Stac!$R13))=FALSE,"+++","++"),"+")," ")," ")</f>
        <v xml:space="preserve"> </v>
      </c>
      <c r="AD11" s="72" t="str">
        <f>Stac!C13</f>
        <v xml:space="preserve">Mathematics II </v>
      </c>
      <c r="AE11" s="27" t="str">
        <f>IF(ISERR(FIND(AE$4,Stac!$S13))=FALSE,IF(ISERR(FIND(CONCATENATE(AE$4,"+"),Stac!$S13))=FALSE,IF(ISERR(FIND(CONCATENATE(AE$4,"++"),Stac!$S13))=FALSE,IF(ISERR(FIND(CONCATENATE(AE$4,"+++"),Stac!$S13))=FALSE,"+++","++"),"+")," ")," ")</f>
        <v>+</v>
      </c>
      <c r="AF11" s="27" t="str">
        <f>IF(ISERR(FIND(AF$4,Stac!$S13))=FALSE,IF(ISERR(FIND(CONCATENATE(AF$4,"+"),Stac!$S13))=FALSE,IF(ISERR(FIND(CONCATENATE(AF$4,"++"),Stac!$S13))=FALSE,IF(ISERR(FIND(CONCATENATE(AF$4,"+++"),Stac!$S13))=FALSE,"+++","++"),"+")," ")," ")</f>
        <v xml:space="preserve"> </v>
      </c>
      <c r="AG11" s="27" t="str">
        <f>IF(ISERR(FIND(AG$4,Stac!$S13))=FALSE,IF(ISERR(FIND(CONCATENATE(AG$4,"+"),Stac!$S13))=FALSE,IF(ISERR(FIND(CONCATENATE(AG$4,"++"),Stac!$S13))=FALSE,IF(ISERR(FIND(CONCATENATE(AG$4,"+++"),Stac!$S13))=FALSE,"+++","++"),"+")," ")," ")</f>
        <v xml:space="preserve"> </v>
      </c>
      <c r="AH11" s="27" t="str">
        <f>IF(ISERR(FIND(AH$4,Stac!$S13))=FALSE,IF(ISERR(FIND(CONCATENATE(AH$4,"+"),Stac!$S13))=FALSE,IF(ISERR(FIND(CONCATENATE(AH$4,"++"),Stac!$S13))=FALSE,IF(ISERR(FIND(CONCATENATE(AH$4,"+++"),Stac!$S13))=FALSE,"+++","++"),"+")," ")," ")</f>
        <v xml:space="preserve"> </v>
      </c>
      <c r="AI11" s="27" t="str">
        <f>IF(ISERR(FIND(AI$4,Stac!$S13))=FALSE,IF(ISERR(FIND(CONCATENATE(AI$4,"+"),Stac!$S13))=FALSE,IF(ISERR(FIND(CONCATENATE(AI$4,"++"),Stac!$S13))=FALSE,IF(ISERR(FIND(CONCATENATE(AI$4,"+++"),Stac!$S13))=FALSE,"+++","++"),"+")," ")," ")</f>
        <v xml:space="preserve"> </v>
      </c>
      <c r="AJ11" s="27" t="str">
        <f>IF(ISERR(FIND(AJ$4,Stac!$S13))=FALSE,IF(ISERR(FIND(CONCATENATE(AJ$4,"+"),Stac!$S13))=FALSE,IF(ISERR(FIND(CONCATENATE(AJ$4,"++"),Stac!$S13))=FALSE,IF(ISERR(FIND(CONCATENATE(AJ$4,"+++"),Stac!$S13))=FALSE,"+++","++"),"+")," ")," ")</f>
        <v xml:space="preserve"> </v>
      </c>
      <c r="AK11" s="27" t="str">
        <f>IF(ISERR(FIND(AK$4,Stac!$S13))=FALSE,IF(ISERR(FIND(CONCATENATE(AK$4,"+"),Stac!$S13))=FALSE,IF(ISERR(FIND(CONCATENATE(AK$4,"++"),Stac!$S13))=FALSE,IF(ISERR(FIND(CONCATENATE(AK$4,"+++"),Stac!$S13))=FALSE,"+++","++"),"+")," ")," ")</f>
        <v xml:space="preserve"> </v>
      </c>
      <c r="AL11" s="27" t="str">
        <f>IF(ISERR(FIND(AL$4,Stac!$S13))=FALSE,IF(ISERR(FIND(CONCATENATE(AL$4,"+"),Stac!$S13))=FALSE,IF(ISERR(FIND(CONCATENATE(AL$4,"++"),Stac!$S13))=FALSE,IF(ISERR(FIND(CONCATENATE(AL$4,"+++"),Stac!$S13))=FALSE,"+++","++"),"+")," ")," ")</f>
        <v xml:space="preserve"> </v>
      </c>
      <c r="AM11" s="27" t="str">
        <f>IF(ISERR(FIND(AM$4,Stac!$S13))=FALSE,IF(ISERR(FIND(CONCATENATE(AM$4,"+"),Stac!$S13))=FALSE,IF(ISERR(FIND(CONCATENATE(AM$4,"++"),Stac!$S13))=FALSE,IF(ISERR(FIND(CONCATENATE(AM$4,"+++"),Stac!$S13))=FALSE,"+++","++"),"+")," ")," ")</f>
        <v xml:space="preserve"> </v>
      </c>
      <c r="AN11" s="27" t="str">
        <f>IF(ISERR(FIND(AN$4,Stac!$S13))=FALSE,IF(ISERR(FIND(CONCATENATE(AN$4,"+"),Stac!$S13))=FALSE,IF(ISERR(FIND(CONCATENATE(AN$4,"++"),Stac!$S13))=FALSE,IF(ISERR(FIND(CONCATENATE(AN$4,"+++"),Stac!$S13))=FALSE,"+++","++"),"+")," ")," ")</f>
        <v xml:space="preserve"> </v>
      </c>
      <c r="AO11" s="27" t="str">
        <f>IF(ISERR(FIND(AO$4,Stac!$S13))=FALSE,IF(ISERR(FIND(CONCATENATE(AO$4,"+"),Stac!$S13))=FALSE,IF(ISERR(FIND(CONCATENATE(AO$4,"++"),Stac!$S13))=FALSE,IF(ISERR(FIND(CONCATENATE(AO$4,"+++"),Stac!$S13))=FALSE,"+++","++"),"+")," ")," ")</f>
        <v xml:space="preserve"> </v>
      </c>
      <c r="AP11" s="27" t="str">
        <f>IF(ISERR(FIND(AP$4,Stac!$S13))=FALSE,IF(ISERR(FIND(CONCATENATE(AP$4,"+"),Stac!$S13))=FALSE,IF(ISERR(FIND(CONCATENATE(AP$4,"++"),Stac!$S13))=FALSE,IF(ISERR(FIND(CONCATENATE(AP$4,"+++"),Stac!$S13))=FALSE,"+++","++"),"+")," ")," ")</f>
        <v xml:space="preserve"> </v>
      </c>
      <c r="AQ11" s="27" t="str">
        <f>IF(ISERR(FIND(AQ$4,Stac!$S13))=FALSE,IF(ISERR(FIND(CONCATENATE(AQ$4,"+"),Stac!$S13))=FALSE,IF(ISERR(FIND(CONCATENATE(AQ$4,"++"),Stac!$S13))=FALSE,IF(ISERR(FIND(CONCATENATE(AQ$4,"+++"),Stac!$S13))=FALSE,"+++","++"),"+")," ")," ")</f>
        <v xml:space="preserve"> </v>
      </c>
      <c r="AR11" s="27" t="str">
        <f>IF(ISERR(FIND(AR$4,Stac!$S13))=FALSE,IF(ISERR(FIND(CONCATENATE(AR$4,"+"),Stac!$S13))=FALSE,IF(ISERR(FIND(CONCATENATE(AR$4,"++"),Stac!$S13))=FALSE,IF(ISERR(FIND(CONCATENATE(AR$4,"+++"),Stac!$S13))=FALSE,"+++","++"),"+")," ")," ")</f>
        <v xml:space="preserve"> </v>
      </c>
      <c r="AS11" s="27" t="str">
        <f>IF(ISERR(FIND(AS$4,Stac!$S13))=FALSE,IF(ISERR(FIND(CONCATENATE(AS$4,"+"),Stac!$S13))=FALSE,IF(ISERR(FIND(CONCATENATE(AS$4,"++"),Stac!$S13))=FALSE,IF(ISERR(FIND(CONCATENATE(AS$4,"+++"),Stac!$S13))=FALSE,"+++","++"),"+")," ")," ")</f>
        <v xml:space="preserve"> </v>
      </c>
      <c r="AT11" s="27" t="str">
        <f>IF(ISERR(FIND(AT$4,Stac!$S13))=FALSE,IF(ISERR(FIND(CONCATENATE(AT$4,"+"),Stac!$S13))=FALSE,IF(ISERR(FIND(CONCATENATE(AT$4,"++"),Stac!$S13))=FALSE,IF(ISERR(FIND(CONCATENATE(AT$4,"+++"),Stac!$S13))=FALSE,"+++","++"),"+")," ")," ")</f>
        <v xml:space="preserve"> </v>
      </c>
      <c r="AU11" s="27" t="str">
        <f>IF(ISERR(FIND(AU$4,Stac!$S13))=FALSE,IF(ISERR(FIND(CONCATENATE(AU$4,"+"),Stac!$S13))=FALSE,IF(ISERR(FIND(CONCATENATE(AU$4,"++"),Stac!$S13))=FALSE,IF(ISERR(FIND(CONCATENATE(AU$4,"+++"),Stac!$S13))=FALSE,"+++","++"),"+")," ")," ")</f>
        <v xml:space="preserve"> </v>
      </c>
      <c r="AV11" s="27" t="str">
        <f>IF(ISERR(FIND(AV$4,Stac!$S13))=FALSE,IF(ISERR(FIND(CONCATENATE(AV$4,"+"),Stac!$S13))=FALSE,IF(ISERR(FIND(CONCATENATE(AV$4,"++"),Stac!$S13))=FALSE,IF(ISERR(FIND(CONCATENATE(AV$4,"+++"),Stac!$S13))=FALSE,"+++","++"),"+")," ")," ")</f>
        <v xml:space="preserve"> </v>
      </c>
      <c r="AW11" s="27" t="str">
        <f>IF(ISERR(FIND(AW$4,Stac!$S13))=FALSE,IF(ISERR(FIND(CONCATENATE(AW$4,"+"),Stac!$S13))=FALSE,IF(ISERR(FIND(CONCATENATE(AW$4,"++"),Stac!$S13))=FALSE,IF(ISERR(FIND(CONCATENATE(AW$4,"+++"),Stac!$S13))=FALSE,"+++","++"),"+")," ")," ")</f>
        <v xml:space="preserve"> </v>
      </c>
      <c r="AX11" s="27" t="str">
        <f>IF(ISERR(FIND(AX$4,Stac!$S13))=FALSE,IF(ISERR(FIND(CONCATENATE(AX$4,"+"),Stac!$S13))=FALSE,IF(ISERR(FIND(CONCATENATE(AX$4,"++"),Stac!$S13))=FALSE,IF(ISERR(FIND(CONCATENATE(AX$4,"+++"),Stac!$S13))=FALSE,"+++","++"),"+")," ")," ")</f>
        <v xml:space="preserve"> </v>
      </c>
      <c r="AY11" s="27" t="str">
        <f>IF(ISERR(FIND(AY$4,Stac!$S13))=FALSE,IF(ISERR(FIND(CONCATENATE(AY$4,"+"),Stac!$S13))=FALSE,IF(ISERR(FIND(CONCATENATE(AY$4,"++"),Stac!$S13))=FALSE,IF(ISERR(FIND(CONCATENATE(AY$4,"+++"),Stac!$S13))=FALSE,"+++","++"),"+")," ")," ")</f>
        <v xml:space="preserve"> </v>
      </c>
      <c r="AZ11" s="27" t="str">
        <f>IF(ISERR(FIND(AZ$4,Stac!$S13))=FALSE,IF(ISERR(FIND(CONCATENATE(AZ$4,"+"),Stac!$S13))=FALSE,IF(ISERR(FIND(CONCATENATE(AZ$4,"++"),Stac!$S13))=FALSE,IF(ISERR(FIND(CONCATENATE(AZ$4,"+++"),Stac!$S13))=FALSE,"+++","++"),"+")," ")," ")</f>
        <v xml:space="preserve"> </v>
      </c>
      <c r="BA11" s="27" t="str">
        <f>IF(ISERR(FIND(BA$4,Stac!$S13))=FALSE,IF(ISERR(FIND(CONCATENATE(BA$4,"+"),Stac!$S13))=FALSE,IF(ISERR(FIND(CONCATENATE(BA$4,"++"),Stac!$S13))=FALSE,IF(ISERR(FIND(CONCATENATE(BA$4,"+++"),Stac!$S13))=FALSE,"+++","++"),"+")," ")," ")</f>
        <v xml:space="preserve"> </v>
      </c>
      <c r="BB11" s="27" t="str">
        <f>IF(ISERR(FIND(BB$4,Stac!$S13))=FALSE,IF(ISERR(FIND(CONCATENATE(BB$4,"+"),Stac!$S13))=FALSE,IF(ISERR(FIND(CONCATENATE(BB$4,"++"),Stac!$S13))=FALSE,IF(ISERR(FIND(CONCATENATE(BB$4,"+++"),Stac!$S13))=FALSE,"+++","++"),"+")," ")," ")</f>
        <v xml:space="preserve"> </v>
      </c>
      <c r="BC11" s="27" t="str">
        <f>IF(ISERR(FIND(BC$4,Stac!$S13))=FALSE,IF(ISERR(FIND(CONCATENATE(BC$4,"+"),Stac!$S13))=FALSE,IF(ISERR(FIND(CONCATENATE(BC$4,"++"),Stac!$S13))=FALSE,IF(ISERR(FIND(CONCATENATE(BC$4,"+++"),Stac!$S13))=FALSE,"+++","++"),"+")," ")," ")</f>
        <v xml:space="preserve"> </v>
      </c>
      <c r="BD11" s="27" t="str">
        <f>IF(ISERR(FIND(BD$4,Stac!$S13))=FALSE,IF(ISERR(FIND(CONCATENATE(BD$4,"+"),Stac!$S13))=FALSE,IF(ISERR(FIND(CONCATENATE(BD$4,"++"),Stac!$S13))=FALSE,IF(ISERR(FIND(CONCATENATE(BD$4,"+++"),Stac!$S13))=FALSE,"+++","++"),"+")," ")," ")</f>
        <v>+</v>
      </c>
      <c r="BE11" s="27" t="str">
        <f>IF(ISERR(FIND(BE$4,Stac!$S13))=FALSE,IF(ISERR(FIND(CONCATENATE(BE$4,"+"),Stac!$S13))=FALSE,IF(ISERR(FIND(CONCATENATE(BE$4,"++"),Stac!$S13))=FALSE,IF(ISERR(FIND(CONCATENATE(BE$4,"+++"),Stac!$S13))=FALSE,"+++","++"),"+")," ")," ")</f>
        <v xml:space="preserve"> </v>
      </c>
      <c r="BF11" s="27" t="str">
        <f>IF(ISERR(FIND(BF$4,Stac!$S13))=FALSE,IF(ISERR(FIND(CONCATENATE(BF$4,"+"),Stac!$S13))=FALSE,IF(ISERR(FIND(CONCATENATE(BF$4,"++"),Stac!$S13))=FALSE,IF(ISERR(FIND(CONCATENATE(BF$4,"+++"),Stac!$S13))=FALSE,"+++","++"),"+")," ")," ")</f>
        <v xml:space="preserve"> </v>
      </c>
      <c r="BG11" s="27" t="str">
        <f>IF(ISERR(FIND(BG$4,Stac!$S13))=FALSE,IF(ISERR(FIND(CONCATENATE(BG$4,"+"),Stac!$S13))=FALSE,IF(ISERR(FIND(CONCATENATE(BG$4,"++"),Stac!$S13))=FALSE,IF(ISERR(FIND(CONCATENATE(BG$4,"+++"),Stac!$S13))=FALSE,"+++","++"),"+")," ")," ")</f>
        <v xml:space="preserve"> </v>
      </c>
      <c r="BH11" s="27" t="str">
        <f>IF(ISERR(FIND(BH$4,Stac!$S13))=FALSE,IF(ISERR(FIND(CONCATENATE(BH$4,"+"),Stac!$S13))=FALSE,IF(ISERR(FIND(CONCATENATE(BH$4,"++"),Stac!$S13))=FALSE,IF(ISERR(FIND(CONCATENATE(BH$4,"+++"),Stac!$S13))=FALSE,"+++","++"),"+")," ")," ")</f>
        <v xml:space="preserve"> </v>
      </c>
      <c r="BI11" s="27" t="str">
        <f>IF(ISERR(FIND(BI$4,Stac!$S13))=FALSE,IF(ISERR(FIND(CONCATENATE(BI$4,"+"),Stac!$S13))=FALSE,IF(ISERR(FIND(CONCATENATE(BI$4,"++"),Stac!$S13))=FALSE,IF(ISERR(FIND(CONCATENATE(BI$4,"+++"),Stac!$S13))=FALSE,"+++","++"),"+")," ")," ")</f>
        <v xml:space="preserve"> </v>
      </c>
      <c r="BJ11" s="72" t="str">
        <f>Stac!C13</f>
        <v xml:space="preserve">Mathematics II </v>
      </c>
      <c r="BK11" s="27" t="str">
        <f>IF(ISERR(FIND(BK$4,Stac!$T13))=FALSE,IF(ISERR(FIND(CONCATENATE(BK$4,"+"),Stac!$T13))=FALSE,IF(ISERR(FIND(CONCATENATE(BK$4,"++"),Stac!$T13))=FALSE,IF(ISERR(FIND(CONCATENATE(BK$4,"+++"),Stac!$T13))=FALSE,"+++","++"),"+")," ")," ")</f>
        <v>+</v>
      </c>
      <c r="BL11" s="27" t="str">
        <f>IF(ISERR(FIND(BL$4,Stac!$T13))=FALSE,IF(ISERR(FIND(CONCATENATE(BL$4,"+"),Stac!$T13))=FALSE,IF(ISERR(FIND(CONCATENATE(BL$4,"++"),Stac!$T13))=FALSE,IF(ISERR(FIND(CONCATENATE(BL$4,"+++"),Stac!$T13))=FALSE,"+++","++"),"+")," ")," ")</f>
        <v xml:space="preserve"> </v>
      </c>
      <c r="BM11" s="27" t="str">
        <f>IF(ISERR(FIND(BM$4,Stac!$T13))=FALSE,IF(ISERR(FIND(CONCATENATE(BM$4,"+"),Stac!$T13))=FALSE,IF(ISERR(FIND(CONCATENATE(BM$4,"++"),Stac!$T13))=FALSE,IF(ISERR(FIND(CONCATENATE(BM$4,"+++"),Stac!$T13))=FALSE,"+++","++"),"+")," ")," ")</f>
        <v>+</v>
      </c>
      <c r="BN11" s="27" t="str">
        <f>IF(ISERR(FIND(BN$4,Stac!$T13))=FALSE,IF(ISERR(FIND(CONCATENATE(BN$4,"+"),Stac!$T13))=FALSE,IF(ISERR(FIND(CONCATENATE(BN$4,"++"),Stac!$T13))=FALSE,IF(ISERR(FIND(CONCATENATE(BN$4,"+++"),Stac!$T13))=FALSE,"+++","++"),"+")," ")," ")</f>
        <v xml:space="preserve"> </v>
      </c>
      <c r="BO11" s="27" t="str">
        <f>IF(ISERR(FIND(BO$4,Stac!$T13))=FALSE,IF(ISERR(FIND(CONCATENATE(BO$4,"+"),Stac!$T13))=FALSE,IF(ISERR(FIND(CONCATENATE(BO$4,"++"),Stac!$T13))=FALSE,IF(ISERR(FIND(CONCATENATE(BO$4,"+++"),Stac!$T13))=FALSE,"+++","++"),"+")," ")," ")</f>
        <v xml:space="preserve"> </v>
      </c>
      <c r="BP11" s="27" t="str">
        <f>IF(ISERR(FIND(BP$4,Stac!$T13))=FALSE,IF(ISERR(FIND(CONCATENATE(BP$4,"+"),Stac!$T13))=FALSE,IF(ISERR(FIND(CONCATENATE(BP$4,"++"),Stac!$T13))=FALSE,IF(ISERR(FIND(CONCATENATE(BP$4,"+++"),Stac!$T13))=FALSE,"+++","++"),"+")," ")," ")</f>
        <v xml:space="preserve"> </v>
      </c>
      <c r="BQ11" s="27" t="str">
        <f>IF(ISERR(FIND(BQ$4,Stac!$T13))=FALSE,IF(ISERR(FIND(CONCATENATE(BQ$4,"+"),Stac!$T13))=FALSE,IF(ISERR(FIND(CONCATENATE(BQ$4,"++"),Stac!$T13))=FALSE,IF(ISERR(FIND(CONCATENATE(BQ$4,"+++"),Stac!$T13))=FALSE,"+++","++"),"+")," ")," ")</f>
        <v xml:space="preserve"> </v>
      </c>
    </row>
    <row r="12" spans="1:69" ht="38.25">
      <c r="A12" s="106" t="str">
        <f>Stac!C14</f>
        <v>Elective humanistic 1:  Micro and small enterprise management / Project management</v>
      </c>
      <c r="B12" s="27" t="str">
        <f>IF(ISERR(FIND(B$4,Stac!$R14))=FALSE,IF(ISERR(FIND(CONCATENATE(B$4,"+"),Stac!$R14))=FALSE,IF(ISERR(FIND(CONCATENATE(B$4,"++"),Stac!$R14))=FALSE,IF(ISERR(FIND(CONCATENATE(B$4,"+++"),Stac!$R14))=FALSE,"+++","++"),"+")," ")," ")</f>
        <v xml:space="preserve"> </v>
      </c>
      <c r="C12" s="27" t="str">
        <f>IF(ISERR(FIND(C$4,Stac!$R14))=FALSE,IF(ISERR(FIND(CONCATENATE(C$4,"+"),Stac!$R14))=FALSE,IF(ISERR(FIND(CONCATENATE(C$4,"++"),Stac!$R14))=FALSE,IF(ISERR(FIND(CONCATENATE(C$4,"+++"),Stac!$R14))=FALSE,"+++","++"),"+")," ")," ")</f>
        <v xml:space="preserve"> </v>
      </c>
      <c r="D12" s="27" t="str">
        <f>IF(ISERR(FIND(D$4,Stac!$R14))=FALSE,IF(ISERR(FIND(CONCATENATE(D$4,"+"),Stac!$R14))=FALSE,IF(ISERR(FIND(CONCATENATE(D$4,"++"),Stac!$R14))=FALSE,IF(ISERR(FIND(CONCATENATE(D$4,"+++"),Stac!$R14))=FALSE,"+++","++"),"+")," ")," ")</f>
        <v xml:space="preserve"> </v>
      </c>
      <c r="E12" s="27" t="str">
        <f>IF(ISERR(FIND(E$4,Stac!$R14))=FALSE,IF(ISERR(FIND(CONCATENATE(E$4,"+"),Stac!$R14))=FALSE,IF(ISERR(FIND(CONCATENATE(E$4,"++"),Stac!$R14))=FALSE,IF(ISERR(FIND(CONCATENATE(E$4,"+++"),Stac!$R14))=FALSE,"+++","++"),"+")," ")," ")</f>
        <v xml:space="preserve"> </v>
      </c>
      <c r="F12" s="27" t="str">
        <f>IF(ISERR(FIND(F$4,Stac!$R14))=FALSE,IF(ISERR(FIND(CONCATENATE(F$4,"+"),Stac!$R14))=FALSE,IF(ISERR(FIND(CONCATENATE(F$4,"++"),Stac!$R14))=FALSE,IF(ISERR(FIND(CONCATENATE(F$4,"+++"),Stac!$R14))=FALSE,"+++","++"),"+")," ")," ")</f>
        <v xml:space="preserve"> </v>
      </c>
      <c r="G12" s="27" t="str">
        <f>IF(ISERR(FIND(G$4,Stac!$R14))=FALSE,IF(ISERR(FIND(CONCATENATE(G$4,"+"),Stac!$R14))=FALSE,IF(ISERR(FIND(CONCATENATE(G$4,"++"),Stac!$R14))=FALSE,IF(ISERR(FIND(CONCATENATE(G$4,"+++"),Stac!$R14))=FALSE,"+++","++"),"+")," ")," ")</f>
        <v xml:space="preserve"> </v>
      </c>
      <c r="H12" s="27" t="str">
        <f>IF(ISERR(FIND(H$4,Stac!$R14))=FALSE,IF(ISERR(FIND(CONCATENATE(H$4,"+"),Stac!$R14))=FALSE,IF(ISERR(FIND(CONCATENATE(H$4,"++"),Stac!$R14))=FALSE,IF(ISERR(FIND(CONCATENATE(H$4,"+++"),Stac!$R14))=FALSE,"+++","++"),"+")," ")," ")</f>
        <v xml:space="preserve"> </v>
      </c>
      <c r="I12" s="27" t="str">
        <f>IF(ISERR(FIND(I$4,Stac!$R14))=FALSE,IF(ISERR(FIND(CONCATENATE(I$4,"+"),Stac!$R14))=FALSE,IF(ISERR(FIND(CONCATENATE(I$4,"++"),Stac!$R14))=FALSE,IF(ISERR(FIND(CONCATENATE(I$4,"+++"),Stac!$R14))=FALSE,"+++","++"),"+")," ")," ")</f>
        <v xml:space="preserve"> </v>
      </c>
      <c r="J12" s="27" t="str">
        <f>IF(ISERR(FIND(J$4,Stac!$R14))=FALSE,IF(ISERR(FIND(CONCATENATE(J$4,"+"),Stac!$R14))=FALSE,IF(ISERR(FIND(CONCATENATE(J$4,"++"),Stac!$R14))=FALSE,IF(ISERR(FIND(CONCATENATE(J$4,"+++"),Stac!$R14))=FALSE,"+++","++"),"+")," ")," ")</f>
        <v xml:space="preserve"> </v>
      </c>
      <c r="K12" s="27" t="str">
        <f>IF(ISERR(FIND(K$4,Stac!$R14))=FALSE,IF(ISERR(FIND(CONCATENATE(K$4,"+"),Stac!$R14))=FALSE,IF(ISERR(FIND(CONCATENATE(K$4,"++"),Stac!$R14))=FALSE,IF(ISERR(FIND(CONCATENATE(K$4,"+++"),Stac!$R14))=FALSE,"+++","++"),"+")," ")," ")</f>
        <v xml:space="preserve"> </v>
      </c>
      <c r="L12" s="27" t="str">
        <f>IF(ISERR(FIND(L$4,Stac!$R14))=FALSE,IF(ISERR(FIND(CONCATENATE(L$4,"+"),Stac!$R14))=FALSE,IF(ISERR(FIND(CONCATENATE(L$4,"++"),Stac!$R14))=FALSE,IF(ISERR(FIND(CONCATENATE(L$4,"+++"),Stac!$R14))=FALSE,"+++","++"),"+")," ")," ")</f>
        <v xml:space="preserve"> </v>
      </c>
      <c r="M12" s="27" t="str">
        <f>IF(ISERR(FIND(M$4,Stac!$R14))=FALSE,IF(ISERR(FIND(CONCATENATE(M$4,"+"),Stac!$R14))=FALSE,IF(ISERR(FIND(CONCATENATE(M$4,"++"),Stac!$R14))=FALSE,IF(ISERR(FIND(CONCATENATE(M$4,"+++"),Stac!$R14))=FALSE,"+++","++"),"+")," ")," ")</f>
        <v xml:space="preserve"> </v>
      </c>
      <c r="N12" s="27" t="str">
        <f>IF(ISERR(FIND(N$4,Stac!$R14))=FALSE,IF(ISERR(FIND(CONCATENATE(N$4,"+"),Stac!$R14))=FALSE,IF(ISERR(FIND(CONCATENATE(N$4,"++"),Stac!$R14))=FALSE,IF(ISERR(FIND(CONCATENATE(N$4,"+++"),Stac!$R14))=FALSE,"+++","++"),"+")," ")," ")</f>
        <v xml:space="preserve"> </v>
      </c>
      <c r="O12" s="27" t="str">
        <f>IF(ISERR(FIND(O$4,Stac!$R14))=FALSE,IF(ISERR(FIND(CONCATENATE(O$4,"+"),Stac!$R14))=FALSE,IF(ISERR(FIND(CONCATENATE(O$4,"++"),Stac!$R14))=FALSE,IF(ISERR(FIND(CONCATENATE(O$4,"+++"),Stac!$R14))=FALSE,"+++","++"),"+")," ")," ")</f>
        <v xml:space="preserve"> </v>
      </c>
      <c r="P12" s="27" t="str">
        <f>IF(ISERR(FIND(P$4,Stac!$R14))=FALSE,IF(ISERR(FIND(CONCATENATE(P$4,"+"),Stac!$R14))=FALSE,IF(ISERR(FIND(CONCATENATE(P$4,"++"),Stac!$R14))=FALSE,IF(ISERR(FIND(CONCATENATE(P$4,"+++"),Stac!$R14))=FALSE,"+++","++"),"+")," ")," ")</f>
        <v xml:space="preserve"> </v>
      </c>
      <c r="Q12" s="27" t="str">
        <f>IF(ISERR(FIND(Q$4,Stac!$R14))=FALSE,IF(ISERR(FIND(CONCATENATE(Q$4,"+"),Stac!$R14))=FALSE,IF(ISERR(FIND(CONCATENATE(Q$4,"++"),Stac!$R14))=FALSE,IF(ISERR(FIND(CONCATENATE(Q$4,"+++"),Stac!$R14))=FALSE,"+++","++"),"+")," ")," ")</f>
        <v xml:space="preserve"> </v>
      </c>
      <c r="R12" s="27" t="str">
        <f>IF(ISERR(FIND(R$4,Stac!$R14))=FALSE,IF(ISERR(FIND(CONCATENATE(R$4,"+"),Stac!$R14))=FALSE,IF(ISERR(FIND(CONCATENATE(R$4,"++"),Stac!$R14))=FALSE,IF(ISERR(FIND(CONCATENATE(R$4,"+++"),Stac!$R14))=FALSE,"+++","++"),"+")," ")," ")</f>
        <v xml:space="preserve"> </v>
      </c>
      <c r="S12" s="27" t="str">
        <f>IF(ISERR(FIND(S$4,Stac!$R14))=FALSE,IF(ISERR(FIND(CONCATENATE(S$4,"+"),Stac!$R14))=FALSE,IF(ISERR(FIND(CONCATENATE(S$4,"++"),Stac!$R14))=FALSE,IF(ISERR(FIND(CONCATENATE(S$4,"+++"),Stac!$R14))=FALSE,"+++","++"),"+")," ")," ")</f>
        <v xml:space="preserve"> </v>
      </c>
      <c r="T12" s="27" t="str">
        <f>IF(ISERR(FIND(T$4,Stac!$R14))=FALSE,IF(ISERR(FIND(CONCATENATE(T$4,"+"),Stac!$R14))=FALSE,IF(ISERR(FIND(CONCATENATE(T$4,"++"),Stac!$R14))=FALSE,IF(ISERR(FIND(CONCATENATE(T$4,"+++"),Stac!$R14))=FALSE,"+++","++"),"+")," ")," ")</f>
        <v xml:space="preserve"> </v>
      </c>
      <c r="U12" s="27" t="str">
        <f>IF(ISERR(FIND(U$4,Stac!$R14))=FALSE,IF(ISERR(FIND(CONCATENATE(U$4,"+"),Stac!$R14))=FALSE,IF(ISERR(FIND(CONCATENATE(U$4,"++"),Stac!$R14))=FALSE,IF(ISERR(FIND(CONCATENATE(U$4,"+++"),Stac!$R14))=FALSE,"+++","++"),"+")," ")," ")</f>
        <v xml:space="preserve"> </v>
      </c>
      <c r="V12" s="27" t="str">
        <f>IF(ISERR(FIND(V$4,Stac!$R14))=FALSE,IF(ISERR(FIND(CONCATENATE(V$4,"+"),Stac!$R14))=FALSE,IF(ISERR(FIND(CONCATENATE(V$4,"++"),Stac!$R14))=FALSE,IF(ISERR(FIND(CONCATENATE(V$4,"+++"),Stac!$R14))=FALSE,"+++","++"),"+")," ")," ")</f>
        <v xml:space="preserve"> </v>
      </c>
      <c r="W12" s="27" t="str">
        <f>IF(ISERR(FIND(W$4,Stac!$R14))=FALSE,IF(ISERR(FIND(CONCATENATE(W$4,"+"),Stac!$R14))=FALSE,IF(ISERR(FIND(CONCATENATE(W$4,"++"),Stac!$R14))=FALSE,IF(ISERR(FIND(CONCATENATE(W$4,"+++"),Stac!$R14))=FALSE,"+++","++"),"+")," ")," ")</f>
        <v xml:space="preserve"> </v>
      </c>
      <c r="X12" s="27" t="str">
        <f>IF(ISERR(FIND(X$4,Stac!$R14))=FALSE,IF(ISERR(FIND(CONCATENATE(X$4,"+"),Stac!$R14))=FALSE,IF(ISERR(FIND(CONCATENATE(X$4,"++"),Stac!$R14))=FALSE,IF(ISERR(FIND(CONCATENATE(X$4,"+++"),Stac!$R14))=FALSE,"+++","++"),"+")," ")," ")</f>
        <v xml:space="preserve"> </v>
      </c>
      <c r="Y12" s="27" t="str">
        <f>IF(ISERR(FIND(Y$4,Stac!$R14))=FALSE,IF(ISERR(FIND(CONCATENATE(Y$4,"+"),Stac!$R14))=FALSE,IF(ISERR(FIND(CONCATENATE(Y$4,"++"),Stac!$R14))=FALSE,IF(ISERR(FIND(CONCATENATE(Y$4,"+++"),Stac!$R14))=FALSE,"+++","++"),"+")," ")," ")</f>
        <v xml:space="preserve"> </v>
      </c>
      <c r="Z12" s="27" t="str">
        <f>IF(ISERR(FIND(Z$4,Stac!$R14))=FALSE,IF(ISERR(FIND(CONCATENATE(Z$4,"+"),Stac!$R14))=FALSE,IF(ISERR(FIND(CONCATENATE(Z$4,"++"),Stac!$R14))=FALSE,IF(ISERR(FIND(CONCATENATE(Z$4,"+++"),Stac!$R14))=FALSE,"+++","++"),"+")," ")," ")</f>
        <v>+</v>
      </c>
      <c r="AA12" s="27" t="str">
        <f>IF(ISERR(FIND(AA$4,Stac!$R14))=FALSE,IF(ISERR(FIND(CONCATENATE(AA$4,"+"),Stac!$R14))=FALSE,IF(ISERR(FIND(CONCATENATE(AA$4,"++"),Stac!$R14))=FALSE,IF(ISERR(FIND(CONCATENATE(AA$4,"+++"),Stac!$R14))=FALSE,"+++","++"),"+")," ")," ")</f>
        <v xml:space="preserve"> </v>
      </c>
      <c r="AB12" s="27" t="str">
        <f>IF(ISERR(FIND(AB$4,Stac!$R14))=FALSE,IF(ISERR(FIND(CONCATENATE(AB$4,"+"),Stac!$R14))=FALSE,IF(ISERR(FIND(CONCATENATE(AB$4,"++"),Stac!$R14))=FALSE,IF(ISERR(FIND(CONCATENATE(AB$4,"+++"),Stac!$R14))=FALSE,"+++","++"),"+")," ")," ")</f>
        <v>+</v>
      </c>
      <c r="AC12" s="27" t="str">
        <f>IF(ISERR(FIND(AC$4,Stac!$R14))=FALSE,IF(ISERR(FIND(CONCATENATE(AC$4,"+"),Stac!$R14))=FALSE,IF(ISERR(FIND(CONCATENATE(AC$4,"++"),Stac!$R14))=FALSE,IF(ISERR(FIND(CONCATENATE(AC$4,"+++"),Stac!$R14))=FALSE,"+++","++"),"+")," ")," ")</f>
        <v>+</v>
      </c>
      <c r="AD12" s="108" t="str">
        <f>Stac!C14</f>
        <v>Elective humanistic 1:  Micro and small enterprise management / Project management</v>
      </c>
      <c r="AE12" s="27" t="str">
        <f>IF(ISERR(FIND(AE$4,Stac!$S14))=FALSE,IF(ISERR(FIND(CONCATENATE(AE$4,"+"),Stac!$S14))=FALSE,IF(ISERR(FIND(CONCATENATE(AE$4,"++"),Stac!$S14))=FALSE,IF(ISERR(FIND(CONCATENATE(AE$4,"+++"),Stac!$S14))=FALSE,"+++","++"),"+")," ")," ")</f>
        <v xml:space="preserve"> </v>
      </c>
      <c r="AF12" s="27" t="str">
        <f>IF(ISERR(FIND(AF$4,Stac!$S14))=FALSE,IF(ISERR(FIND(CONCATENATE(AF$4,"+"),Stac!$S14))=FALSE,IF(ISERR(FIND(CONCATENATE(AF$4,"++"),Stac!$S14))=FALSE,IF(ISERR(FIND(CONCATENATE(AF$4,"+++"),Stac!$S14))=FALSE,"+++","++"),"+")," ")," ")</f>
        <v xml:space="preserve"> </v>
      </c>
      <c r="AG12" s="27" t="str">
        <f>IF(ISERR(FIND(AG$4,Stac!$S14))=FALSE,IF(ISERR(FIND(CONCATENATE(AG$4,"+"),Stac!$S14))=FALSE,IF(ISERR(FIND(CONCATENATE(AG$4,"++"),Stac!$S14))=FALSE,IF(ISERR(FIND(CONCATENATE(AG$4,"+++"),Stac!$S14))=FALSE,"+++","++"),"+")," ")," ")</f>
        <v xml:space="preserve"> </v>
      </c>
      <c r="AH12" s="27" t="str">
        <f>IF(ISERR(FIND(AH$4,Stac!$S14))=FALSE,IF(ISERR(FIND(CONCATENATE(AH$4,"+"),Stac!$S14))=FALSE,IF(ISERR(FIND(CONCATENATE(AH$4,"++"),Stac!$S14))=FALSE,IF(ISERR(FIND(CONCATENATE(AH$4,"+++"),Stac!$S14))=FALSE,"+++","++"),"+")," ")," ")</f>
        <v xml:space="preserve"> </v>
      </c>
      <c r="AI12" s="27" t="str">
        <f>IF(ISERR(FIND(AI$4,Stac!$S14))=FALSE,IF(ISERR(FIND(CONCATENATE(AI$4,"+"),Stac!$S14))=FALSE,IF(ISERR(FIND(CONCATENATE(AI$4,"++"),Stac!$S14))=FALSE,IF(ISERR(FIND(CONCATENATE(AI$4,"+++"),Stac!$S14))=FALSE,"+++","++"),"+")," ")," ")</f>
        <v xml:space="preserve"> </v>
      </c>
      <c r="AJ12" s="27" t="str">
        <f>IF(ISERR(FIND(AJ$4,Stac!$S14))=FALSE,IF(ISERR(FIND(CONCATENATE(AJ$4,"+"),Stac!$S14))=FALSE,IF(ISERR(FIND(CONCATENATE(AJ$4,"++"),Stac!$S14))=FALSE,IF(ISERR(FIND(CONCATENATE(AJ$4,"+++"),Stac!$S14))=FALSE,"+++","++"),"+")," ")," ")</f>
        <v xml:space="preserve"> </v>
      </c>
      <c r="AK12" s="27" t="str">
        <f>IF(ISERR(FIND(AK$4,Stac!$S14))=FALSE,IF(ISERR(FIND(CONCATENATE(AK$4,"+"),Stac!$S14))=FALSE,IF(ISERR(FIND(CONCATENATE(AK$4,"++"),Stac!$S14))=FALSE,IF(ISERR(FIND(CONCATENATE(AK$4,"+++"),Stac!$S14))=FALSE,"+++","++"),"+")," ")," ")</f>
        <v xml:space="preserve"> </v>
      </c>
      <c r="AL12" s="27" t="str">
        <f>IF(ISERR(FIND(AL$4,Stac!$S14))=FALSE,IF(ISERR(FIND(CONCATENATE(AL$4,"+"),Stac!$S14))=FALSE,IF(ISERR(FIND(CONCATENATE(AL$4,"++"),Stac!$S14))=FALSE,IF(ISERR(FIND(CONCATENATE(AL$4,"+++"),Stac!$S14))=FALSE,"+++","++"),"+")," ")," ")</f>
        <v xml:space="preserve"> </v>
      </c>
      <c r="AM12" s="27" t="str">
        <f>IF(ISERR(FIND(AM$4,Stac!$S14))=FALSE,IF(ISERR(FIND(CONCATENATE(AM$4,"+"),Stac!$S14))=FALSE,IF(ISERR(FIND(CONCATENATE(AM$4,"++"),Stac!$S14))=FALSE,IF(ISERR(FIND(CONCATENATE(AM$4,"+++"),Stac!$S14))=FALSE,"+++","++"),"+")," ")," ")</f>
        <v xml:space="preserve"> </v>
      </c>
      <c r="AN12" s="27" t="str">
        <f>IF(ISERR(FIND(AN$4,Stac!$S14))=FALSE,IF(ISERR(FIND(CONCATENATE(AN$4,"+"),Stac!$S14))=FALSE,IF(ISERR(FIND(CONCATENATE(AN$4,"++"),Stac!$S14))=FALSE,IF(ISERR(FIND(CONCATENATE(AN$4,"+++"),Stac!$S14))=FALSE,"+++","++"),"+")," ")," ")</f>
        <v xml:space="preserve"> </v>
      </c>
      <c r="AO12" s="27" t="str">
        <f>IF(ISERR(FIND(AO$4,Stac!$S14))=FALSE,IF(ISERR(FIND(CONCATENATE(AO$4,"+"),Stac!$S14))=FALSE,IF(ISERR(FIND(CONCATENATE(AO$4,"++"),Stac!$S14))=FALSE,IF(ISERR(FIND(CONCATENATE(AO$4,"+++"),Stac!$S14))=FALSE,"+++","++"),"+")," ")," ")</f>
        <v xml:space="preserve"> </v>
      </c>
      <c r="AP12" s="27" t="str">
        <f>IF(ISERR(FIND(AP$4,Stac!$S14))=FALSE,IF(ISERR(FIND(CONCATENATE(AP$4,"+"),Stac!$S14))=FALSE,IF(ISERR(FIND(CONCATENATE(AP$4,"++"),Stac!$S14))=FALSE,IF(ISERR(FIND(CONCATENATE(AP$4,"+++"),Stac!$S14))=FALSE,"+++","++"),"+")," ")," ")</f>
        <v xml:space="preserve"> </v>
      </c>
      <c r="AQ12" s="27" t="str">
        <f>IF(ISERR(FIND(AQ$4,Stac!$S14))=FALSE,IF(ISERR(FIND(CONCATENATE(AQ$4,"+"),Stac!$S14))=FALSE,IF(ISERR(FIND(CONCATENATE(AQ$4,"++"),Stac!$S14))=FALSE,IF(ISERR(FIND(CONCATENATE(AQ$4,"+++"),Stac!$S14))=FALSE,"+++","++"),"+")," ")," ")</f>
        <v xml:space="preserve"> </v>
      </c>
      <c r="AR12" s="27" t="str">
        <f>IF(ISERR(FIND(AR$4,Stac!$S14))=FALSE,IF(ISERR(FIND(CONCATENATE(AR$4,"+"),Stac!$S14))=FALSE,IF(ISERR(FIND(CONCATENATE(AR$4,"++"),Stac!$S14))=FALSE,IF(ISERR(FIND(CONCATENATE(AR$4,"+++"),Stac!$S14))=FALSE,"+++","++"),"+")," ")," ")</f>
        <v xml:space="preserve"> </v>
      </c>
      <c r="AS12" s="27" t="str">
        <f>IF(ISERR(FIND(AS$4,Stac!$S14))=FALSE,IF(ISERR(FIND(CONCATENATE(AS$4,"+"),Stac!$S14))=FALSE,IF(ISERR(FIND(CONCATENATE(AS$4,"++"),Stac!$S14))=FALSE,IF(ISERR(FIND(CONCATENATE(AS$4,"+++"),Stac!$S14))=FALSE,"+++","++"),"+")," ")," ")</f>
        <v xml:space="preserve"> </v>
      </c>
      <c r="AT12" s="27" t="str">
        <f>IF(ISERR(FIND(AT$4,Stac!$S14))=FALSE,IF(ISERR(FIND(CONCATENATE(AT$4,"+"),Stac!$S14))=FALSE,IF(ISERR(FIND(CONCATENATE(AT$4,"++"),Stac!$S14))=FALSE,IF(ISERR(FIND(CONCATENATE(AT$4,"+++"),Stac!$S14))=FALSE,"+++","++"),"+")," ")," ")</f>
        <v xml:space="preserve"> </v>
      </c>
      <c r="AU12" s="27" t="str">
        <f>IF(ISERR(FIND(AU$4,Stac!$S14))=FALSE,IF(ISERR(FIND(CONCATENATE(AU$4,"+"),Stac!$S14))=FALSE,IF(ISERR(FIND(CONCATENATE(AU$4,"++"),Stac!$S14))=FALSE,IF(ISERR(FIND(CONCATENATE(AU$4,"+++"),Stac!$S14))=FALSE,"+++","++"),"+")," ")," ")</f>
        <v xml:space="preserve"> </v>
      </c>
      <c r="AV12" s="27" t="str">
        <f>IF(ISERR(FIND(AV$4,Stac!$S14))=FALSE,IF(ISERR(FIND(CONCATENATE(AV$4,"+"),Stac!$S14))=FALSE,IF(ISERR(FIND(CONCATENATE(AV$4,"++"),Stac!$S14))=FALSE,IF(ISERR(FIND(CONCATENATE(AV$4,"+++"),Stac!$S14))=FALSE,"+++","++"),"+")," ")," ")</f>
        <v xml:space="preserve"> </v>
      </c>
      <c r="AW12" s="27" t="str">
        <f>IF(ISERR(FIND(AW$4,Stac!$S14))=FALSE,IF(ISERR(FIND(CONCATENATE(AW$4,"+"),Stac!$S14))=FALSE,IF(ISERR(FIND(CONCATENATE(AW$4,"++"),Stac!$S14))=FALSE,IF(ISERR(FIND(CONCATENATE(AW$4,"+++"),Stac!$S14))=FALSE,"+++","++"),"+")," ")," ")</f>
        <v xml:space="preserve"> </v>
      </c>
      <c r="AX12" s="27" t="str">
        <f>IF(ISERR(FIND(AX$4,Stac!$S14))=FALSE,IF(ISERR(FIND(CONCATENATE(AX$4,"+"),Stac!$S14))=FALSE,IF(ISERR(FIND(CONCATENATE(AX$4,"++"),Stac!$S14))=FALSE,IF(ISERR(FIND(CONCATENATE(AX$4,"+++"),Stac!$S14))=FALSE,"+++","++"),"+")," ")," ")</f>
        <v>+</v>
      </c>
      <c r="AY12" s="27" t="str">
        <f>IF(ISERR(FIND(AY$4,Stac!$S14))=FALSE,IF(ISERR(FIND(CONCATENATE(AY$4,"+"),Stac!$S14))=FALSE,IF(ISERR(FIND(CONCATENATE(AY$4,"++"),Stac!$S14))=FALSE,IF(ISERR(FIND(CONCATENATE(AY$4,"+++"),Stac!$S14))=FALSE,"+++","++"),"+")," ")," ")</f>
        <v xml:space="preserve"> </v>
      </c>
      <c r="AZ12" s="27" t="str">
        <f>IF(ISERR(FIND(AZ$4,Stac!$S14))=FALSE,IF(ISERR(FIND(CONCATENATE(AZ$4,"+"),Stac!$S14))=FALSE,IF(ISERR(FIND(CONCATENATE(AZ$4,"++"),Stac!$S14))=FALSE,IF(ISERR(FIND(CONCATENATE(AZ$4,"+++"),Stac!$S14))=FALSE,"+++","++"),"+")," ")," ")</f>
        <v xml:space="preserve"> </v>
      </c>
      <c r="BA12" s="27" t="str">
        <f>IF(ISERR(FIND(BA$4,Stac!$S14))=FALSE,IF(ISERR(FIND(CONCATENATE(BA$4,"+"),Stac!$S14))=FALSE,IF(ISERR(FIND(CONCATENATE(BA$4,"++"),Stac!$S14))=FALSE,IF(ISERR(FIND(CONCATENATE(BA$4,"+++"),Stac!$S14))=FALSE,"+++","++"),"+")," ")," ")</f>
        <v xml:space="preserve"> </v>
      </c>
      <c r="BB12" s="27" t="str">
        <f>IF(ISERR(FIND(BB$4,Stac!$S14))=FALSE,IF(ISERR(FIND(CONCATENATE(BB$4,"+"),Stac!$S14))=FALSE,IF(ISERR(FIND(CONCATENATE(BB$4,"++"),Stac!$S14))=FALSE,IF(ISERR(FIND(CONCATENATE(BB$4,"+++"),Stac!$S14))=FALSE,"+++","++"),"+")," ")," ")</f>
        <v xml:space="preserve"> </v>
      </c>
      <c r="BC12" s="27" t="str">
        <f>IF(ISERR(FIND(BC$4,Stac!$S14))=FALSE,IF(ISERR(FIND(CONCATENATE(BC$4,"+"),Stac!$S14))=FALSE,IF(ISERR(FIND(CONCATENATE(BC$4,"++"),Stac!$S14))=FALSE,IF(ISERR(FIND(CONCATENATE(BC$4,"+++"),Stac!$S14))=FALSE,"+++","++"),"+")," ")," ")</f>
        <v xml:space="preserve"> </v>
      </c>
      <c r="BD12" s="27" t="str">
        <f>IF(ISERR(FIND(BD$4,Stac!$S14))=FALSE,IF(ISERR(FIND(CONCATENATE(BD$4,"+"),Stac!$S14))=FALSE,IF(ISERR(FIND(CONCATENATE(BD$4,"++"),Stac!$S14))=FALSE,IF(ISERR(FIND(CONCATENATE(BD$4,"+++"),Stac!$S14))=FALSE,"+++","++"),"+")," ")," ")</f>
        <v xml:space="preserve"> </v>
      </c>
      <c r="BE12" s="27" t="str">
        <f>IF(ISERR(FIND(BE$4,Stac!$S14))=FALSE,IF(ISERR(FIND(CONCATENATE(BE$4,"+"),Stac!$S14))=FALSE,IF(ISERR(FIND(CONCATENATE(BE$4,"++"),Stac!$S14))=FALSE,IF(ISERR(FIND(CONCATENATE(BE$4,"+++"),Stac!$S14))=FALSE,"+++","++"),"+")," ")," ")</f>
        <v xml:space="preserve"> </v>
      </c>
      <c r="BF12" s="27" t="str">
        <f>IF(ISERR(FIND(BF$4,Stac!$S14))=FALSE,IF(ISERR(FIND(CONCATENATE(BF$4,"+"),Stac!$S14))=FALSE,IF(ISERR(FIND(CONCATENATE(BF$4,"++"),Stac!$S14))=FALSE,IF(ISERR(FIND(CONCATENATE(BF$4,"+++"),Stac!$S14))=FALSE,"+++","++"),"+")," ")," ")</f>
        <v xml:space="preserve"> </v>
      </c>
      <c r="BG12" s="27" t="str">
        <f>IF(ISERR(FIND(BG$4,Stac!$S14))=FALSE,IF(ISERR(FIND(CONCATENATE(BG$4,"+"),Stac!$S14))=FALSE,IF(ISERR(FIND(CONCATENATE(BG$4,"++"),Stac!$S14))=FALSE,IF(ISERR(FIND(CONCATENATE(BG$4,"+++"),Stac!$S14))=FALSE,"+++","++"),"+")," ")," ")</f>
        <v xml:space="preserve"> </v>
      </c>
      <c r="BH12" s="27" t="str">
        <f>IF(ISERR(FIND(BH$4,Stac!$S14))=FALSE,IF(ISERR(FIND(CONCATENATE(BH$4,"+"),Stac!$S14))=FALSE,IF(ISERR(FIND(CONCATENATE(BH$4,"++"),Stac!$S14))=FALSE,IF(ISERR(FIND(CONCATENATE(BH$4,"+++"),Stac!$S14))=FALSE,"+++","++"),"+")," ")," ")</f>
        <v>+</v>
      </c>
      <c r="BI12" s="27" t="str">
        <f>IF(ISERR(FIND(BI$4,Stac!$S14))=FALSE,IF(ISERR(FIND(CONCATENATE(BI$4,"+"),Stac!$S14))=FALSE,IF(ISERR(FIND(CONCATENATE(BI$4,"++"),Stac!$S14))=FALSE,IF(ISERR(FIND(CONCATENATE(BI$4,"+++"),Stac!$S14))=FALSE,"+++","++"),"+")," ")," ")</f>
        <v>+</v>
      </c>
      <c r="BJ12" s="108" t="str">
        <f>Stac!C14</f>
        <v>Elective humanistic 1:  Micro and small enterprise management / Project management</v>
      </c>
      <c r="BK12" s="27" t="str">
        <f>IF(ISERR(FIND(BK$4,Stac!$T14))=FALSE,IF(ISERR(FIND(CONCATENATE(BK$4,"+"),Stac!$T14))=FALSE,IF(ISERR(FIND(CONCATENATE(BK$4,"++"),Stac!$T14))=FALSE,IF(ISERR(FIND(CONCATENATE(BK$4,"+++"),Stac!$T14))=FALSE,"+++","++"),"+")," ")," ")</f>
        <v xml:space="preserve"> </v>
      </c>
      <c r="BL12" s="27" t="str">
        <f>IF(ISERR(FIND(BL$4,Stac!$T14))=FALSE,IF(ISERR(FIND(CONCATENATE(BL$4,"+"),Stac!$T14))=FALSE,IF(ISERR(FIND(CONCATENATE(BL$4,"++"),Stac!$T14))=FALSE,IF(ISERR(FIND(CONCATENATE(BL$4,"+++"),Stac!$T14))=FALSE,"+++","++"),"+")," ")," ")</f>
        <v xml:space="preserve"> </v>
      </c>
      <c r="BM12" s="27" t="str">
        <f>IF(ISERR(FIND(BM$4,Stac!$T14))=FALSE,IF(ISERR(FIND(CONCATENATE(BM$4,"+"),Stac!$T14))=FALSE,IF(ISERR(FIND(CONCATENATE(BM$4,"++"),Stac!$T14))=FALSE,IF(ISERR(FIND(CONCATENATE(BM$4,"+++"),Stac!$T14))=FALSE,"+++","++"),"+")," ")," ")</f>
        <v xml:space="preserve"> </v>
      </c>
      <c r="BN12" s="27" t="str">
        <f>IF(ISERR(FIND(BN$4,Stac!$T14))=FALSE,IF(ISERR(FIND(CONCATENATE(BN$4,"+"),Stac!$T14))=FALSE,IF(ISERR(FIND(CONCATENATE(BN$4,"++"),Stac!$T14))=FALSE,IF(ISERR(FIND(CONCATENATE(BN$4,"+++"),Stac!$T14))=FALSE,"+++","++"),"+")," ")," ")</f>
        <v xml:space="preserve"> </v>
      </c>
      <c r="BO12" s="27" t="str">
        <f>IF(ISERR(FIND(BO$4,Stac!$T14))=FALSE,IF(ISERR(FIND(CONCATENATE(BO$4,"+"),Stac!$T14))=FALSE,IF(ISERR(FIND(CONCATENATE(BO$4,"++"),Stac!$T14))=FALSE,IF(ISERR(FIND(CONCATENATE(BO$4,"+++"),Stac!$T14))=FALSE,"+++","++"),"+")," ")," ")</f>
        <v xml:space="preserve"> </v>
      </c>
      <c r="BP12" s="27" t="str">
        <f>IF(ISERR(FIND(BP$4,Stac!$T14))=FALSE,IF(ISERR(FIND(CONCATENATE(BP$4,"+"),Stac!$T14))=FALSE,IF(ISERR(FIND(CONCATENATE(BP$4,"++"),Stac!$T14))=FALSE,IF(ISERR(FIND(CONCATENATE(BP$4,"+++"),Stac!$T14))=FALSE,"+++","++"),"+")," ")," ")</f>
        <v>+</v>
      </c>
      <c r="BQ12" s="27" t="str">
        <f>IF(ISERR(FIND(BQ$4,Stac!$T14))=FALSE,IF(ISERR(FIND(CONCATENATE(BQ$4,"+"),Stac!$T14))=FALSE,IF(ISERR(FIND(CONCATENATE(BQ$4,"++"),Stac!$T14))=FALSE,IF(ISERR(FIND(CONCATENATE(BQ$4,"+++"),Stac!$T14))=FALSE,"+++","++"),"+")," ")," ")</f>
        <v xml:space="preserve"> </v>
      </c>
    </row>
    <row r="13" spans="1:69" s="105" customFormat="1">
      <c r="A13" s="49" t="str">
        <f>Stac!C15</f>
        <v xml:space="preserve">Information engineering </v>
      </c>
      <c r="B13" s="27" t="str">
        <f>IF(ISERR(FIND(B$4,Stac!$R15))=FALSE,IF(ISERR(FIND(CONCATENATE(B$4,"+"),Stac!$R15))=FALSE,IF(ISERR(FIND(CONCATENATE(B$4,"++"),Stac!$R15))=FALSE,IF(ISERR(FIND(CONCATENATE(B$4,"+++"),Stac!$R15))=FALSE,"+++","++"),"+")," ")," ")</f>
        <v xml:space="preserve"> </v>
      </c>
      <c r="C13" s="27" t="str">
        <f>IF(ISERR(FIND(C$4,Stac!$R15))=FALSE,IF(ISERR(FIND(CONCATENATE(C$4,"+"),Stac!$R15))=FALSE,IF(ISERR(FIND(CONCATENATE(C$4,"++"),Stac!$R15))=FALSE,IF(ISERR(FIND(CONCATENATE(C$4,"+++"),Stac!$R15))=FALSE,"+++","++"),"+")," ")," ")</f>
        <v xml:space="preserve"> </v>
      </c>
      <c r="D13" s="27" t="str">
        <f>IF(ISERR(FIND(D$4,Stac!$R15))=FALSE,IF(ISERR(FIND(CONCATENATE(D$4,"+"),Stac!$R15))=FALSE,IF(ISERR(FIND(CONCATENATE(D$4,"++"),Stac!$R15))=FALSE,IF(ISERR(FIND(CONCATENATE(D$4,"+++"),Stac!$R15))=FALSE,"+++","++"),"+")," ")," ")</f>
        <v xml:space="preserve"> </v>
      </c>
      <c r="E13" s="27" t="str">
        <f>IF(ISERR(FIND(E$4,Stac!$R15))=FALSE,IF(ISERR(FIND(CONCATENATE(E$4,"+"),Stac!$R15))=FALSE,IF(ISERR(FIND(CONCATENATE(E$4,"++"),Stac!$R15))=FALSE,IF(ISERR(FIND(CONCATENATE(E$4,"+++"),Stac!$R15))=FALSE,"+++","++"),"+")," ")," ")</f>
        <v xml:space="preserve"> </v>
      </c>
      <c r="F13" s="27" t="str">
        <f>IF(ISERR(FIND(F$4,Stac!$R15))=FALSE,IF(ISERR(FIND(CONCATENATE(F$4,"+"),Stac!$R15))=FALSE,IF(ISERR(FIND(CONCATENATE(F$4,"++"),Stac!$R15))=FALSE,IF(ISERR(FIND(CONCATENATE(F$4,"+++"),Stac!$R15))=FALSE,"+++","++"),"+")," ")," ")</f>
        <v xml:space="preserve"> </v>
      </c>
      <c r="G13" s="27" t="str">
        <f>IF(ISERR(FIND(G$4,Stac!$R15))=FALSE,IF(ISERR(FIND(CONCATENATE(G$4,"+"),Stac!$R15))=FALSE,IF(ISERR(FIND(CONCATENATE(G$4,"++"),Stac!$R15))=FALSE,IF(ISERR(FIND(CONCATENATE(G$4,"+++"),Stac!$R15))=FALSE,"+++","++"),"+")," ")," ")</f>
        <v xml:space="preserve"> </v>
      </c>
      <c r="H13" s="27" t="str">
        <f>IF(ISERR(FIND(H$4,Stac!$R15))=FALSE,IF(ISERR(FIND(CONCATENATE(H$4,"+"),Stac!$R15))=FALSE,IF(ISERR(FIND(CONCATENATE(H$4,"++"),Stac!$R15))=FALSE,IF(ISERR(FIND(CONCATENATE(H$4,"+++"),Stac!$R15))=FALSE,"+++","++"),"+")," ")," ")</f>
        <v xml:space="preserve"> </v>
      </c>
      <c r="I13" s="27" t="str">
        <f>IF(ISERR(FIND(I$4,Stac!$R15))=FALSE,IF(ISERR(FIND(CONCATENATE(I$4,"+"),Stac!$R15))=FALSE,IF(ISERR(FIND(CONCATENATE(I$4,"++"),Stac!$R15))=FALSE,IF(ISERR(FIND(CONCATENATE(I$4,"+++"),Stac!$R15))=FALSE,"+++","++"),"+")," ")," ")</f>
        <v>+</v>
      </c>
      <c r="J13" s="27" t="str">
        <f>IF(ISERR(FIND(J$4,Stac!$R15))=FALSE,IF(ISERR(FIND(CONCATENATE(J$4,"+"),Stac!$R15))=FALSE,IF(ISERR(FIND(CONCATENATE(J$4,"++"),Stac!$R15))=FALSE,IF(ISERR(FIND(CONCATENATE(J$4,"+++"),Stac!$R15))=FALSE,"+++","++"),"+")," ")," ")</f>
        <v>+</v>
      </c>
      <c r="K13" s="27" t="str">
        <f>IF(ISERR(FIND(K$4,Stac!$R15))=FALSE,IF(ISERR(FIND(CONCATENATE(K$4,"+"),Stac!$R15))=FALSE,IF(ISERR(FIND(CONCATENATE(K$4,"++"),Stac!$R15))=FALSE,IF(ISERR(FIND(CONCATENATE(K$4,"+++"),Stac!$R15))=FALSE,"+++","++"),"+")," ")," ")</f>
        <v>+</v>
      </c>
      <c r="L13" s="27" t="str">
        <f>IF(ISERR(FIND(L$4,Stac!$R15))=FALSE,IF(ISERR(FIND(CONCATENATE(L$4,"+"),Stac!$R15))=FALSE,IF(ISERR(FIND(CONCATENATE(L$4,"++"),Stac!$R15))=FALSE,IF(ISERR(FIND(CONCATENATE(L$4,"+++"),Stac!$R15))=FALSE,"+++","++"),"+")," ")," ")</f>
        <v xml:space="preserve"> </v>
      </c>
      <c r="M13" s="27" t="str">
        <f>IF(ISERR(FIND(M$4,Stac!$R15))=FALSE,IF(ISERR(FIND(CONCATENATE(M$4,"+"),Stac!$R15))=FALSE,IF(ISERR(FIND(CONCATENATE(M$4,"++"),Stac!$R15))=FALSE,IF(ISERR(FIND(CONCATENATE(M$4,"+++"),Stac!$R15))=FALSE,"+++","++"),"+")," ")," ")</f>
        <v xml:space="preserve"> </v>
      </c>
      <c r="N13" s="27" t="str">
        <f>IF(ISERR(FIND(N$4,Stac!$R15))=FALSE,IF(ISERR(FIND(CONCATENATE(N$4,"+"),Stac!$R15))=FALSE,IF(ISERR(FIND(CONCATENATE(N$4,"++"),Stac!$R15))=FALSE,IF(ISERR(FIND(CONCATENATE(N$4,"+++"),Stac!$R15))=FALSE,"+++","++"),"+")," ")," ")</f>
        <v xml:space="preserve"> </v>
      </c>
      <c r="O13" s="27" t="str">
        <f>IF(ISERR(FIND(O$4,Stac!$R15))=FALSE,IF(ISERR(FIND(CONCATENATE(O$4,"+"),Stac!$R15))=FALSE,IF(ISERR(FIND(CONCATENATE(O$4,"++"),Stac!$R15))=FALSE,IF(ISERR(FIND(CONCATENATE(O$4,"+++"),Stac!$R15))=FALSE,"+++","++"),"+")," ")," ")</f>
        <v xml:space="preserve"> </v>
      </c>
      <c r="P13" s="27" t="str">
        <f>IF(ISERR(FIND(P$4,Stac!$R15))=FALSE,IF(ISERR(FIND(CONCATENATE(P$4,"+"),Stac!$R15))=FALSE,IF(ISERR(FIND(CONCATENATE(P$4,"++"),Stac!$R15))=FALSE,IF(ISERR(FIND(CONCATENATE(P$4,"+++"),Stac!$R15))=FALSE,"+++","++"),"+")," ")," ")</f>
        <v xml:space="preserve"> </v>
      </c>
      <c r="Q13" s="27" t="str">
        <f>IF(ISERR(FIND(Q$4,Stac!$R15))=FALSE,IF(ISERR(FIND(CONCATENATE(Q$4,"+"),Stac!$R15))=FALSE,IF(ISERR(FIND(CONCATENATE(Q$4,"++"),Stac!$R15))=FALSE,IF(ISERR(FIND(CONCATENATE(Q$4,"+++"),Stac!$R15))=FALSE,"+++","++"),"+")," ")," ")</f>
        <v xml:space="preserve"> </v>
      </c>
      <c r="R13" s="27" t="str">
        <f>IF(ISERR(FIND(R$4,Stac!$R15))=FALSE,IF(ISERR(FIND(CONCATENATE(R$4,"+"),Stac!$R15))=FALSE,IF(ISERR(FIND(CONCATENATE(R$4,"++"),Stac!$R15))=FALSE,IF(ISERR(FIND(CONCATENATE(R$4,"+++"),Stac!$R15))=FALSE,"+++","++"),"+")," ")," ")</f>
        <v xml:space="preserve"> </v>
      </c>
      <c r="S13" s="27" t="str">
        <f>IF(ISERR(FIND(S$4,Stac!$R15))=FALSE,IF(ISERR(FIND(CONCATENATE(S$4,"+"),Stac!$R15))=FALSE,IF(ISERR(FIND(CONCATENATE(S$4,"++"),Stac!$R15))=FALSE,IF(ISERR(FIND(CONCATENATE(S$4,"+++"),Stac!$R15))=FALSE,"+++","++"),"+")," ")," ")</f>
        <v xml:space="preserve"> </v>
      </c>
      <c r="T13" s="27" t="str">
        <f>IF(ISERR(FIND(T$4,Stac!$R15))=FALSE,IF(ISERR(FIND(CONCATENATE(T$4,"+"),Stac!$R15))=FALSE,IF(ISERR(FIND(CONCATENATE(T$4,"++"),Stac!$R15))=FALSE,IF(ISERR(FIND(CONCATENATE(T$4,"+++"),Stac!$R15))=FALSE,"+++","++"),"+")," ")," ")</f>
        <v xml:space="preserve"> </v>
      </c>
      <c r="U13" s="27" t="str">
        <f>IF(ISERR(FIND(U$4,Stac!$R15))=FALSE,IF(ISERR(FIND(CONCATENATE(U$4,"+"),Stac!$R15))=FALSE,IF(ISERR(FIND(CONCATENATE(U$4,"++"),Stac!$R15))=FALSE,IF(ISERR(FIND(CONCATENATE(U$4,"+++"),Stac!$R15))=FALSE,"+++","++"),"+")," ")," ")</f>
        <v xml:space="preserve"> </v>
      </c>
      <c r="V13" s="27" t="str">
        <f>IF(ISERR(FIND(V$4,Stac!$R15))=FALSE,IF(ISERR(FIND(CONCATENATE(V$4,"+"),Stac!$R15))=FALSE,IF(ISERR(FIND(CONCATENATE(V$4,"++"),Stac!$R15))=FALSE,IF(ISERR(FIND(CONCATENATE(V$4,"+++"),Stac!$R15))=FALSE,"+++","++"),"+")," ")," ")</f>
        <v xml:space="preserve"> </v>
      </c>
      <c r="W13" s="27" t="str">
        <f>IF(ISERR(FIND(W$4,Stac!$R15))=FALSE,IF(ISERR(FIND(CONCATENATE(W$4,"+"),Stac!$R15))=FALSE,IF(ISERR(FIND(CONCATENATE(W$4,"++"),Stac!$R15))=FALSE,IF(ISERR(FIND(CONCATENATE(W$4,"+++"),Stac!$R15))=FALSE,"+++","++"),"+")," ")," ")</f>
        <v xml:space="preserve"> </v>
      </c>
      <c r="X13" s="27" t="str">
        <f>IF(ISERR(FIND(X$4,Stac!$R15))=FALSE,IF(ISERR(FIND(CONCATENATE(X$4,"+"),Stac!$R15))=FALSE,IF(ISERR(FIND(CONCATENATE(X$4,"++"),Stac!$R15))=FALSE,IF(ISERR(FIND(CONCATENATE(X$4,"+++"),Stac!$R15))=FALSE,"+++","++"),"+")," ")," ")</f>
        <v xml:space="preserve"> </v>
      </c>
      <c r="Y13" s="27" t="str">
        <f>IF(ISERR(FIND(Y$4,Stac!$R15))=FALSE,IF(ISERR(FIND(CONCATENATE(Y$4,"+"),Stac!$R15))=FALSE,IF(ISERR(FIND(CONCATENATE(Y$4,"++"),Stac!$R15))=FALSE,IF(ISERR(FIND(CONCATENATE(Y$4,"+++"),Stac!$R15))=FALSE,"+++","++"),"+")," ")," ")</f>
        <v xml:space="preserve"> </v>
      </c>
      <c r="Z13" s="27" t="str">
        <f>IF(ISERR(FIND(Z$4,Stac!$R15))=FALSE,IF(ISERR(FIND(CONCATENATE(Z$4,"+"),Stac!$R15))=FALSE,IF(ISERR(FIND(CONCATENATE(Z$4,"++"),Stac!$R15))=FALSE,IF(ISERR(FIND(CONCATENATE(Z$4,"+++"),Stac!$R15))=FALSE,"+++","++"),"+")," ")," ")</f>
        <v xml:space="preserve"> </v>
      </c>
      <c r="AA13" s="27" t="str">
        <f>IF(ISERR(FIND(AA$4,Stac!$R15))=FALSE,IF(ISERR(FIND(CONCATENATE(AA$4,"+"),Stac!$R15))=FALSE,IF(ISERR(FIND(CONCATENATE(AA$4,"++"),Stac!$R15))=FALSE,IF(ISERR(FIND(CONCATENATE(AA$4,"+++"),Stac!$R15))=FALSE,"+++","++"),"+")," ")," ")</f>
        <v xml:space="preserve"> </v>
      </c>
      <c r="AB13" s="27" t="str">
        <f>IF(ISERR(FIND(AB$4,Stac!$R15))=FALSE,IF(ISERR(FIND(CONCATENATE(AB$4,"+"),Stac!$R15))=FALSE,IF(ISERR(FIND(CONCATENATE(AB$4,"++"),Stac!$R15))=FALSE,IF(ISERR(FIND(CONCATENATE(AB$4,"+++"),Stac!$R15))=FALSE,"+++","++"),"+")," ")," ")</f>
        <v xml:space="preserve"> </v>
      </c>
      <c r="AC13" s="27" t="str">
        <f>IF(ISERR(FIND(AC$4,Stac!$R15))=FALSE,IF(ISERR(FIND(CONCATENATE(AC$4,"+"),Stac!$R15))=FALSE,IF(ISERR(FIND(CONCATENATE(AC$4,"++"),Stac!$R15))=FALSE,IF(ISERR(FIND(CONCATENATE(AC$4,"+++"),Stac!$R15))=FALSE,"+++","++"),"+")," ")," ")</f>
        <v xml:space="preserve"> </v>
      </c>
      <c r="AD13" s="49" t="str">
        <f>Stac!C15</f>
        <v xml:space="preserve">Information engineering </v>
      </c>
      <c r="AE13" s="27" t="str">
        <f>IF(ISERR(FIND(AE$4,Stac!$S15))=FALSE,IF(ISERR(FIND(CONCATENATE(AE$4,"+"),Stac!$S15))=FALSE,IF(ISERR(FIND(CONCATENATE(AE$4,"++"),Stac!$S15))=FALSE,IF(ISERR(FIND(CONCATENATE(AE$4,"+++"),Stac!$S15))=FALSE,"+++","++"),"+")," ")," ")</f>
        <v>+</v>
      </c>
      <c r="AF13" s="27" t="str">
        <f>IF(ISERR(FIND(AF$4,Stac!$S15))=FALSE,IF(ISERR(FIND(CONCATENATE(AF$4,"+"),Stac!$S15))=FALSE,IF(ISERR(FIND(CONCATENATE(AF$4,"++"),Stac!$S15))=FALSE,IF(ISERR(FIND(CONCATENATE(AF$4,"+++"),Stac!$S15))=FALSE,"+++","++"),"+")," ")," ")</f>
        <v xml:space="preserve"> </v>
      </c>
      <c r="AG13" s="27" t="str">
        <f>IF(ISERR(FIND(AG$4,Stac!$S15))=FALSE,IF(ISERR(FIND(CONCATENATE(AG$4,"+"),Stac!$S15))=FALSE,IF(ISERR(FIND(CONCATENATE(AG$4,"++"),Stac!$S15))=FALSE,IF(ISERR(FIND(CONCATENATE(AG$4,"+++"),Stac!$S15))=FALSE,"+++","++"),"+")," ")," ")</f>
        <v xml:space="preserve"> </v>
      </c>
      <c r="AH13" s="27" t="str">
        <f>IF(ISERR(FIND(AH$4,Stac!$S15))=FALSE,IF(ISERR(FIND(CONCATENATE(AH$4,"+"),Stac!$S15))=FALSE,IF(ISERR(FIND(CONCATENATE(AH$4,"++"),Stac!$S15))=FALSE,IF(ISERR(FIND(CONCATENATE(AH$4,"+++"),Stac!$S15))=FALSE,"+++","++"),"+")," ")," ")</f>
        <v xml:space="preserve"> </v>
      </c>
      <c r="AI13" s="27" t="str">
        <f>IF(ISERR(FIND(AI$4,Stac!$S15))=FALSE,IF(ISERR(FIND(CONCATENATE(AI$4,"+"),Stac!$S15))=FALSE,IF(ISERR(FIND(CONCATENATE(AI$4,"++"),Stac!$S15))=FALSE,IF(ISERR(FIND(CONCATENATE(AI$4,"+++"),Stac!$S15))=FALSE,"+++","++"),"+")," ")," ")</f>
        <v xml:space="preserve"> </v>
      </c>
      <c r="AJ13" s="27" t="str">
        <f>IF(ISERR(FIND(AJ$4,Stac!$S15))=FALSE,IF(ISERR(FIND(CONCATENATE(AJ$4,"+"),Stac!$S15))=FALSE,IF(ISERR(FIND(CONCATENATE(AJ$4,"++"),Stac!$S15))=FALSE,IF(ISERR(FIND(CONCATENATE(AJ$4,"+++"),Stac!$S15))=FALSE,"+++","++"),"+")," ")," ")</f>
        <v xml:space="preserve"> </v>
      </c>
      <c r="AK13" s="27" t="str">
        <f>IF(ISERR(FIND(AK$4,Stac!$S15))=FALSE,IF(ISERR(FIND(CONCATENATE(AK$4,"+"),Stac!$S15))=FALSE,IF(ISERR(FIND(CONCATENATE(AK$4,"++"),Stac!$S15))=FALSE,IF(ISERR(FIND(CONCATENATE(AK$4,"+++"),Stac!$S15))=FALSE,"+++","++"),"+")," ")," ")</f>
        <v xml:space="preserve"> </v>
      </c>
      <c r="AL13" s="27" t="str">
        <f>IF(ISERR(FIND(AL$4,Stac!$S15))=FALSE,IF(ISERR(FIND(CONCATENATE(AL$4,"+"),Stac!$S15))=FALSE,IF(ISERR(FIND(CONCATENATE(AL$4,"++"),Stac!$S15))=FALSE,IF(ISERR(FIND(CONCATENATE(AL$4,"+++"),Stac!$S15))=FALSE,"+++","++"),"+")," ")," ")</f>
        <v xml:space="preserve"> </v>
      </c>
      <c r="AM13" s="27" t="str">
        <f>IF(ISERR(FIND(AM$4,Stac!$S15))=FALSE,IF(ISERR(FIND(CONCATENATE(AM$4,"+"),Stac!$S15))=FALSE,IF(ISERR(FIND(CONCATENATE(AM$4,"++"),Stac!$S15))=FALSE,IF(ISERR(FIND(CONCATENATE(AM$4,"+++"),Stac!$S15))=FALSE,"+++","++"),"+")," ")," ")</f>
        <v xml:space="preserve"> </v>
      </c>
      <c r="AN13" s="27" t="str">
        <f>IF(ISERR(FIND(AN$4,Stac!$S15))=FALSE,IF(ISERR(FIND(CONCATENATE(AN$4,"+"),Stac!$S15))=FALSE,IF(ISERR(FIND(CONCATENATE(AN$4,"++"),Stac!$S15))=FALSE,IF(ISERR(FIND(CONCATENATE(AN$4,"+++"),Stac!$S15))=FALSE,"+++","++"),"+")," ")," ")</f>
        <v>+</v>
      </c>
      <c r="AO13" s="27" t="str">
        <f>IF(ISERR(FIND(AO$4,Stac!$S15))=FALSE,IF(ISERR(FIND(CONCATENATE(AO$4,"+"),Stac!$S15))=FALSE,IF(ISERR(FIND(CONCATENATE(AO$4,"++"),Stac!$S15))=FALSE,IF(ISERR(FIND(CONCATENATE(AO$4,"+++"),Stac!$S15))=FALSE,"+++","++"),"+")," ")," ")</f>
        <v xml:space="preserve"> </v>
      </c>
      <c r="AP13" s="27" t="str">
        <f>IF(ISERR(FIND(AP$4,Stac!$S15))=FALSE,IF(ISERR(FIND(CONCATENATE(AP$4,"+"),Stac!$S15))=FALSE,IF(ISERR(FIND(CONCATENATE(AP$4,"++"),Stac!$S15))=FALSE,IF(ISERR(FIND(CONCATENATE(AP$4,"+++"),Stac!$S15))=FALSE,"+++","++"),"+")," ")," ")</f>
        <v xml:space="preserve"> </v>
      </c>
      <c r="AQ13" s="27" t="str">
        <f>IF(ISERR(FIND(AQ$4,Stac!$S15))=FALSE,IF(ISERR(FIND(CONCATENATE(AQ$4,"+"),Stac!$S15))=FALSE,IF(ISERR(FIND(CONCATENATE(AQ$4,"++"),Stac!$S15))=FALSE,IF(ISERR(FIND(CONCATENATE(AQ$4,"+++"),Stac!$S15))=FALSE,"+++","++"),"+")," ")," ")</f>
        <v xml:space="preserve"> </v>
      </c>
      <c r="AR13" s="27" t="str">
        <f>IF(ISERR(FIND(AR$4,Stac!$S15))=FALSE,IF(ISERR(FIND(CONCATENATE(AR$4,"+"),Stac!$S15))=FALSE,IF(ISERR(FIND(CONCATENATE(AR$4,"++"),Stac!$S15))=FALSE,IF(ISERR(FIND(CONCATENATE(AR$4,"+++"),Stac!$S15))=FALSE,"+++","++"),"+")," ")," ")</f>
        <v xml:space="preserve"> </v>
      </c>
      <c r="AS13" s="27" t="str">
        <f>IF(ISERR(FIND(AS$4,Stac!$S15))=FALSE,IF(ISERR(FIND(CONCATENATE(AS$4,"+"),Stac!$S15))=FALSE,IF(ISERR(FIND(CONCATENATE(AS$4,"++"),Stac!$S15))=FALSE,IF(ISERR(FIND(CONCATENATE(AS$4,"+++"),Stac!$S15))=FALSE,"+++","++"),"+")," ")," ")</f>
        <v xml:space="preserve"> </v>
      </c>
      <c r="AT13" s="27" t="str">
        <f>IF(ISERR(FIND(AT$4,Stac!$S15))=FALSE,IF(ISERR(FIND(CONCATENATE(AT$4,"+"),Stac!$S15))=FALSE,IF(ISERR(FIND(CONCATENATE(AT$4,"++"),Stac!$S15))=FALSE,IF(ISERR(FIND(CONCATENATE(AT$4,"+++"),Stac!$S15))=FALSE,"+++","++"),"+")," ")," ")</f>
        <v xml:space="preserve"> </v>
      </c>
      <c r="AU13" s="27" t="str">
        <f>IF(ISERR(FIND(AU$4,Stac!$S15))=FALSE,IF(ISERR(FIND(CONCATENATE(AU$4,"+"),Stac!$S15))=FALSE,IF(ISERR(FIND(CONCATENATE(AU$4,"++"),Stac!$S15))=FALSE,IF(ISERR(FIND(CONCATENATE(AU$4,"+++"),Stac!$S15))=FALSE,"+++","++"),"+")," ")," ")</f>
        <v xml:space="preserve"> </v>
      </c>
      <c r="AV13" s="27" t="str">
        <f>IF(ISERR(FIND(AV$4,Stac!$S15))=FALSE,IF(ISERR(FIND(CONCATENATE(AV$4,"+"),Stac!$S15))=FALSE,IF(ISERR(FIND(CONCATENATE(AV$4,"++"),Stac!$S15))=FALSE,IF(ISERR(FIND(CONCATENATE(AV$4,"+++"),Stac!$S15))=FALSE,"+++","++"),"+")," ")," ")</f>
        <v xml:space="preserve"> </v>
      </c>
      <c r="AW13" s="27" t="str">
        <f>IF(ISERR(FIND(AW$4,Stac!$S15))=FALSE,IF(ISERR(FIND(CONCATENATE(AW$4,"+"),Stac!$S15))=FALSE,IF(ISERR(FIND(CONCATENATE(AW$4,"++"),Stac!$S15))=FALSE,IF(ISERR(FIND(CONCATENATE(AW$4,"+++"),Stac!$S15))=FALSE,"+++","++"),"+")," ")," ")</f>
        <v xml:space="preserve"> </v>
      </c>
      <c r="AX13" s="27" t="str">
        <f>IF(ISERR(FIND(AX$4,Stac!$S15))=FALSE,IF(ISERR(FIND(CONCATENATE(AX$4,"+"),Stac!$S15))=FALSE,IF(ISERR(FIND(CONCATENATE(AX$4,"++"),Stac!$S15))=FALSE,IF(ISERR(FIND(CONCATENATE(AX$4,"+++"),Stac!$S15))=FALSE,"+++","++"),"+")," ")," ")</f>
        <v xml:space="preserve"> </v>
      </c>
      <c r="AY13" s="27" t="str">
        <f>IF(ISERR(FIND(AY$4,Stac!$S15))=FALSE,IF(ISERR(FIND(CONCATENATE(AY$4,"+"),Stac!$S15))=FALSE,IF(ISERR(FIND(CONCATENATE(AY$4,"++"),Stac!$S15))=FALSE,IF(ISERR(FIND(CONCATENATE(AY$4,"+++"),Stac!$S15))=FALSE,"+++","++"),"+")," ")," ")</f>
        <v xml:space="preserve"> </v>
      </c>
      <c r="AZ13" s="27" t="str">
        <f>IF(ISERR(FIND(AZ$4,Stac!$S15))=FALSE,IF(ISERR(FIND(CONCATENATE(AZ$4,"+"),Stac!$S15))=FALSE,IF(ISERR(FIND(CONCATENATE(AZ$4,"++"),Stac!$S15))=FALSE,IF(ISERR(FIND(CONCATENATE(AZ$4,"+++"),Stac!$S15))=FALSE,"+++","++"),"+")," ")," ")</f>
        <v xml:space="preserve"> </v>
      </c>
      <c r="BA13" s="27" t="str">
        <f>IF(ISERR(FIND(BA$4,Stac!$S15))=FALSE,IF(ISERR(FIND(CONCATENATE(BA$4,"+"),Stac!$S15))=FALSE,IF(ISERR(FIND(CONCATENATE(BA$4,"++"),Stac!$S15))=FALSE,IF(ISERR(FIND(CONCATENATE(BA$4,"+++"),Stac!$S15))=FALSE,"+++","++"),"+")," ")," ")</f>
        <v xml:space="preserve"> </v>
      </c>
      <c r="BB13" s="27" t="str">
        <f>IF(ISERR(FIND(BB$4,Stac!$S15))=FALSE,IF(ISERR(FIND(CONCATENATE(BB$4,"+"),Stac!$S15))=FALSE,IF(ISERR(FIND(CONCATENATE(BB$4,"++"),Stac!$S15))=FALSE,IF(ISERR(FIND(CONCATENATE(BB$4,"+++"),Stac!$S15))=FALSE,"+++","++"),"+")," ")," ")</f>
        <v xml:space="preserve"> </v>
      </c>
      <c r="BC13" s="27" t="str">
        <f>IF(ISERR(FIND(BC$4,Stac!$S15))=FALSE,IF(ISERR(FIND(CONCATENATE(BC$4,"+"),Stac!$S15))=FALSE,IF(ISERR(FIND(CONCATENATE(BC$4,"++"),Stac!$S15))=FALSE,IF(ISERR(FIND(CONCATENATE(BC$4,"+++"),Stac!$S15))=FALSE,"+++","++"),"+")," ")," ")</f>
        <v xml:space="preserve"> </v>
      </c>
      <c r="BD13" s="27" t="str">
        <f>IF(ISERR(FIND(BD$4,Stac!$S15))=FALSE,IF(ISERR(FIND(CONCATENATE(BD$4,"+"),Stac!$S15))=FALSE,IF(ISERR(FIND(CONCATENATE(BD$4,"++"),Stac!$S15))=FALSE,IF(ISERR(FIND(CONCATENATE(BD$4,"+++"),Stac!$S15))=FALSE,"+++","++"),"+")," ")," ")</f>
        <v>+</v>
      </c>
      <c r="BE13" s="27" t="str">
        <f>IF(ISERR(FIND(BE$4,Stac!$S15))=FALSE,IF(ISERR(FIND(CONCATENATE(BE$4,"+"),Stac!$S15))=FALSE,IF(ISERR(FIND(CONCATENATE(BE$4,"++"),Stac!$S15))=FALSE,IF(ISERR(FIND(CONCATENATE(BE$4,"+++"),Stac!$S15))=FALSE,"+++","++"),"+")," ")," ")</f>
        <v xml:space="preserve"> </v>
      </c>
      <c r="BF13" s="27" t="str">
        <f>IF(ISERR(FIND(BF$4,Stac!$S15))=FALSE,IF(ISERR(FIND(CONCATENATE(BF$4,"+"),Stac!$S15))=FALSE,IF(ISERR(FIND(CONCATENATE(BF$4,"++"),Stac!$S15))=FALSE,IF(ISERR(FIND(CONCATENATE(BF$4,"+++"),Stac!$S15))=FALSE,"+++","++"),"+")," ")," ")</f>
        <v xml:space="preserve"> </v>
      </c>
      <c r="BG13" s="27" t="str">
        <f>IF(ISERR(FIND(BG$4,Stac!$S15))=FALSE,IF(ISERR(FIND(CONCATENATE(BG$4,"+"),Stac!$S15))=FALSE,IF(ISERR(FIND(CONCATENATE(BG$4,"++"),Stac!$S15))=FALSE,IF(ISERR(FIND(CONCATENATE(BG$4,"+++"),Stac!$S15))=FALSE,"+++","++"),"+")," ")," ")</f>
        <v xml:space="preserve"> </v>
      </c>
      <c r="BH13" s="27" t="str">
        <f>IF(ISERR(FIND(BH$4,Stac!$S15))=FALSE,IF(ISERR(FIND(CONCATENATE(BH$4,"+"),Stac!$S15))=FALSE,IF(ISERR(FIND(CONCATENATE(BH$4,"++"),Stac!$S15))=FALSE,IF(ISERR(FIND(CONCATENATE(BH$4,"+++"),Stac!$S15))=FALSE,"+++","++"),"+")," ")," ")</f>
        <v xml:space="preserve"> </v>
      </c>
      <c r="BI13" s="27" t="str">
        <f>IF(ISERR(FIND(BI$4,Stac!$S15))=FALSE,IF(ISERR(FIND(CONCATENATE(BI$4,"+"),Stac!$S15))=FALSE,IF(ISERR(FIND(CONCATENATE(BI$4,"++"),Stac!$S15))=FALSE,IF(ISERR(FIND(CONCATENATE(BI$4,"+++"),Stac!$S15))=FALSE,"+++","++"),"+")," ")," ")</f>
        <v xml:space="preserve"> </v>
      </c>
      <c r="BJ13" s="49" t="str">
        <f>Stac!C15</f>
        <v xml:space="preserve">Information engineering </v>
      </c>
      <c r="BK13" s="27" t="str">
        <f>IF(ISERR(FIND(BK$4,Stac!$T15))=FALSE,IF(ISERR(FIND(CONCATENATE(BK$4,"+"),Stac!$T15))=FALSE,IF(ISERR(FIND(CONCATENATE(BK$4,"++"),Stac!$T15))=FALSE,IF(ISERR(FIND(CONCATENATE(BK$4,"+++"),Stac!$T15))=FALSE,"+++","++"),"+")," ")," ")</f>
        <v xml:space="preserve"> </v>
      </c>
      <c r="BL13" s="27" t="str">
        <f>IF(ISERR(FIND(BL$4,Stac!$T15))=FALSE,IF(ISERR(FIND(CONCATENATE(BL$4,"+"),Stac!$T15))=FALSE,IF(ISERR(FIND(CONCATENATE(BL$4,"++"),Stac!$T15))=FALSE,IF(ISERR(FIND(CONCATENATE(BL$4,"+++"),Stac!$T15))=FALSE,"+++","++"),"+")," ")," ")</f>
        <v>+</v>
      </c>
      <c r="BM13" s="27" t="str">
        <f>IF(ISERR(FIND(BM$4,Stac!$T15))=FALSE,IF(ISERR(FIND(CONCATENATE(BM$4,"+"),Stac!$T15))=FALSE,IF(ISERR(FIND(CONCATENATE(BM$4,"++"),Stac!$T15))=FALSE,IF(ISERR(FIND(CONCATENATE(BM$4,"+++"),Stac!$T15))=FALSE,"+++","++"),"+")," ")," ")</f>
        <v xml:space="preserve"> </v>
      </c>
      <c r="BN13" s="27" t="str">
        <f>IF(ISERR(FIND(BN$4,Stac!$T15))=FALSE,IF(ISERR(FIND(CONCATENATE(BN$4,"+"),Stac!$T15))=FALSE,IF(ISERR(FIND(CONCATENATE(BN$4,"++"),Stac!$T15))=FALSE,IF(ISERR(FIND(CONCATENATE(BN$4,"+++"),Stac!$T15))=FALSE,"+++","++"),"+")," ")," ")</f>
        <v xml:space="preserve"> </v>
      </c>
      <c r="BO13" s="27" t="str">
        <f>IF(ISERR(FIND(BO$4,Stac!$T15))=FALSE,IF(ISERR(FIND(CONCATENATE(BO$4,"+"),Stac!$T15))=FALSE,IF(ISERR(FIND(CONCATENATE(BO$4,"++"),Stac!$T15))=FALSE,IF(ISERR(FIND(CONCATENATE(BO$4,"+++"),Stac!$T15))=FALSE,"+++","++"),"+")," ")," ")</f>
        <v>+</v>
      </c>
      <c r="BP13" s="27" t="str">
        <f>IF(ISERR(FIND(BP$4,Stac!$T15))=FALSE,IF(ISERR(FIND(CONCATENATE(BP$4,"+"),Stac!$T15))=FALSE,IF(ISERR(FIND(CONCATENATE(BP$4,"++"),Stac!$T15))=FALSE,IF(ISERR(FIND(CONCATENATE(BP$4,"+++"),Stac!$T15))=FALSE,"+++","++"),"+")," ")," ")</f>
        <v xml:space="preserve"> </v>
      </c>
      <c r="BQ13" s="27" t="str">
        <f>IF(ISERR(FIND(BQ$4,Stac!$T15))=FALSE,IF(ISERR(FIND(CONCATENATE(BQ$4,"+"),Stac!$T15))=FALSE,IF(ISERR(FIND(CONCATENATE(BQ$4,"++"),Stac!$T15))=FALSE,IF(ISERR(FIND(CONCATENATE(BQ$4,"+++"),Stac!$T15))=FALSE,"+++","++"),"+")," ")," ")</f>
        <v xml:space="preserve"> </v>
      </c>
    </row>
    <row r="14" spans="1:69" ht="25.5">
      <c r="A14" s="109" t="str">
        <f>Stac!C16</f>
        <v>Ergonomics, occupational health and work safety, intellectual rights protection</v>
      </c>
      <c r="B14" s="27" t="str">
        <f>IF(ISERR(FIND(B$4,Stac!$R16))=FALSE,IF(ISERR(FIND(CONCATENATE(B$4,"+"),Stac!$R16))=FALSE,IF(ISERR(FIND(CONCATENATE(B$4,"++"),Stac!$R16))=FALSE,IF(ISERR(FIND(CONCATENATE(B$4,"+++"),Stac!$R16))=FALSE,"+++","++"),"+")," ")," ")</f>
        <v xml:space="preserve"> </v>
      </c>
      <c r="C14" s="27" t="str">
        <f>IF(ISERR(FIND(C$4,Stac!$R16))=FALSE,IF(ISERR(FIND(CONCATENATE(C$4,"+"),Stac!$R16))=FALSE,IF(ISERR(FIND(CONCATENATE(C$4,"++"),Stac!$R16))=FALSE,IF(ISERR(FIND(CONCATENATE(C$4,"+++"),Stac!$R16))=FALSE,"+++","++"),"+")," ")," ")</f>
        <v xml:space="preserve"> </v>
      </c>
      <c r="D14" s="27" t="str">
        <f>IF(ISERR(FIND(D$4,Stac!$R16))=FALSE,IF(ISERR(FIND(CONCATENATE(D$4,"+"),Stac!$R16))=FALSE,IF(ISERR(FIND(CONCATENATE(D$4,"++"),Stac!$R16))=FALSE,IF(ISERR(FIND(CONCATENATE(D$4,"+++"),Stac!$R16))=FALSE,"+++","++"),"+")," ")," ")</f>
        <v xml:space="preserve"> </v>
      </c>
      <c r="E14" s="27" t="str">
        <f>IF(ISERR(FIND(E$4,Stac!$R16))=FALSE,IF(ISERR(FIND(CONCATENATE(E$4,"+"),Stac!$R16))=FALSE,IF(ISERR(FIND(CONCATENATE(E$4,"++"),Stac!$R16))=FALSE,IF(ISERR(FIND(CONCATENATE(E$4,"+++"),Stac!$R16))=FALSE,"+++","++"),"+")," ")," ")</f>
        <v xml:space="preserve"> </v>
      </c>
      <c r="F14" s="27" t="str">
        <f>IF(ISERR(FIND(F$4,Stac!$R16))=FALSE,IF(ISERR(FIND(CONCATENATE(F$4,"+"),Stac!$R16))=FALSE,IF(ISERR(FIND(CONCATENATE(F$4,"++"),Stac!$R16))=FALSE,IF(ISERR(FIND(CONCATENATE(F$4,"+++"),Stac!$R16))=FALSE,"+++","++"),"+")," ")," ")</f>
        <v xml:space="preserve"> </v>
      </c>
      <c r="G14" s="27" t="str">
        <f>IF(ISERR(FIND(G$4,Stac!$R16))=FALSE,IF(ISERR(FIND(CONCATENATE(G$4,"+"),Stac!$R16))=FALSE,IF(ISERR(FIND(CONCATENATE(G$4,"++"),Stac!$R16))=FALSE,IF(ISERR(FIND(CONCATENATE(G$4,"+++"),Stac!$R16))=FALSE,"+++","++"),"+")," ")," ")</f>
        <v xml:space="preserve"> </v>
      </c>
      <c r="H14" s="27" t="str">
        <f>IF(ISERR(FIND(H$4,Stac!$R16))=FALSE,IF(ISERR(FIND(CONCATENATE(H$4,"+"),Stac!$R16))=FALSE,IF(ISERR(FIND(CONCATENATE(H$4,"++"),Stac!$R16))=FALSE,IF(ISERR(FIND(CONCATENATE(H$4,"+++"),Stac!$R16))=FALSE,"+++","++"),"+")," ")," ")</f>
        <v xml:space="preserve"> </v>
      </c>
      <c r="I14" s="27" t="str">
        <f>IF(ISERR(FIND(I$4,Stac!$R16))=FALSE,IF(ISERR(FIND(CONCATENATE(I$4,"+"),Stac!$R16))=FALSE,IF(ISERR(FIND(CONCATENATE(I$4,"++"),Stac!$R16))=FALSE,IF(ISERR(FIND(CONCATENATE(I$4,"+++"),Stac!$R16))=FALSE,"+++","++"),"+")," ")," ")</f>
        <v xml:space="preserve"> </v>
      </c>
      <c r="J14" s="27" t="str">
        <f>IF(ISERR(FIND(J$4,Stac!$R16))=FALSE,IF(ISERR(FIND(CONCATENATE(J$4,"+"),Stac!$R16))=FALSE,IF(ISERR(FIND(CONCATENATE(J$4,"++"),Stac!$R16))=FALSE,IF(ISERR(FIND(CONCATENATE(J$4,"+++"),Stac!$R16))=FALSE,"+++","++"),"+")," ")," ")</f>
        <v xml:space="preserve"> </v>
      </c>
      <c r="K14" s="27" t="str">
        <f>IF(ISERR(FIND(K$4,Stac!$R16))=FALSE,IF(ISERR(FIND(CONCATENATE(K$4,"+"),Stac!$R16))=FALSE,IF(ISERR(FIND(CONCATENATE(K$4,"++"),Stac!$R16))=FALSE,IF(ISERR(FIND(CONCATENATE(K$4,"+++"),Stac!$R16))=FALSE,"+++","++"),"+")," ")," ")</f>
        <v xml:space="preserve"> </v>
      </c>
      <c r="L14" s="27" t="str">
        <f>IF(ISERR(FIND(L$4,Stac!$R16))=FALSE,IF(ISERR(FIND(CONCATENATE(L$4,"+"),Stac!$R16))=FALSE,IF(ISERR(FIND(CONCATENATE(L$4,"++"),Stac!$R16))=FALSE,IF(ISERR(FIND(CONCATENATE(L$4,"+++"),Stac!$R16))=FALSE,"+++","++"),"+")," ")," ")</f>
        <v xml:space="preserve"> </v>
      </c>
      <c r="M14" s="27" t="str">
        <f>IF(ISERR(FIND(M$4,Stac!$R16))=FALSE,IF(ISERR(FIND(CONCATENATE(M$4,"+"),Stac!$R16))=FALSE,IF(ISERR(FIND(CONCATENATE(M$4,"++"),Stac!$R16))=FALSE,IF(ISERR(FIND(CONCATENATE(M$4,"+++"),Stac!$R16))=FALSE,"+++","++"),"+")," ")," ")</f>
        <v xml:space="preserve"> </v>
      </c>
      <c r="N14" s="27" t="str">
        <f>IF(ISERR(FIND(N$4,Stac!$R16))=FALSE,IF(ISERR(FIND(CONCATENATE(N$4,"+"),Stac!$R16))=FALSE,IF(ISERR(FIND(CONCATENATE(N$4,"++"),Stac!$R16))=FALSE,IF(ISERR(FIND(CONCATENATE(N$4,"+++"),Stac!$R16))=FALSE,"+++","++"),"+")," ")," ")</f>
        <v xml:space="preserve"> </v>
      </c>
      <c r="O14" s="27" t="str">
        <f>IF(ISERR(FIND(O$4,Stac!$R16))=FALSE,IF(ISERR(FIND(CONCATENATE(O$4,"+"),Stac!$R16))=FALSE,IF(ISERR(FIND(CONCATENATE(O$4,"++"),Stac!$R16))=FALSE,IF(ISERR(FIND(CONCATENATE(O$4,"+++"),Stac!$R16))=FALSE,"+++","++"),"+")," ")," ")</f>
        <v xml:space="preserve"> </v>
      </c>
      <c r="P14" s="27" t="str">
        <f>IF(ISERR(FIND(P$4,Stac!$R16))=FALSE,IF(ISERR(FIND(CONCATENATE(P$4,"+"),Stac!$R16))=FALSE,IF(ISERR(FIND(CONCATENATE(P$4,"++"),Stac!$R16))=FALSE,IF(ISERR(FIND(CONCATENATE(P$4,"+++"),Stac!$R16))=FALSE,"+++","++"),"+")," ")," ")</f>
        <v xml:space="preserve"> </v>
      </c>
      <c r="Q14" s="27" t="str">
        <f>IF(ISERR(FIND(Q$4,Stac!$R16))=FALSE,IF(ISERR(FIND(CONCATENATE(Q$4,"+"),Stac!$R16))=FALSE,IF(ISERR(FIND(CONCATENATE(Q$4,"++"),Stac!$R16))=FALSE,IF(ISERR(FIND(CONCATENATE(Q$4,"+++"),Stac!$R16))=FALSE,"+++","++"),"+")," ")," ")</f>
        <v xml:space="preserve"> </v>
      </c>
      <c r="R14" s="27" t="str">
        <f>IF(ISERR(FIND(R$4,Stac!$R16))=FALSE,IF(ISERR(FIND(CONCATENATE(R$4,"+"),Stac!$R16))=FALSE,IF(ISERR(FIND(CONCATENATE(R$4,"++"),Stac!$R16))=FALSE,IF(ISERR(FIND(CONCATENATE(R$4,"+++"),Stac!$R16))=FALSE,"+++","++"),"+")," ")," ")</f>
        <v xml:space="preserve"> </v>
      </c>
      <c r="S14" s="27" t="str">
        <f>IF(ISERR(FIND(S$4,Stac!$R16))=FALSE,IF(ISERR(FIND(CONCATENATE(S$4,"+"),Stac!$R16))=FALSE,IF(ISERR(FIND(CONCATENATE(S$4,"++"),Stac!$R16))=FALSE,IF(ISERR(FIND(CONCATENATE(S$4,"+++"),Stac!$R16))=FALSE,"+++","++"),"+")," ")," ")</f>
        <v xml:space="preserve"> </v>
      </c>
      <c r="T14" s="27" t="str">
        <f>IF(ISERR(FIND(T$4,Stac!$R16))=FALSE,IF(ISERR(FIND(CONCATENATE(T$4,"+"),Stac!$R16))=FALSE,IF(ISERR(FIND(CONCATENATE(T$4,"++"),Stac!$R16))=FALSE,IF(ISERR(FIND(CONCATENATE(T$4,"+++"),Stac!$R16))=FALSE,"+++","++"),"+")," ")," ")</f>
        <v xml:space="preserve"> </v>
      </c>
      <c r="U14" s="27" t="str">
        <f>IF(ISERR(FIND(U$4,Stac!$R16))=FALSE,IF(ISERR(FIND(CONCATENATE(U$4,"+"),Stac!$R16))=FALSE,IF(ISERR(FIND(CONCATENATE(U$4,"++"),Stac!$R16))=FALSE,IF(ISERR(FIND(CONCATENATE(U$4,"+++"),Stac!$R16))=FALSE,"+++","++"),"+")," ")," ")</f>
        <v xml:space="preserve"> </v>
      </c>
      <c r="V14" s="27" t="str">
        <f>IF(ISERR(FIND(V$4,Stac!$R16))=FALSE,IF(ISERR(FIND(CONCATENATE(V$4,"+"),Stac!$R16))=FALSE,IF(ISERR(FIND(CONCATENATE(V$4,"++"),Stac!$R16))=FALSE,IF(ISERR(FIND(CONCATENATE(V$4,"+++"),Stac!$R16))=FALSE,"+++","++"),"+")," ")," ")</f>
        <v xml:space="preserve"> </v>
      </c>
      <c r="W14" s="27" t="str">
        <f>IF(ISERR(FIND(W$4,Stac!$R16))=FALSE,IF(ISERR(FIND(CONCATENATE(W$4,"+"),Stac!$R16))=FALSE,IF(ISERR(FIND(CONCATENATE(W$4,"++"),Stac!$R16))=FALSE,IF(ISERR(FIND(CONCATENATE(W$4,"+++"),Stac!$R16))=FALSE,"+++","++"),"+")," ")," ")</f>
        <v xml:space="preserve"> </v>
      </c>
      <c r="X14" s="27" t="str">
        <f>IF(ISERR(FIND(X$4,Stac!$R16))=FALSE,IF(ISERR(FIND(CONCATENATE(X$4,"+"),Stac!$R16))=FALSE,IF(ISERR(FIND(CONCATENATE(X$4,"++"),Stac!$R16))=FALSE,IF(ISERR(FIND(CONCATENATE(X$4,"+++"),Stac!$R16))=FALSE,"+++","++"),"+")," ")," ")</f>
        <v xml:space="preserve"> </v>
      </c>
      <c r="Y14" s="27" t="str">
        <f>IF(ISERR(FIND(Y$4,Stac!$R16))=FALSE,IF(ISERR(FIND(CONCATENATE(Y$4,"+"),Stac!$R16))=FALSE,IF(ISERR(FIND(CONCATENATE(Y$4,"++"),Stac!$R16))=FALSE,IF(ISERR(FIND(CONCATENATE(Y$4,"+++"),Stac!$R16))=FALSE,"+++","++"),"+")," ")," ")</f>
        <v>+</v>
      </c>
      <c r="Z14" s="27" t="str">
        <f>IF(ISERR(FIND(Z$4,Stac!$R16))=FALSE,IF(ISERR(FIND(CONCATENATE(Z$4,"+"),Stac!$R16))=FALSE,IF(ISERR(FIND(CONCATENATE(Z$4,"++"),Stac!$R16))=FALSE,IF(ISERR(FIND(CONCATENATE(Z$4,"+++"),Stac!$R16))=FALSE,"+++","++"),"+")," ")," ")</f>
        <v xml:space="preserve"> </v>
      </c>
      <c r="AA14" s="27" t="str">
        <f>IF(ISERR(FIND(AA$4,Stac!$R16))=FALSE,IF(ISERR(FIND(CONCATENATE(AA$4,"+"),Stac!$R16))=FALSE,IF(ISERR(FIND(CONCATENATE(AA$4,"++"),Stac!$R16))=FALSE,IF(ISERR(FIND(CONCATENATE(AA$4,"+++"),Stac!$R16))=FALSE,"+++","++"),"+")," ")," ")</f>
        <v>+</v>
      </c>
      <c r="AB14" s="27" t="str">
        <f>IF(ISERR(FIND(AB$4,Stac!$R16))=FALSE,IF(ISERR(FIND(CONCATENATE(AB$4,"+"),Stac!$R16))=FALSE,IF(ISERR(FIND(CONCATENATE(AB$4,"++"),Stac!$R16))=FALSE,IF(ISERR(FIND(CONCATENATE(AB$4,"+++"),Stac!$R16))=FALSE,"+++","++"),"+")," ")," ")</f>
        <v xml:space="preserve"> </v>
      </c>
      <c r="AC14" s="27" t="str">
        <f>IF(ISERR(FIND(AC$4,Stac!$R16))=FALSE,IF(ISERR(FIND(CONCATENATE(AC$4,"+"),Stac!$R16))=FALSE,IF(ISERR(FIND(CONCATENATE(AC$4,"++"),Stac!$R16))=FALSE,IF(ISERR(FIND(CONCATENATE(AC$4,"+++"),Stac!$R16))=FALSE,"+++","++"),"+")," ")," ")</f>
        <v xml:space="preserve"> </v>
      </c>
      <c r="AD14" s="110" t="str">
        <f>Stac!C16</f>
        <v>Ergonomics, occupational health and work safety, intellectual rights protection</v>
      </c>
      <c r="AE14" s="27" t="str">
        <f>IF(ISERR(FIND(AE$4,Stac!$S16))=FALSE,IF(ISERR(FIND(CONCATENATE(AE$4,"+"),Stac!$S16))=FALSE,IF(ISERR(FIND(CONCATENATE(AE$4,"++"),Stac!$S16))=FALSE,IF(ISERR(FIND(CONCATENATE(AE$4,"+++"),Stac!$S16))=FALSE,"+++","++"),"+")," ")," ")</f>
        <v>+</v>
      </c>
      <c r="AF14" s="27" t="str">
        <f>IF(ISERR(FIND(AF$4,Stac!$S16))=FALSE,IF(ISERR(FIND(CONCATENATE(AF$4,"+"),Stac!$S16))=FALSE,IF(ISERR(FIND(CONCATENATE(AF$4,"++"),Stac!$S16))=FALSE,IF(ISERR(FIND(CONCATENATE(AF$4,"+++"),Stac!$S16))=FALSE,"+++","++"),"+")," ")," ")</f>
        <v xml:space="preserve"> </v>
      </c>
      <c r="AG14" s="27" t="str">
        <f>IF(ISERR(FIND(AG$4,Stac!$S16))=FALSE,IF(ISERR(FIND(CONCATENATE(AG$4,"+"),Stac!$S16))=FALSE,IF(ISERR(FIND(CONCATENATE(AG$4,"++"),Stac!$S16))=FALSE,IF(ISERR(FIND(CONCATENATE(AG$4,"+++"),Stac!$S16))=FALSE,"+++","++"),"+")," ")," ")</f>
        <v xml:space="preserve"> </v>
      </c>
      <c r="AH14" s="27" t="str">
        <f>IF(ISERR(FIND(AH$4,Stac!$S16))=FALSE,IF(ISERR(FIND(CONCATENATE(AH$4,"+"),Stac!$S16))=FALSE,IF(ISERR(FIND(CONCATENATE(AH$4,"++"),Stac!$S16))=FALSE,IF(ISERR(FIND(CONCATENATE(AH$4,"+++"),Stac!$S16))=FALSE,"+++","++"),"+")," ")," ")</f>
        <v xml:space="preserve"> </v>
      </c>
      <c r="AI14" s="27" t="str">
        <f>IF(ISERR(FIND(AI$4,Stac!$S16))=FALSE,IF(ISERR(FIND(CONCATENATE(AI$4,"+"),Stac!$S16))=FALSE,IF(ISERR(FIND(CONCATENATE(AI$4,"++"),Stac!$S16))=FALSE,IF(ISERR(FIND(CONCATENATE(AI$4,"+++"),Stac!$S16))=FALSE,"+++","++"),"+")," ")," ")</f>
        <v xml:space="preserve"> </v>
      </c>
      <c r="AJ14" s="27" t="str">
        <f>IF(ISERR(FIND(AJ$4,Stac!$S16))=FALSE,IF(ISERR(FIND(CONCATENATE(AJ$4,"+"),Stac!$S16))=FALSE,IF(ISERR(FIND(CONCATENATE(AJ$4,"++"),Stac!$S16))=FALSE,IF(ISERR(FIND(CONCATENATE(AJ$4,"+++"),Stac!$S16))=FALSE,"+++","++"),"+")," ")," ")</f>
        <v xml:space="preserve"> </v>
      </c>
      <c r="AK14" s="27" t="str">
        <f>IF(ISERR(FIND(AK$4,Stac!$S16))=FALSE,IF(ISERR(FIND(CONCATENATE(AK$4,"+"),Stac!$S16))=FALSE,IF(ISERR(FIND(CONCATENATE(AK$4,"++"),Stac!$S16))=FALSE,IF(ISERR(FIND(CONCATENATE(AK$4,"+++"),Stac!$S16))=FALSE,"+++","++"),"+")," ")," ")</f>
        <v xml:space="preserve"> </v>
      </c>
      <c r="AL14" s="27" t="str">
        <f>IF(ISERR(FIND(AL$4,Stac!$S16))=FALSE,IF(ISERR(FIND(CONCATENATE(AL$4,"+"),Stac!$S16))=FALSE,IF(ISERR(FIND(CONCATENATE(AL$4,"++"),Stac!$S16))=FALSE,IF(ISERR(FIND(CONCATENATE(AL$4,"+++"),Stac!$S16))=FALSE,"+++","++"),"+")," ")," ")</f>
        <v xml:space="preserve"> </v>
      </c>
      <c r="AM14" s="27" t="str">
        <f>IF(ISERR(FIND(AM$4,Stac!$S16))=FALSE,IF(ISERR(FIND(CONCATENATE(AM$4,"+"),Stac!$S16))=FALSE,IF(ISERR(FIND(CONCATENATE(AM$4,"++"),Stac!$S16))=FALSE,IF(ISERR(FIND(CONCATENATE(AM$4,"+++"),Stac!$S16))=FALSE,"+++","++"),"+")," ")," ")</f>
        <v xml:space="preserve"> </v>
      </c>
      <c r="AN14" s="27" t="str">
        <f>IF(ISERR(FIND(AN$4,Stac!$S16))=FALSE,IF(ISERR(FIND(CONCATENATE(AN$4,"+"),Stac!$S16))=FALSE,IF(ISERR(FIND(CONCATENATE(AN$4,"++"),Stac!$S16))=FALSE,IF(ISERR(FIND(CONCATENATE(AN$4,"+++"),Stac!$S16))=FALSE,"+++","++"),"+")," ")," ")</f>
        <v xml:space="preserve"> </v>
      </c>
      <c r="AO14" s="27" t="str">
        <f>IF(ISERR(FIND(AO$4,Stac!$S16))=FALSE,IF(ISERR(FIND(CONCATENATE(AO$4,"+"),Stac!$S16))=FALSE,IF(ISERR(FIND(CONCATENATE(AO$4,"++"),Stac!$S16))=FALSE,IF(ISERR(FIND(CONCATENATE(AO$4,"+++"),Stac!$S16))=FALSE,"+++","++"),"+")," ")," ")</f>
        <v xml:space="preserve"> </v>
      </c>
      <c r="AP14" s="27" t="str">
        <f>IF(ISERR(FIND(AP$4,Stac!$S16))=FALSE,IF(ISERR(FIND(CONCATENATE(AP$4,"+"),Stac!$S16))=FALSE,IF(ISERR(FIND(CONCATENATE(AP$4,"++"),Stac!$S16))=FALSE,IF(ISERR(FIND(CONCATENATE(AP$4,"+++"),Stac!$S16))=FALSE,"+++","++"),"+")," ")," ")</f>
        <v xml:space="preserve"> </v>
      </c>
      <c r="AQ14" s="27" t="str">
        <f>IF(ISERR(FIND(AQ$4,Stac!$S16))=FALSE,IF(ISERR(FIND(CONCATENATE(AQ$4,"+"),Stac!$S16))=FALSE,IF(ISERR(FIND(CONCATENATE(AQ$4,"++"),Stac!$S16))=FALSE,IF(ISERR(FIND(CONCATENATE(AQ$4,"+++"),Stac!$S16))=FALSE,"+++","++"),"+")," ")," ")</f>
        <v xml:space="preserve"> </v>
      </c>
      <c r="AR14" s="27" t="str">
        <f>IF(ISERR(FIND(AR$4,Stac!$S16))=FALSE,IF(ISERR(FIND(CONCATENATE(AR$4,"+"),Stac!$S16))=FALSE,IF(ISERR(FIND(CONCATENATE(AR$4,"++"),Stac!$S16))=FALSE,IF(ISERR(FIND(CONCATENATE(AR$4,"+++"),Stac!$S16))=FALSE,"+++","++"),"+")," ")," ")</f>
        <v xml:space="preserve"> </v>
      </c>
      <c r="AS14" s="27" t="str">
        <f>IF(ISERR(FIND(AS$4,Stac!$S16))=FALSE,IF(ISERR(FIND(CONCATENATE(AS$4,"+"),Stac!$S16))=FALSE,IF(ISERR(FIND(CONCATENATE(AS$4,"++"),Stac!$S16))=FALSE,IF(ISERR(FIND(CONCATENATE(AS$4,"+++"),Stac!$S16))=FALSE,"+++","++"),"+")," ")," ")</f>
        <v xml:space="preserve"> </v>
      </c>
      <c r="AT14" s="27" t="str">
        <f>IF(ISERR(FIND(AT$4,Stac!$S16))=FALSE,IF(ISERR(FIND(CONCATENATE(AT$4,"+"),Stac!$S16))=FALSE,IF(ISERR(FIND(CONCATENATE(AT$4,"++"),Stac!$S16))=FALSE,IF(ISERR(FIND(CONCATENATE(AT$4,"+++"),Stac!$S16))=FALSE,"+++","++"),"+")," ")," ")</f>
        <v>+</v>
      </c>
      <c r="AU14" s="27" t="str">
        <f>IF(ISERR(FIND(AU$4,Stac!$S16))=FALSE,IF(ISERR(FIND(CONCATENATE(AU$4,"+"),Stac!$S16))=FALSE,IF(ISERR(FIND(CONCATENATE(AU$4,"++"),Stac!$S16))=FALSE,IF(ISERR(FIND(CONCATENATE(AU$4,"+++"),Stac!$S16))=FALSE,"+++","++"),"+")," ")," ")</f>
        <v xml:space="preserve"> </v>
      </c>
      <c r="AV14" s="27" t="str">
        <f>IF(ISERR(FIND(AV$4,Stac!$S16))=FALSE,IF(ISERR(FIND(CONCATENATE(AV$4,"+"),Stac!$S16))=FALSE,IF(ISERR(FIND(CONCATENATE(AV$4,"++"),Stac!$S16))=FALSE,IF(ISERR(FIND(CONCATENATE(AV$4,"+++"),Stac!$S16))=FALSE,"+++","++"),"+")," ")," ")</f>
        <v xml:space="preserve"> </v>
      </c>
      <c r="AW14" s="27" t="str">
        <f>IF(ISERR(FIND(AW$4,Stac!$S16))=FALSE,IF(ISERR(FIND(CONCATENATE(AW$4,"+"),Stac!$S16))=FALSE,IF(ISERR(FIND(CONCATENATE(AW$4,"++"),Stac!$S16))=FALSE,IF(ISERR(FIND(CONCATENATE(AW$4,"+++"),Stac!$S16))=FALSE,"+++","++"),"+")," ")," ")</f>
        <v>+</v>
      </c>
      <c r="AX14" s="27" t="str">
        <f>IF(ISERR(FIND(AX$4,Stac!$S16))=FALSE,IF(ISERR(FIND(CONCATENATE(AX$4,"+"),Stac!$S16))=FALSE,IF(ISERR(FIND(CONCATENATE(AX$4,"++"),Stac!$S16))=FALSE,IF(ISERR(FIND(CONCATENATE(AX$4,"+++"),Stac!$S16))=FALSE,"+++","++"),"+")," ")," ")</f>
        <v xml:space="preserve"> </v>
      </c>
      <c r="AY14" s="27" t="str">
        <f>IF(ISERR(FIND(AY$4,Stac!$S16))=FALSE,IF(ISERR(FIND(CONCATENATE(AY$4,"+"),Stac!$S16))=FALSE,IF(ISERR(FIND(CONCATENATE(AY$4,"++"),Stac!$S16))=FALSE,IF(ISERR(FIND(CONCATENATE(AY$4,"+++"),Stac!$S16))=FALSE,"+++","++"),"+")," ")," ")</f>
        <v xml:space="preserve"> </v>
      </c>
      <c r="AZ14" s="27" t="str">
        <f>IF(ISERR(FIND(AZ$4,Stac!$S16))=FALSE,IF(ISERR(FIND(CONCATENATE(AZ$4,"+"),Stac!$S16))=FALSE,IF(ISERR(FIND(CONCATENATE(AZ$4,"++"),Stac!$S16))=FALSE,IF(ISERR(FIND(CONCATENATE(AZ$4,"+++"),Stac!$S16))=FALSE,"+++","++"),"+")," ")," ")</f>
        <v xml:space="preserve"> </v>
      </c>
      <c r="BA14" s="27" t="str">
        <f>IF(ISERR(FIND(BA$4,Stac!$S16))=FALSE,IF(ISERR(FIND(CONCATENATE(BA$4,"+"),Stac!$S16))=FALSE,IF(ISERR(FIND(CONCATENATE(BA$4,"++"),Stac!$S16))=FALSE,IF(ISERR(FIND(CONCATENATE(BA$4,"+++"),Stac!$S16))=FALSE,"+++","++"),"+")," ")," ")</f>
        <v xml:space="preserve"> </v>
      </c>
      <c r="BB14" s="27" t="str">
        <f>IF(ISERR(FIND(BB$4,Stac!$S16))=FALSE,IF(ISERR(FIND(CONCATENATE(BB$4,"+"),Stac!$S16))=FALSE,IF(ISERR(FIND(CONCATENATE(BB$4,"++"),Stac!$S16))=FALSE,IF(ISERR(FIND(CONCATENATE(BB$4,"+++"),Stac!$S16))=FALSE,"+++","++"),"+")," ")," ")</f>
        <v xml:space="preserve"> </v>
      </c>
      <c r="BC14" s="27" t="str">
        <f>IF(ISERR(FIND(BC$4,Stac!$S16))=FALSE,IF(ISERR(FIND(CONCATENATE(BC$4,"+"),Stac!$S16))=FALSE,IF(ISERR(FIND(CONCATENATE(BC$4,"++"),Stac!$S16))=FALSE,IF(ISERR(FIND(CONCATENATE(BC$4,"+++"),Stac!$S16))=FALSE,"+++","++"),"+")," ")," ")</f>
        <v xml:space="preserve"> </v>
      </c>
      <c r="BD14" s="27" t="str">
        <f>IF(ISERR(FIND(BD$4,Stac!$S16))=FALSE,IF(ISERR(FIND(CONCATENATE(BD$4,"+"),Stac!$S16))=FALSE,IF(ISERR(FIND(CONCATENATE(BD$4,"++"),Stac!$S16))=FALSE,IF(ISERR(FIND(CONCATENATE(BD$4,"+++"),Stac!$S16))=FALSE,"+++","++"),"+")," ")," ")</f>
        <v xml:space="preserve"> </v>
      </c>
      <c r="BE14" s="27" t="str">
        <f>IF(ISERR(FIND(BE$4,Stac!$S16))=FALSE,IF(ISERR(FIND(CONCATENATE(BE$4,"+"),Stac!$S16))=FALSE,IF(ISERR(FIND(CONCATENATE(BE$4,"++"),Stac!$S16))=FALSE,IF(ISERR(FIND(CONCATENATE(BE$4,"+++"),Stac!$S16))=FALSE,"+++","++"),"+")," ")," ")</f>
        <v xml:space="preserve"> </v>
      </c>
      <c r="BF14" s="27" t="str">
        <f>IF(ISERR(FIND(BF$4,Stac!$S16))=FALSE,IF(ISERR(FIND(CONCATENATE(BF$4,"+"),Stac!$S16))=FALSE,IF(ISERR(FIND(CONCATENATE(BF$4,"++"),Stac!$S16))=FALSE,IF(ISERR(FIND(CONCATENATE(BF$4,"+++"),Stac!$S16))=FALSE,"+++","++"),"+")," ")," ")</f>
        <v xml:space="preserve"> </v>
      </c>
      <c r="BG14" s="27" t="str">
        <f>IF(ISERR(FIND(BG$4,Stac!$S16))=FALSE,IF(ISERR(FIND(CONCATENATE(BG$4,"+"),Stac!$S16))=FALSE,IF(ISERR(FIND(CONCATENATE(BG$4,"++"),Stac!$S16))=FALSE,IF(ISERR(FIND(CONCATENATE(BG$4,"+++"),Stac!$S16))=FALSE,"+++","++"),"+")," ")," ")</f>
        <v xml:space="preserve"> </v>
      </c>
      <c r="BH14" s="27" t="str">
        <f>IF(ISERR(FIND(BH$4,Stac!$S16))=FALSE,IF(ISERR(FIND(CONCATENATE(BH$4,"+"),Stac!$S16))=FALSE,IF(ISERR(FIND(CONCATENATE(BH$4,"++"),Stac!$S16))=FALSE,IF(ISERR(FIND(CONCATENATE(BH$4,"+++"),Stac!$S16))=FALSE,"+++","++"),"+")," ")," ")</f>
        <v xml:space="preserve"> </v>
      </c>
      <c r="BI14" s="27" t="str">
        <f>IF(ISERR(FIND(BI$4,Stac!$S16))=FALSE,IF(ISERR(FIND(CONCATENATE(BI$4,"+"),Stac!$S16))=FALSE,IF(ISERR(FIND(CONCATENATE(BI$4,"++"),Stac!$S16))=FALSE,IF(ISERR(FIND(CONCATENATE(BI$4,"+++"),Stac!$S16))=FALSE,"+++","++"),"+")," ")," ")</f>
        <v>+</v>
      </c>
      <c r="BJ14" s="110" t="str">
        <f>Stac!C16</f>
        <v>Ergonomics, occupational health and work safety, intellectual rights protection</v>
      </c>
      <c r="BK14" s="27" t="str">
        <f>IF(ISERR(FIND(BK$4,Stac!$T16))=FALSE,IF(ISERR(FIND(CONCATENATE(BK$4,"+"),Stac!$T16))=FALSE,IF(ISERR(FIND(CONCATENATE(BK$4,"++"),Stac!$T16))=FALSE,IF(ISERR(FIND(CONCATENATE(BK$4,"+++"),Stac!$T16))=FALSE,"+++","++"),"+")," ")," ")</f>
        <v>+</v>
      </c>
      <c r="BL14" s="27" t="str">
        <f>IF(ISERR(FIND(BL$4,Stac!$T16))=FALSE,IF(ISERR(FIND(CONCATENATE(BL$4,"+"),Stac!$T16))=FALSE,IF(ISERR(FIND(CONCATENATE(BL$4,"++"),Stac!$T16))=FALSE,IF(ISERR(FIND(CONCATENATE(BL$4,"+++"),Stac!$T16))=FALSE,"+++","++"),"+")," ")," ")</f>
        <v>+</v>
      </c>
      <c r="BM14" s="27" t="str">
        <f>IF(ISERR(FIND(BM$4,Stac!$T16))=FALSE,IF(ISERR(FIND(CONCATENATE(BM$4,"+"),Stac!$T16))=FALSE,IF(ISERR(FIND(CONCATENATE(BM$4,"++"),Stac!$T16))=FALSE,IF(ISERR(FIND(CONCATENATE(BM$4,"+++"),Stac!$T16))=FALSE,"+++","++"),"+")," ")," ")</f>
        <v>+</v>
      </c>
      <c r="BN14" s="27" t="str">
        <f>IF(ISERR(FIND(BN$4,Stac!$T16))=FALSE,IF(ISERR(FIND(CONCATENATE(BN$4,"+"),Stac!$T16))=FALSE,IF(ISERR(FIND(CONCATENATE(BN$4,"++"),Stac!$T16))=FALSE,IF(ISERR(FIND(CONCATENATE(BN$4,"+++"),Stac!$T16))=FALSE,"+++","++"),"+")," ")," ")</f>
        <v xml:space="preserve"> </v>
      </c>
      <c r="BO14" s="27" t="str">
        <f>IF(ISERR(FIND(BO$4,Stac!$T16))=FALSE,IF(ISERR(FIND(CONCATENATE(BO$4,"+"),Stac!$T16))=FALSE,IF(ISERR(FIND(CONCATENATE(BO$4,"++"),Stac!$T16))=FALSE,IF(ISERR(FIND(CONCATENATE(BO$4,"+++"),Stac!$T16))=FALSE,"+++","++"),"+")," ")," ")</f>
        <v xml:space="preserve"> </v>
      </c>
      <c r="BP14" s="27" t="str">
        <f>IF(ISERR(FIND(BP$4,Stac!$T16))=FALSE,IF(ISERR(FIND(CONCATENATE(BP$4,"+"),Stac!$T16))=FALSE,IF(ISERR(FIND(CONCATENATE(BP$4,"++"),Stac!$T16))=FALSE,IF(ISERR(FIND(CONCATENATE(BP$4,"+++"),Stac!$T16))=FALSE,"+++","++"),"+")," ")," ")</f>
        <v xml:space="preserve"> </v>
      </c>
      <c r="BQ14" s="27" t="str">
        <f>IF(ISERR(FIND(BQ$4,Stac!$T16))=FALSE,IF(ISERR(FIND(CONCATENATE(BQ$4,"+"),Stac!$T16))=FALSE,IF(ISERR(FIND(CONCATENATE(BQ$4,"++"),Stac!$T16))=FALSE,IF(ISERR(FIND(CONCATENATE(BQ$4,"+++"),Stac!$T16))=FALSE,"+++","++"),"+")," ")," ")</f>
        <v xml:space="preserve"> </v>
      </c>
    </row>
    <row r="15" spans="1:69">
      <c r="A15" s="49" t="str">
        <f>Stac!C17</f>
        <v>Physical education</v>
      </c>
      <c r="B15" s="27" t="str">
        <f>IF(ISERR(FIND(B$4,Stac!$R17))=FALSE,IF(ISERR(FIND(CONCATENATE(B$4,"+"),Stac!$R17))=FALSE,IF(ISERR(FIND(CONCATENATE(B$4,"++"),Stac!$R17))=FALSE,IF(ISERR(FIND(CONCATENATE(B$4,"+++"),Stac!$R17))=FALSE,"+++","++"),"+")," ")," ")</f>
        <v xml:space="preserve"> </v>
      </c>
      <c r="C15" s="27" t="str">
        <f>IF(ISERR(FIND(C$4,Stac!$R17))=FALSE,IF(ISERR(FIND(CONCATENATE(C$4,"+"),Stac!$R17))=FALSE,IF(ISERR(FIND(CONCATENATE(C$4,"++"),Stac!$R17))=FALSE,IF(ISERR(FIND(CONCATENATE(C$4,"+++"),Stac!$R17))=FALSE,"+++","++"),"+")," ")," ")</f>
        <v xml:space="preserve"> </v>
      </c>
      <c r="D15" s="27" t="str">
        <f>IF(ISERR(FIND(D$4,Stac!$R17))=FALSE,IF(ISERR(FIND(CONCATENATE(D$4,"+"),Stac!$R17))=FALSE,IF(ISERR(FIND(CONCATENATE(D$4,"++"),Stac!$R17))=FALSE,IF(ISERR(FIND(CONCATENATE(D$4,"+++"),Stac!$R17))=FALSE,"+++","++"),"+")," ")," ")</f>
        <v xml:space="preserve"> </v>
      </c>
      <c r="E15" s="27" t="str">
        <f>IF(ISERR(FIND(E$4,Stac!$R17))=FALSE,IF(ISERR(FIND(CONCATENATE(E$4,"+"),Stac!$R17))=FALSE,IF(ISERR(FIND(CONCATENATE(E$4,"++"),Stac!$R17))=FALSE,IF(ISERR(FIND(CONCATENATE(E$4,"+++"),Stac!$R17))=FALSE,"+++","++"),"+")," ")," ")</f>
        <v xml:space="preserve"> </v>
      </c>
      <c r="F15" s="27" t="str">
        <f>IF(ISERR(FIND(F$4,Stac!$R17))=FALSE,IF(ISERR(FIND(CONCATENATE(F$4,"+"),Stac!$R17))=FALSE,IF(ISERR(FIND(CONCATENATE(F$4,"++"),Stac!$R17))=FALSE,IF(ISERR(FIND(CONCATENATE(F$4,"+++"),Stac!$R17))=FALSE,"+++","++"),"+")," ")," ")</f>
        <v xml:space="preserve"> </v>
      </c>
      <c r="G15" s="27" t="str">
        <f>IF(ISERR(FIND(G$4,Stac!$R17))=FALSE,IF(ISERR(FIND(CONCATENATE(G$4,"+"),Stac!$R17))=FALSE,IF(ISERR(FIND(CONCATENATE(G$4,"++"),Stac!$R17))=FALSE,IF(ISERR(FIND(CONCATENATE(G$4,"+++"),Stac!$R17))=FALSE,"+++","++"),"+")," ")," ")</f>
        <v xml:space="preserve"> </v>
      </c>
      <c r="H15" s="27" t="str">
        <f>IF(ISERR(FIND(H$4,Stac!$R17))=FALSE,IF(ISERR(FIND(CONCATENATE(H$4,"+"),Stac!$R17))=FALSE,IF(ISERR(FIND(CONCATENATE(H$4,"++"),Stac!$R17))=FALSE,IF(ISERR(FIND(CONCATENATE(H$4,"+++"),Stac!$R17))=FALSE,"+++","++"),"+")," ")," ")</f>
        <v xml:space="preserve"> </v>
      </c>
      <c r="I15" s="27" t="str">
        <f>IF(ISERR(FIND(I$4,Stac!$R17))=FALSE,IF(ISERR(FIND(CONCATENATE(I$4,"+"),Stac!$R17))=FALSE,IF(ISERR(FIND(CONCATENATE(I$4,"++"),Stac!$R17))=FALSE,IF(ISERR(FIND(CONCATENATE(I$4,"+++"),Stac!$R17))=FALSE,"+++","++"),"+")," ")," ")</f>
        <v xml:space="preserve"> </v>
      </c>
      <c r="J15" s="27" t="str">
        <f>IF(ISERR(FIND(J$4,Stac!$R17))=FALSE,IF(ISERR(FIND(CONCATENATE(J$4,"+"),Stac!$R17))=FALSE,IF(ISERR(FIND(CONCATENATE(J$4,"++"),Stac!$R17))=FALSE,IF(ISERR(FIND(CONCATENATE(J$4,"+++"),Stac!$R17))=FALSE,"+++","++"),"+")," ")," ")</f>
        <v xml:space="preserve"> </v>
      </c>
      <c r="K15" s="27" t="str">
        <f>IF(ISERR(FIND(K$4,Stac!$R17))=FALSE,IF(ISERR(FIND(CONCATENATE(K$4,"+"),Stac!$R17))=FALSE,IF(ISERR(FIND(CONCATENATE(K$4,"++"),Stac!$R17))=FALSE,IF(ISERR(FIND(CONCATENATE(K$4,"+++"),Stac!$R17))=FALSE,"+++","++"),"+")," ")," ")</f>
        <v xml:space="preserve"> </v>
      </c>
      <c r="L15" s="27" t="str">
        <f>IF(ISERR(FIND(L$4,Stac!$R17))=FALSE,IF(ISERR(FIND(CONCATENATE(L$4,"+"),Stac!$R17))=FALSE,IF(ISERR(FIND(CONCATENATE(L$4,"++"),Stac!$R17))=FALSE,IF(ISERR(FIND(CONCATENATE(L$4,"+++"),Stac!$R17))=FALSE,"+++","++"),"+")," ")," ")</f>
        <v xml:space="preserve"> </v>
      </c>
      <c r="M15" s="27" t="str">
        <f>IF(ISERR(FIND(M$4,Stac!$R17))=FALSE,IF(ISERR(FIND(CONCATENATE(M$4,"+"),Stac!$R17))=FALSE,IF(ISERR(FIND(CONCATENATE(M$4,"++"),Stac!$R17))=FALSE,IF(ISERR(FIND(CONCATENATE(M$4,"+++"),Stac!$R17))=FALSE,"+++","++"),"+")," ")," ")</f>
        <v xml:space="preserve"> </v>
      </c>
      <c r="N15" s="27" t="str">
        <f>IF(ISERR(FIND(N$4,Stac!$R17))=FALSE,IF(ISERR(FIND(CONCATENATE(N$4,"+"),Stac!$R17))=FALSE,IF(ISERR(FIND(CONCATENATE(N$4,"++"),Stac!$R17))=FALSE,IF(ISERR(FIND(CONCATENATE(N$4,"+++"),Stac!$R17))=FALSE,"+++","++"),"+")," ")," ")</f>
        <v xml:space="preserve"> </v>
      </c>
      <c r="O15" s="27" t="str">
        <f>IF(ISERR(FIND(O$4,Stac!$R17))=FALSE,IF(ISERR(FIND(CONCATENATE(O$4,"+"),Stac!$R17))=FALSE,IF(ISERR(FIND(CONCATENATE(O$4,"++"),Stac!$R17))=FALSE,IF(ISERR(FIND(CONCATENATE(O$4,"+++"),Stac!$R17))=FALSE,"+++","++"),"+")," ")," ")</f>
        <v xml:space="preserve"> </v>
      </c>
      <c r="P15" s="27" t="str">
        <f>IF(ISERR(FIND(P$4,Stac!$R17))=FALSE,IF(ISERR(FIND(CONCATENATE(P$4,"+"),Stac!$R17))=FALSE,IF(ISERR(FIND(CONCATENATE(P$4,"++"),Stac!$R17))=FALSE,IF(ISERR(FIND(CONCATENATE(P$4,"+++"),Stac!$R17))=FALSE,"+++","++"),"+")," ")," ")</f>
        <v xml:space="preserve"> </v>
      </c>
      <c r="Q15" s="27" t="str">
        <f>IF(ISERR(FIND(Q$4,Stac!$R17))=FALSE,IF(ISERR(FIND(CONCATENATE(Q$4,"+"),Stac!$R17))=FALSE,IF(ISERR(FIND(CONCATENATE(Q$4,"++"),Stac!$R17))=FALSE,IF(ISERR(FIND(CONCATENATE(Q$4,"+++"),Stac!$R17))=FALSE,"+++","++"),"+")," ")," ")</f>
        <v xml:space="preserve"> </v>
      </c>
      <c r="R15" s="27" t="str">
        <f>IF(ISERR(FIND(R$4,Stac!$R17))=FALSE,IF(ISERR(FIND(CONCATENATE(R$4,"+"),Stac!$R17))=FALSE,IF(ISERR(FIND(CONCATENATE(R$4,"++"),Stac!$R17))=FALSE,IF(ISERR(FIND(CONCATENATE(R$4,"+++"),Stac!$R17))=FALSE,"+++","++"),"+")," ")," ")</f>
        <v xml:space="preserve"> </v>
      </c>
      <c r="S15" s="27" t="str">
        <f>IF(ISERR(FIND(S$4,Stac!$R17))=FALSE,IF(ISERR(FIND(CONCATENATE(S$4,"+"),Stac!$R17))=FALSE,IF(ISERR(FIND(CONCATENATE(S$4,"++"),Stac!$R17))=FALSE,IF(ISERR(FIND(CONCATENATE(S$4,"+++"),Stac!$R17))=FALSE,"+++","++"),"+")," ")," ")</f>
        <v xml:space="preserve"> </v>
      </c>
      <c r="T15" s="27" t="str">
        <f>IF(ISERR(FIND(T$4,Stac!$R17))=FALSE,IF(ISERR(FIND(CONCATENATE(T$4,"+"),Stac!$R17))=FALSE,IF(ISERR(FIND(CONCATENATE(T$4,"++"),Stac!$R17))=FALSE,IF(ISERR(FIND(CONCATENATE(T$4,"+++"),Stac!$R17))=FALSE,"+++","++"),"+")," ")," ")</f>
        <v xml:space="preserve"> </v>
      </c>
      <c r="U15" s="27" t="str">
        <f>IF(ISERR(FIND(U$4,Stac!$R17))=FALSE,IF(ISERR(FIND(CONCATENATE(U$4,"+"),Stac!$R17))=FALSE,IF(ISERR(FIND(CONCATENATE(U$4,"++"),Stac!$R17))=FALSE,IF(ISERR(FIND(CONCATENATE(U$4,"+++"),Stac!$R17))=FALSE,"+++","++"),"+")," ")," ")</f>
        <v xml:space="preserve"> </v>
      </c>
      <c r="V15" s="27" t="str">
        <f>IF(ISERR(FIND(V$4,Stac!$R17))=FALSE,IF(ISERR(FIND(CONCATENATE(V$4,"+"),Stac!$R17))=FALSE,IF(ISERR(FIND(CONCATENATE(V$4,"++"),Stac!$R17))=FALSE,IF(ISERR(FIND(CONCATENATE(V$4,"+++"),Stac!$R17))=FALSE,"+++","++"),"+")," ")," ")</f>
        <v xml:space="preserve"> </v>
      </c>
      <c r="W15" s="27" t="str">
        <f>IF(ISERR(FIND(W$4,Stac!$R17))=FALSE,IF(ISERR(FIND(CONCATENATE(W$4,"+"),Stac!$R17))=FALSE,IF(ISERR(FIND(CONCATENATE(W$4,"++"),Stac!$R17))=FALSE,IF(ISERR(FIND(CONCATENATE(W$4,"+++"),Stac!$R17))=FALSE,"+++","++"),"+")," ")," ")</f>
        <v xml:space="preserve"> </v>
      </c>
      <c r="X15" s="27" t="str">
        <f>IF(ISERR(FIND(X$4,Stac!$R17))=FALSE,IF(ISERR(FIND(CONCATENATE(X$4,"+"),Stac!$R17))=FALSE,IF(ISERR(FIND(CONCATENATE(X$4,"++"),Stac!$R17))=FALSE,IF(ISERR(FIND(CONCATENATE(X$4,"+++"),Stac!$R17))=FALSE,"+++","++"),"+")," ")," ")</f>
        <v xml:space="preserve"> </v>
      </c>
      <c r="Y15" s="27" t="str">
        <f>IF(ISERR(FIND(Y$4,Stac!$R17))=FALSE,IF(ISERR(FIND(CONCATENATE(Y$4,"+"),Stac!$R17))=FALSE,IF(ISERR(FIND(CONCATENATE(Y$4,"++"),Stac!$R17))=FALSE,IF(ISERR(FIND(CONCATENATE(Y$4,"+++"),Stac!$R17))=FALSE,"+++","++"),"+")," ")," ")</f>
        <v xml:space="preserve"> </v>
      </c>
      <c r="Z15" s="27" t="str">
        <f>IF(ISERR(FIND(Z$4,Stac!$R17))=FALSE,IF(ISERR(FIND(CONCATENATE(Z$4,"+"),Stac!$R17))=FALSE,IF(ISERR(FIND(CONCATENATE(Z$4,"++"),Stac!$R17))=FALSE,IF(ISERR(FIND(CONCATENATE(Z$4,"+++"),Stac!$R17))=FALSE,"+++","++"),"+")," ")," ")</f>
        <v xml:space="preserve"> </v>
      </c>
      <c r="AA15" s="27" t="str">
        <f>IF(ISERR(FIND(AA$4,Stac!$R17))=FALSE,IF(ISERR(FIND(CONCATENATE(AA$4,"+"),Stac!$R17))=FALSE,IF(ISERR(FIND(CONCATENATE(AA$4,"++"),Stac!$R17))=FALSE,IF(ISERR(FIND(CONCATENATE(AA$4,"+++"),Stac!$R17))=FALSE,"+++","++"),"+")," ")," ")</f>
        <v xml:space="preserve"> </v>
      </c>
      <c r="AB15" s="27" t="str">
        <f>IF(ISERR(FIND(AB$4,Stac!$R17))=FALSE,IF(ISERR(FIND(CONCATENATE(AB$4,"+"),Stac!$R17))=FALSE,IF(ISERR(FIND(CONCATENATE(AB$4,"++"),Stac!$R17))=FALSE,IF(ISERR(FIND(CONCATENATE(AB$4,"+++"),Stac!$R17))=FALSE,"+++","++"),"+")," ")," ")</f>
        <v xml:space="preserve"> </v>
      </c>
      <c r="AC15" s="27" t="str">
        <f>IF(ISERR(FIND(AC$4,Stac!$R17))=FALSE,IF(ISERR(FIND(CONCATENATE(AC$4,"+"),Stac!$R17))=FALSE,IF(ISERR(FIND(CONCATENATE(AC$4,"++"),Stac!$R17))=FALSE,IF(ISERR(FIND(CONCATENATE(AC$4,"+++"),Stac!$R17))=FALSE,"+++","++"),"+")," ")," ")</f>
        <v xml:space="preserve"> </v>
      </c>
      <c r="AD15" s="72" t="str">
        <f>Stac!C17</f>
        <v>Physical education</v>
      </c>
      <c r="AE15" s="27" t="str">
        <f>IF(ISERR(FIND(AE$4,Stac!$S17))=FALSE,IF(ISERR(FIND(CONCATENATE(AE$4,"+"),Stac!$S17))=FALSE,IF(ISERR(FIND(CONCATENATE(AE$4,"++"),Stac!$S17))=FALSE,IF(ISERR(FIND(CONCATENATE(AE$4,"+++"),Stac!$S17))=FALSE,"+++","++"),"+")," ")," ")</f>
        <v xml:space="preserve"> </v>
      </c>
      <c r="AF15" s="27" t="str">
        <f>IF(ISERR(FIND(AF$4,Stac!$S17))=FALSE,IF(ISERR(FIND(CONCATENATE(AF$4,"+"),Stac!$S17))=FALSE,IF(ISERR(FIND(CONCATENATE(AF$4,"++"),Stac!$S17))=FALSE,IF(ISERR(FIND(CONCATENATE(AF$4,"+++"),Stac!$S17))=FALSE,"+++","++"),"+")," ")," ")</f>
        <v xml:space="preserve"> </v>
      </c>
      <c r="AG15" s="27" t="str">
        <f>IF(ISERR(FIND(AG$4,Stac!$S17))=FALSE,IF(ISERR(FIND(CONCATENATE(AG$4,"+"),Stac!$S17))=FALSE,IF(ISERR(FIND(CONCATENATE(AG$4,"++"),Stac!$S17))=FALSE,IF(ISERR(FIND(CONCATENATE(AG$4,"+++"),Stac!$S17))=FALSE,"+++","++"),"+")," ")," ")</f>
        <v xml:space="preserve"> </v>
      </c>
      <c r="AH15" s="27" t="str">
        <f>IF(ISERR(FIND(AH$4,Stac!$S17))=FALSE,IF(ISERR(FIND(CONCATENATE(AH$4,"+"),Stac!$S17))=FALSE,IF(ISERR(FIND(CONCATENATE(AH$4,"++"),Stac!$S17))=FALSE,IF(ISERR(FIND(CONCATENATE(AH$4,"+++"),Stac!$S17))=FALSE,"+++","++"),"+")," ")," ")</f>
        <v xml:space="preserve"> </v>
      </c>
      <c r="AI15" s="27" t="str">
        <f>IF(ISERR(FIND(AI$4,Stac!$S17))=FALSE,IF(ISERR(FIND(CONCATENATE(AI$4,"+"),Stac!$S17))=FALSE,IF(ISERR(FIND(CONCATENATE(AI$4,"++"),Stac!$S17))=FALSE,IF(ISERR(FIND(CONCATENATE(AI$4,"+++"),Stac!$S17))=FALSE,"+++","++"),"+")," ")," ")</f>
        <v xml:space="preserve"> </v>
      </c>
      <c r="AJ15" s="27" t="str">
        <f>IF(ISERR(FIND(AJ$4,Stac!$S17))=FALSE,IF(ISERR(FIND(CONCATENATE(AJ$4,"+"),Stac!$S17))=FALSE,IF(ISERR(FIND(CONCATENATE(AJ$4,"++"),Stac!$S17))=FALSE,IF(ISERR(FIND(CONCATENATE(AJ$4,"+++"),Stac!$S17))=FALSE,"+++","++"),"+")," ")," ")</f>
        <v xml:space="preserve"> </v>
      </c>
      <c r="AK15" s="27" t="str">
        <f>IF(ISERR(FIND(AK$4,Stac!$S17))=FALSE,IF(ISERR(FIND(CONCATENATE(AK$4,"+"),Stac!$S17))=FALSE,IF(ISERR(FIND(CONCATENATE(AK$4,"++"),Stac!$S17))=FALSE,IF(ISERR(FIND(CONCATENATE(AK$4,"+++"),Stac!$S17))=FALSE,"+++","++"),"+")," ")," ")</f>
        <v xml:space="preserve"> </v>
      </c>
      <c r="AL15" s="27" t="str">
        <f>IF(ISERR(FIND(AL$4,Stac!$S17))=FALSE,IF(ISERR(FIND(CONCATENATE(AL$4,"+"),Stac!$S17))=FALSE,IF(ISERR(FIND(CONCATENATE(AL$4,"++"),Stac!$S17))=FALSE,IF(ISERR(FIND(CONCATENATE(AL$4,"+++"),Stac!$S17))=FALSE,"+++","++"),"+")," ")," ")</f>
        <v xml:space="preserve"> </v>
      </c>
      <c r="AM15" s="27" t="str">
        <f>IF(ISERR(FIND(AM$4,Stac!$S17))=FALSE,IF(ISERR(FIND(CONCATENATE(AM$4,"+"),Stac!$S17))=FALSE,IF(ISERR(FIND(CONCATENATE(AM$4,"++"),Stac!$S17))=FALSE,IF(ISERR(FIND(CONCATENATE(AM$4,"+++"),Stac!$S17))=FALSE,"+++","++"),"+")," ")," ")</f>
        <v xml:space="preserve"> </v>
      </c>
      <c r="AN15" s="27" t="str">
        <f>IF(ISERR(FIND(AN$4,Stac!$S17))=FALSE,IF(ISERR(FIND(CONCATENATE(AN$4,"+"),Stac!$S17))=FALSE,IF(ISERR(FIND(CONCATENATE(AN$4,"++"),Stac!$S17))=FALSE,IF(ISERR(FIND(CONCATENATE(AN$4,"+++"),Stac!$S17))=FALSE,"+++","++"),"+")," ")," ")</f>
        <v xml:space="preserve"> </v>
      </c>
      <c r="AO15" s="27" t="str">
        <f>IF(ISERR(FIND(AO$4,Stac!$S17))=FALSE,IF(ISERR(FIND(CONCATENATE(AO$4,"+"),Stac!$S17))=FALSE,IF(ISERR(FIND(CONCATENATE(AO$4,"++"),Stac!$S17))=FALSE,IF(ISERR(FIND(CONCATENATE(AO$4,"+++"),Stac!$S17))=FALSE,"+++","++"),"+")," ")," ")</f>
        <v xml:space="preserve"> </v>
      </c>
      <c r="AP15" s="27" t="str">
        <f>IF(ISERR(FIND(AP$4,Stac!$S17))=FALSE,IF(ISERR(FIND(CONCATENATE(AP$4,"+"),Stac!$S17))=FALSE,IF(ISERR(FIND(CONCATENATE(AP$4,"++"),Stac!$S17))=FALSE,IF(ISERR(FIND(CONCATENATE(AP$4,"+++"),Stac!$S17))=FALSE,"+++","++"),"+")," ")," ")</f>
        <v xml:space="preserve"> </v>
      </c>
      <c r="AQ15" s="27" t="str">
        <f>IF(ISERR(FIND(AQ$4,Stac!$S17))=FALSE,IF(ISERR(FIND(CONCATENATE(AQ$4,"+"),Stac!$S17))=FALSE,IF(ISERR(FIND(CONCATENATE(AQ$4,"++"),Stac!$S17))=FALSE,IF(ISERR(FIND(CONCATENATE(AQ$4,"+++"),Stac!$S17))=FALSE,"+++","++"),"+")," ")," ")</f>
        <v xml:space="preserve"> </v>
      </c>
      <c r="AR15" s="27" t="str">
        <f>IF(ISERR(FIND(AR$4,Stac!$S17))=FALSE,IF(ISERR(FIND(CONCATENATE(AR$4,"+"),Stac!$S17))=FALSE,IF(ISERR(FIND(CONCATENATE(AR$4,"++"),Stac!$S17))=FALSE,IF(ISERR(FIND(CONCATENATE(AR$4,"+++"),Stac!$S17))=FALSE,"+++","++"),"+")," ")," ")</f>
        <v xml:space="preserve"> </v>
      </c>
      <c r="AS15" s="27" t="str">
        <f>IF(ISERR(FIND(AS$4,Stac!$S17))=FALSE,IF(ISERR(FIND(CONCATENATE(AS$4,"+"),Stac!$S17))=FALSE,IF(ISERR(FIND(CONCATENATE(AS$4,"++"),Stac!$S17))=FALSE,IF(ISERR(FIND(CONCATENATE(AS$4,"+++"),Stac!$S17))=FALSE,"+++","++"),"+")," ")," ")</f>
        <v xml:space="preserve"> </v>
      </c>
      <c r="AT15" s="27" t="str">
        <f>IF(ISERR(FIND(AT$4,Stac!$S17))=FALSE,IF(ISERR(FIND(CONCATENATE(AT$4,"+"),Stac!$S17))=FALSE,IF(ISERR(FIND(CONCATENATE(AT$4,"++"),Stac!$S17))=FALSE,IF(ISERR(FIND(CONCATENATE(AT$4,"+++"),Stac!$S17))=FALSE,"+++","++"),"+")," ")," ")</f>
        <v xml:space="preserve"> </v>
      </c>
      <c r="AU15" s="27" t="str">
        <f>IF(ISERR(FIND(AU$4,Stac!$S17))=FALSE,IF(ISERR(FIND(CONCATENATE(AU$4,"+"),Stac!$S17))=FALSE,IF(ISERR(FIND(CONCATENATE(AU$4,"++"),Stac!$S17))=FALSE,IF(ISERR(FIND(CONCATENATE(AU$4,"+++"),Stac!$S17))=FALSE,"+++","++"),"+")," ")," ")</f>
        <v xml:space="preserve"> </v>
      </c>
      <c r="AV15" s="27" t="str">
        <f>IF(ISERR(FIND(AV$4,Stac!$S17))=FALSE,IF(ISERR(FIND(CONCATENATE(AV$4,"+"),Stac!$S17))=FALSE,IF(ISERR(FIND(CONCATENATE(AV$4,"++"),Stac!$S17))=FALSE,IF(ISERR(FIND(CONCATENATE(AV$4,"+++"),Stac!$S17))=FALSE,"+++","++"),"+")," ")," ")</f>
        <v xml:space="preserve"> </v>
      </c>
      <c r="AW15" s="27" t="str">
        <f>IF(ISERR(FIND(AW$4,Stac!$S17))=FALSE,IF(ISERR(FIND(CONCATENATE(AW$4,"+"),Stac!$S17))=FALSE,IF(ISERR(FIND(CONCATENATE(AW$4,"++"),Stac!$S17))=FALSE,IF(ISERR(FIND(CONCATENATE(AW$4,"+++"),Stac!$S17))=FALSE,"+++","++"),"+")," ")," ")</f>
        <v xml:space="preserve"> </v>
      </c>
      <c r="AX15" s="27" t="str">
        <f>IF(ISERR(FIND(AX$4,Stac!$S17))=FALSE,IF(ISERR(FIND(CONCATENATE(AX$4,"+"),Stac!$S17))=FALSE,IF(ISERR(FIND(CONCATENATE(AX$4,"++"),Stac!$S17))=FALSE,IF(ISERR(FIND(CONCATENATE(AX$4,"+++"),Stac!$S17))=FALSE,"+++","++"),"+")," ")," ")</f>
        <v xml:space="preserve"> </v>
      </c>
      <c r="AY15" s="27" t="str">
        <f>IF(ISERR(FIND(AY$4,Stac!$S17))=FALSE,IF(ISERR(FIND(CONCATENATE(AY$4,"+"),Stac!$S17))=FALSE,IF(ISERR(FIND(CONCATENATE(AY$4,"++"),Stac!$S17))=FALSE,IF(ISERR(FIND(CONCATENATE(AY$4,"+++"),Stac!$S17))=FALSE,"+++","++"),"+")," ")," ")</f>
        <v xml:space="preserve"> </v>
      </c>
      <c r="AZ15" s="27" t="str">
        <f>IF(ISERR(FIND(AZ$4,Stac!$S17))=FALSE,IF(ISERR(FIND(CONCATENATE(AZ$4,"+"),Stac!$S17))=FALSE,IF(ISERR(FIND(CONCATENATE(AZ$4,"++"),Stac!$S17))=FALSE,IF(ISERR(FIND(CONCATENATE(AZ$4,"+++"),Stac!$S17))=FALSE,"+++","++"),"+")," ")," ")</f>
        <v xml:space="preserve"> </v>
      </c>
      <c r="BA15" s="27" t="str">
        <f>IF(ISERR(FIND(BA$4,Stac!$S17))=FALSE,IF(ISERR(FIND(CONCATENATE(BA$4,"+"),Stac!$S17))=FALSE,IF(ISERR(FIND(CONCATENATE(BA$4,"++"),Stac!$S17))=FALSE,IF(ISERR(FIND(CONCATENATE(BA$4,"+++"),Stac!$S17))=FALSE,"+++","++"),"+")," ")," ")</f>
        <v xml:space="preserve"> </v>
      </c>
      <c r="BB15" s="27" t="str">
        <f>IF(ISERR(FIND(BB$4,Stac!$S17))=FALSE,IF(ISERR(FIND(CONCATENATE(BB$4,"+"),Stac!$S17))=FALSE,IF(ISERR(FIND(CONCATENATE(BB$4,"++"),Stac!$S17))=FALSE,IF(ISERR(FIND(CONCATENATE(BB$4,"+++"),Stac!$S17))=FALSE,"+++","++"),"+")," ")," ")</f>
        <v xml:space="preserve"> </v>
      </c>
      <c r="BC15" s="27" t="str">
        <f>IF(ISERR(FIND(BC$4,Stac!$S17))=FALSE,IF(ISERR(FIND(CONCATENATE(BC$4,"+"),Stac!$S17))=FALSE,IF(ISERR(FIND(CONCATENATE(BC$4,"++"),Stac!$S17))=FALSE,IF(ISERR(FIND(CONCATENATE(BC$4,"+++"),Stac!$S17))=FALSE,"+++","++"),"+")," ")," ")</f>
        <v xml:space="preserve"> </v>
      </c>
      <c r="BD15" s="27" t="str">
        <f>IF(ISERR(FIND(BD$4,Stac!$S17))=FALSE,IF(ISERR(FIND(CONCATENATE(BD$4,"+"),Stac!$S17))=FALSE,IF(ISERR(FIND(CONCATENATE(BD$4,"++"),Stac!$S17))=FALSE,IF(ISERR(FIND(CONCATENATE(BD$4,"+++"),Stac!$S17))=FALSE,"+++","++"),"+")," ")," ")</f>
        <v xml:space="preserve"> </v>
      </c>
      <c r="BE15" s="27" t="str">
        <f>IF(ISERR(FIND(BE$4,Stac!$S17))=FALSE,IF(ISERR(FIND(CONCATENATE(BE$4,"+"),Stac!$S17))=FALSE,IF(ISERR(FIND(CONCATENATE(BE$4,"++"),Stac!$S17))=FALSE,IF(ISERR(FIND(CONCATENATE(BE$4,"+++"),Stac!$S17))=FALSE,"+++","++"),"+")," ")," ")</f>
        <v xml:space="preserve"> </v>
      </c>
      <c r="BF15" s="27" t="str">
        <f>IF(ISERR(FIND(BF$4,Stac!$S17))=FALSE,IF(ISERR(FIND(CONCATENATE(BF$4,"+"),Stac!$S17))=FALSE,IF(ISERR(FIND(CONCATENATE(BF$4,"++"),Stac!$S17))=FALSE,IF(ISERR(FIND(CONCATENATE(BF$4,"+++"),Stac!$S17))=FALSE,"+++","++"),"+")," ")," ")</f>
        <v xml:space="preserve"> </v>
      </c>
      <c r="BG15" s="27" t="str">
        <f>IF(ISERR(FIND(BG$4,Stac!$S17))=FALSE,IF(ISERR(FIND(CONCATENATE(BG$4,"+"),Stac!$S17))=FALSE,IF(ISERR(FIND(CONCATENATE(BG$4,"++"),Stac!$S17))=FALSE,IF(ISERR(FIND(CONCATENATE(BG$4,"+++"),Stac!$S17))=FALSE,"+++","++"),"+")," ")," ")</f>
        <v xml:space="preserve"> </v>
      </c>
      <c r="BH15" s="27" t="str">
        <f>IF(ISERR(FIND(BH$4,Stac!$S17))=FALSE,IF(ISERR(FIND(CONCATENATE(BH$4,"+"),Stac!$S17))=FALSE,IF(ISERR(FIND(CONCATENATE(BH$4,"++"),Stac!$S17))=FALSE,IF(ISERR(FIND(CONCATENATE(BH$4,"+++"),Stac!$S17))=FALSE,"+++","++"),"+")," ")," ")</f>
        <v xml:space="preserve"> </v>
      </c>
      <c r="BI15" s="27" t="str">
        <f>IF(ISERR(FIND(BI$4,Stac!$S17))=FALSE,IF(ISERR(FIND(CONCATENATE(BI$4,"+"),Stac!$S17))=FALSE,IF(ISERR(FIND(CONCATENATE(BI$4,"++"),Stac!$S17))=FALSE,IF(ISERR(FIND(CONCATENATE(BI$4,"+++"),Stac!$S17))=FALSE,"+++","++"),"+")," ")," ")</f>
        <v xml:space="preserve"> </v>
      </c>
      <c r="BJ15" s="72" t="str">
        <f>Stac!C17</f>
        <v>Physical education</v>
      </c>
      <c r="BK15" s="27" t="str">
        <f>IF(ISERR(FIND(BK$4,Stac!$T17))=FALSE,IF(ISERR(FIND(CONCATENATE(BK$4,"+"),Stac!$T17))=FALSE,IF(ISERR(FIND(CONCATENATE(BK$4,"++"),Stac!$T17))=FALSE,IF(ISERR(FIND(CONCATENATE(BK$4,"+++"),Stac!$T17))=FALSE,"+++","++"),"+")," ")," ")</f>
        <v xml:space="preserve"> </v>
      </c>
      <c r="BL15" s="27" t="str">
        <f>IF(ISERR(FIND(BL$4,Stac!$T17))=FALSE,IF(ISERR(FIND(CONCATENATE(BL$4,"+"),Stac!$T17))=FALSE,IF(ISERR(FIND(CONCATENATE(BL$4,"++"),Stac!$T17))=FALSE,IF(ISERR(FIND(CONCATENATE(BL$4,"+++"),Stac!$T17))=FALSE,"+++","++"),"+")," ")," ")</f>
        <v xml:space="preserve"> </v>
      </c>
      <c r="BM15" s="27" t="str">
        <f>IF(ISERR(FIND(BM$4,Stac!$T17))=FALSE,IF(ISERR(FIND(CONCATENATE(BM$4,"+"),Stac!$T17))=FALSE,IF(ISERR(FIND(CONCATENATE(BM$4,"++"),Stac!$T17))=FALSE,IF(ISERR(FIND(CONCATENATE(BM$4,"+++"),Stac!$T17))=FALSE,"+++","++"),"+")," ")," ")</f>
        <v>+</v>
      </c>
      <c r="BN15" s="27" t="str">
        <f>IF(ISERR(FIND(BN$4,Stac!$T17))=FALSE,IF(ISERR(FIND(CONCATENATE(BN$4,"+"),Stac!$T17))=FALSE,IF(ISERR(FIND(CONCATENATE(BN$4,"++"),Stac!$T17))=FALSE,IF(ISERR(FIND(CONCATENATE(BN$4,"+++"),Stac!$T17))=FALSE,"+++","++"),"+")," ")," ")</f>
        <v xml:space="preserve"> </v>
      </c>
      <c r="BO15" s="27" t="str">
        <f>IF(ISERR(FIND(BO$4,Stac!$T17))=FALSE,IF(ISERR(FIND(CONCATENATE(BO$4,"+"),Stac!$T17))=FALSE,IF(ISERR(FIND(CONCATENATE(BO$4,"++"),Stac!$T17))=FALSE,IF(ISERR(FIND(CONCATENATE(BO$4,"+++"),Stac!$T17))=FALSE,"+++","++"),"+")," ")," ")</f>
        <v xml:space="preserve"> </v>
      </c>
      <c r="BP15" s="27" t="str">
        <f>IF(ISERR(FIND(BP$4,Stac!$T17))=FALSE,IF(ISERR(FIND(CONCATENATE(BP$4,"+"),Stac!$T17))=FALSE,IF(ISERR(FIND(CONCATENATE(BP$4,"++"),Stac!$T17))=FALSE,IF(ISERR(FIND(CONCATENATE(BP$4,"+++"),Stac!$T17))=FALSE,"+++","++"),"+")," ")," ")</f>
        <v xml:space="preserve"> </v>
      </c>
      <c r="BQ15" s="27" t="str">
        <f>IF(ISERR(FIND(BQ$4,Stac!$T17))=FALSE,IF(ISERR(FIND(CONCATENATE(BQ$4,"+"),Stac!$T17))=FALSE,IF(ISERR(FIND(CONCATENATE(BQ$4,"++"),Stac!$T17))=FALSE,IF(ISERR(FIND(CONCATENATE(BQ$4,"+++"),Stac!$T17))=FALSE,"+++","++"),"+")," ")," ")</f>
        <v xml:space="preserve"> </v>
      </c>
    </row>
    <row r="16" spans="1:69" ht="16.899999999999999" hidden="1" customHeight="1">
      <c r="A16" s="4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50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50"/>
      <c r="BK16" s="27"/>
      <c r="BL16" s="27"/>
      <c r="BM16" s="27"/>
      <c r="BN16" s="27"/>
      <c r="BO16" s="27"/>
      <c r="BP16" s="27"/>
      <c r="BQ16" s="27"/>
    </row>
    <row r="17" spans="1:69" ht="18.600000000000001" hidden="1" customHeight="1">
      <c r="A17" s="4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50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50"/>
      <c r="BK17" s="27"/>
      <c r="BL17" s="27"/>
      <c r="BM17" s="27"/>
      <c r="BN17" s="27"/>
      <c r="BO17" s="27"/>
      <c r="BP17" s="27"/>
      <c r="BQ17" s="27"/>
    </row>
    <row r="18" spans="1:69" ht="24" hidden="1" customHeight="1">
      <c r="A18" s="4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50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50"/>
      <c r="BK18" s="27"/>
      <c r="BL18" s="27"/>
      <c r="BM18" s="27"/>
      <c r="BN18" s="27"/>
      <c r="BO18" s="27"/>
      <c r="BP18" s="27"/>
      <c r="BQ18" s="27"/>
    </row>
    <row r="19" spans="1:69">
      <c r="A19" s="50" t="str">
        <f>Stac!C20</f>
        <v>Semestr 2: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50" t="str">
        <f>Stac!C20</f>
        <v>Semestr 2: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50" t="str">
        <f>Stac!C20</f>
        <v>Semestr 2:</v>
      </c>
      <c r="BK19" s="27"/>
      <c r="BL19" s="27"/>
      <c r="BM19" s="27"/>
      <c r="BN19" s="27"/>
      <c r="BO19" s="27"/>
      <c r="BP19" s="27"/>
      <c r="BQ19" s="27"/>
    </row>
    <row r="20" spans="1:69" hidden="1">
      <c r="A20" s="106" t="str">
        <f>Stac!C21</f>
        <v>Moduł kształcenia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11" t="str">
        <f>Stac!C21</f>
        <v>Moduł kształcenia</v>
      </c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11" t="str">
        <f>Stac!C21</f>
        <v>Moduł kształcenia</v>
      </c>
      <c r="BK20" s="107"/>
      <c r="BL20" s="107"/>
      <c r="BM20" s="107"/>
      <c r="BN20" s="107"/>
      <c r="BO20" s="107"/>
      <c r="BP20" s="107"/>
      <c r="BQ20" s="107"/>
    </row>
    <row r="21" spans="1:69" s="105" customFormat="1">
      <c r="A21" s="49" t="str">
        <f>Stac!C22</f>
        <v>Circuit theory</v>
      </c>
      <c r="B21" s="116" t="str">
        <f>IF(ISERR(FIND(B$4,Stac!$R22))=FALSE,IF(ISERR(FIND(CONCATENATE(B$4,"+"),Stac!$R22))=FALSE,IF(ISERR(FIND(CONCATENATE(B$4,"++"),Stac!$R22))=FALSE,IF(ISERR(FIND(CONCATENATE(B$4,"+++"),Stac!$R22))=FALSE,"+++","++"),"+")," ")," ")</f>
        <v>+</v>
      </c>
      <c r="C21" s="116" t="str">
        <f>IF(ISERR(FIND(C$4,Stac!$R22))=FALSE,IF(ISERR(FIND(CONCATENATE(C$4,"+"),Stac!$R22))=FALSE,IF(ISERR(FIND(CONCATENATE(C$4,"++"),Stac!$R22))=FALSE,IF(ISERR(FIND(CONCATENATE(C$4,"+++"),Stac!$R22))=FALSE,"+++","++"),"+")," ")," ")</f>
        <v xml:space="preserve"> </v>
      </c>
      <c r="D21" s="116" t="str">
        <f>IF(ISERR(FIND(D$4,Stac!$R22))=FALSE,IF(ISERR(FIND(CONCATENATE(D$4,"+"),Stac!$R22))=FALSE,IF(ISERR(FIND(CONCATENATE(D$4,"++"),Stac!$R22))=FALSE,IF(ISERR(FIND(CONCATENATE(D$4,"+++"),Stac!$R22))=FALSE,"+++","++"),"+")," ")," ")</f>
        <v xml:space="preserve"> </v>
      </c>
      <c r="E21" s="116" t="str">
        <f>IF(ISERR(FIND(E$4,Stac!$R22))=FALSE,IF(ISERR(FIND(CONCATENATE(E$4,"+"),Stac!$R22))=FALSE,IF(ISERR(FIND(CONCATENATE(E$4,"++"),Stac!$R22))=FALSE,IF(ISERR(FIND(CONCATENATE(E$4,"+++"),Stac!$R22))=FALSE,"+++","++"),"+")," ")," ")</f>
        <v xml:space="preserve"> </v>
      </c>
      <c r="F21" s="116" t="str">
        <f>IF(ISERR(FIND(F$4,Stac!$R22))=FALSE,IF(ISERR(FIND(CONCATENATE(F$4,"+"),Stac!$R22))=FALSE,IF(ISERR(FIND(CONCATENATE(F$4,"++"),Stac!$R22))=FALSE,IF(ISERR(FIND(CONCATENATE(F$4,"+++"),Stac!$R22))=FALSE,"+++","++"),"+")," ")," ")</f>
        <v xml:space="preserve"> </v>
      </c>
      <c r="G21" s="116" t="str">
        <f>IF(ISERR(FIND(G$4,Stac!$R22))=FALSE,IF(ISERR(FIND(CONCATENATE(G$4,"+"),Stac!$R22))=FALSE,IF(ISERR(FIND(CONCATENATE(G$4,"++"),Stac!$R22))=FALSE,IF(ISERR(FIND(CONCATENATE(G$4,"+++"),Stac!$R22))=FALSE,"+++","++"),"+")," ")," ")</f>
        <v>+</v>
      </c>
      <c r="H21" s="116" t="str">
        <f>IF(ISERR(FIND(H$4,Stac!$R22))=FALSE,IF(ISERR(FIND(CONCATENATE(H$4,"+"),Stac!$R22))=FALSE,IF(ISERR(FIND(CONCATENATE(H$4,"++"),Stac!$R22))=FALSE,IF(ISERR(FIND(CONCATENATE(H$4,"+++"),Stac!$R22))=FALSE,"+++","++"),"+")," ")," ")</f>
        <v xml:space="preserve"> </v>
      </c>
      <c r="I21" s="116" t="str">
        <f>IF(ISERR(FIND(I$4,Stac!$R22))=FALSE,IF(ISERR(FIND(CONCATENATE(I$4,"+"),Stac!$R22))=FALSE,IF(ISERR(FIND(CONCATENATE(I$4,"++"),Stac!$R22))=FALSE,IF(ISERR(FIND(CONCATENATE(I$4,"+++"),Stac!$R22))=FALSE,"+++","++"),"+")," ")," ")</f>
        <v xml:space="preserve"> </v>
      </c>
      <c r="J21" s="116" t="str">
        <f>IF(ISERR(FIND(J$4,Stac!$R22))=FALSE,IF(ISERR(FIND(CONCATENATE(J$4,"+"),Stac!$R22))=FALSE,IF(ISERR(FIND(CONCATENATE(J$4,"++"),Stac!$R22))=FALSE,IF(ISERR(FIND(CONCATENATE(J$4,"+++"),Stac!$R22))=FALSE,"+++","++"),"+")," ")," ")</f>
        <v xml:space="preserve"> </v>
      </c>
      <c r="K21" s="116" t="str">
        <f>IF(ISERR(FIND(K$4,Stac!$R22))=FALSE,IF(ISERR(FIND(CONCATENATE(K$4,"+"),Stac!$R22))=FALSE,IF(ISERR(FIND(CONCATENATE(K$4,"++"),Stac!$R22))=FALSE,IF(ISERR(FIND(CONCATENATE(K$4,"+++"),Stac!$R22))=FALSE,"+++","++"),"+")," ")," ")</f>
        <v xml:space="preserve"> </v>
      </c>
      <c r="L21" s="116" t="str">
        <f>IF(ISERR(FIND(L$4,Stac!$R22))=FALSE,IF(ISERR(FIND(CONCATENATE(L$4,"+"),Stac!$R22))=FALSE,IF(ISERR(FIND(CONCATENATE(L$4,"++"),Stac!$R22))=FALSE,IF(ISERR(FIND(CONCATENATE(L$4,"+++"),Stac!$R22))=FALSE,"+++","++"),"+")," ")," ")</f>
        <v xml:space="preserve"> </v>
      </c>
      <c r="M21" s="116" t="str">
        <f>IF(ISERR(FIND(M$4,Stac!$R22))=FALSE,IF(ISERR(FIND(CONCATENATE(M$4,"+"),Stac!$R22))=FALSE,IF(ISERR(FIND(CONCATENATE(M$4,"++"),Stac!$R22))=FALSE,IF(ISERR(FIND(CONCATENATE(M$4,"+++"),Stac!$R22))=FALSE,"+++","++"),"+")," ")," ")</f>
        <v xml:space="preserve"> </v>
      </c>
      <c r="N21" s="116" t="str">
        <f>IF(ISERR(FIND(N$4,Stac!$R22))=FALSE,IF(ISERR(FIND(CONCATENATE(N$4,"+"),Stac!$R22))=FALSE,IF(ISERR(FIND(CONCATENATE(N$4,"++"),Stac!$R22))=FALSE,IF(ISERR(FIND(CONCATENATE(N$4,"+++"),Stac!$R22))=FALSE,"+++","++"),"+")," ")," ")</f>
        <v xml:space="preserve"> </v>
      </c>
      <c r="O21" s="116" t="str">
        <f>IF(ISERR(FIND(O$4,Stac!$R22))=FALSE,IF(ISERR(FIND(CONCATENATE(O$4,"+"),Stac!$R22))=FALSE,IF(ISERR(FIND(CONCATENATE(O$4,"++"),Stac!$R22))=FALSE,IF(ISERR(FIND(CONCATENATE(O$4,"+++"),Stac!$R22))=FALSE,"+++","++"),"+")," ")," ")</f>
        <v xml:space="preserve"> </v>
      </c>
      <c r="P21" s="116" t="str">
        <f>IF(ISERR(FIND(P$4,Stac!$R22))=FALSE,IF(ISERR(FIND(CONCATENATE(P$4,"+"),Stac!$R22))=FALSE,IF(ISERR(FIND(CONCATENATE(P$4,"++"),Stac!$R22))=FALSE,IF(ISERR(FIND(CONCATENATE(P$4,"+++"),Stac!$R22))=FALSE,"+++","++"),"+")," ")," ")</f>
        <v xml:space="preserve"> </v>
      </c>
      <c r="Q21" s="116" t="str">
        <f>IF(ISERR(FIND(Q$4,Stac!$R22))=FALSE,IF(ISERR(FIND(CONCATENATE(Q$4,"+"),Stac!$R22))=FALSE,IF(ISERR(FIND(CONCATENATE(Q$4,"++"),Stac!$R22))=FALSE,IF(ISERR(FIND(CONCATENATE(Q$4,"+++"),Stac!$R22))=FALSE,"+++","++"),"+")," ")," ")</f>
        <v xml:space="preserve"> </v>
      </c>
      <c r="R21" s="116" t="str">
        <f>IF(ISERR(FIND(R$4,Stac!$R22))=FALSE,IF(ISERR(FIND(CONCATENATE(R$4,"+"),Stac!$R22))=FALSE,IF(ISERR(FIND(CONCATENATE(R$4,"++"),Stac!$R22))=FALSE,IF(ISERR(FIND(CONCATENATE(R$4,"+++"),Stac!$R22))=FALSE,"+++","++"),"+")," ")," ")</f>
        <v xml:space="preserve"> </v>
      </c>
      <c r="S21" s="116" t="str">
        <f>IF(ISERR(FIND(S$4,Stac!$R22))=FALSE,IF(ISERR(FIND(CONCATENATE(S$4,"+"),Stac!$R22))=FALSE,IF(ISERR(FIND(CONCATENATE(S$4,"++"),Stac!$R22))=FALSE,IF(ISERR(FIND(CONCATENATE(S$4,"+++"),Stac!$R22))=FALSE,"+++","++"),"+")," ")," ")</f>
        <v xml:space="preserve"> </v>
      </c>
      <c r="T21" s="116" t="str">
        <f>IF(ISERR(FIND(T$4,Stac!$R22))=FALSE,IF(ISERR(FIND(CONCATENATE(T$4,"+"),Stac!$R22))=FALSE,IF(ISERR(FIND(CONCATENATE(T$4,"++"),Stac!$R22))=FALSE,IF(ISERR(FIND(CONCATENATE(T$4,"+++"),Stac!$R22))=FALSE,"+++","++"),"+")," ")," ")</f>
        <v xml:space="preserve"> </v>
      </c>
      <c r="U21" s="116" t="str">
        <f>IF(ISERR(FIND(U$4,Stac!$R22))=FALSE,IF(ISERR(FIND(CONCATENATE(U$4,"+"),Stac!$R22))=FALSE,IF(ISERR(FIND(CONCATENATE(U$4,"++"),Stac!$R22))=FALSE,IF(ISERR(FIND(CONCATENATE(U$4,"+++"),Stac!$R22))=FALSE,"+++","++"),"+")," ")," ")</f>
        <v xml:space="preserve"> </v>
      </c>
      <c r="V21" s="116" t="str">
        <f>IF(ISERR(FIND(V$4,Stac!$R22))=FALSE,IF(ISERR(FIND(CONCATENATE(V$4,"+"),Stac!$R22))=FALSE,IF(ISERR(FIND(CONCATENATE(V$4,"++"),Stac!$R22))=FALSE,IF(ISERR(FIND(CONCATENATE(V$4,"+++"),Stac!$R22))=FALSE,"+++","++"),"+")," ")," ")</f>
        <v xml:space="preserve"> </v>
      </c>
      <c r="W21" s="116" t="str">
        <f>IF(ISERR(FIND(W$4,Stac!$R22))=FALSE,IF(ISERR(FIND(CONCATENATE(W$4,"+"),Stac!$R22))=FALSE,IF(ISERR(FIND(CONCATENATE(W$4,"++"),Stac!$R22))=FALSE,IF(ISERR(FIND(CONCATENATE(W$4,"+++"),Stac!$R22))=FALSE,"+++","++"),"+")," ")," ")</f>
        <v xml:space="preserve"> </v>
      </c>
      <c r="X21" s="116" t="str">
        <f>IF(ISERR(FIND(X$4,Stac!$R22))=FALSE,IF(ISERR(FIND(CONCATENATE(X$4,"+"),Stac!$R22))=FALSE,IF(ISERR(FIND(CONCATENATE(X$4,"++"),Stac!$R22))=FALSE,IF(ISERR(FIND(CONCATENATE(X$4,"+++"),Stac!$R22))=FALSE,"+++","++"),"+")," ")," ")</f>
        <v xml:space="preserve"> </v>
      </c>
      <c r="Y21" s="116" t="str">
        <f>IF(ISERR(FIND(Y$4,Stac!$R22))=FALSE,IF(ISERR(FIND(CONCATENATE(Y$4,"+"),Stac!$R22))=FALSE,IF(ISERR(FIND(CONCATENATE(Y$4,"++"),Stac!$R22))=FALSE,IF(ISERR(FIND(CONCATENATE(Y$4,"+++"),Stac!$R22))=FALSE,"+++","++"),"+")," ")," ")</f>
        <v xml:space="preserve"> </v>
      </c>
      <c r="Z21" s="116" t="str">
        <f>IF(ISERR(FIND(Z$4,Stac!$R22))=FALSE,IF(ISERR(FIND(CONCATENATE(Z$4,"+"),Stac!$R22))=FALSE,IF(ISERR(FIND(CONCATENATE(Z$4,"++"),Stac!$R22))=FALSE,IF(ISERR(FIND(CONCATENATE(Z$4,"+++"),Stac!$R22))=FALSE,"+++","++"),"+")," ")," ")</f>
        <v xml:space="preserve"> </v>
      </c>
      <c r="AA21" s="116" t="str">
        <f>IF(ISERR(FIND(AA$4,Stac!$R22))=FALSE,IF(ISERR(FIND(CONCATENATE(AA$4,"+"),Stac!$R22))=FALSE,IF(ISERR(FIND(CONCATENATE(AA$4,"++"),Stac!$R22))=FALSE,IF(ISERR(FIND(CONCATENATE(AA$4,"+++"),Stac!$R22))=FALSE,"+++","++"),"+")," ")," ")</f>
        <v xml:space="preserve"> </v>
      </c>
      <c r="AB21" s="116" t="str">
        <f>IF(ISERR(FIND(AB$4,Stac!$R22))=FALSE,IF(ISERR(FIND(CONCATENATE(AB$4,"+"),Stac!$R22))=FALSE,IF(ISERR(FIND(CONCATENATE(AB$4,"++"),Stac!$R22))=FALSE,IF(ISERR(FIND(CONCATENATE(AB$4,"+++"),Stac!$R22))=FALSE,"+++","++"),"+")," ")," ")</f>
        <v xml:space="preserve"> </v>
      </c>
      <c r="AC21" s="116" t="str">
        <f>IF(ISERR(FIND(AC$4,Stac!$R22))=FALSE,IF(ISERR(FIND(CONCATENATE(AC$4,"+"),Stac!$R22))=FALSE,IF(ISERR(FIND(CONCATENATE(AC$4,"++"),Stac!$R22))=FALSE,IF(ISERR(FIND(CONCATENATE(AC$4,"+++"),Stac!$R22))=FALSE,"+++","++"),"+")," ")," ")</f>
        <v xml:space="preserve"> </v>
      </c>
      <c r="AD21" s="49" t="str">
        <f>Stac!C22</f>
        <v>Circuit theory</v>
      </c>
      <c r="AE21" s="49" t="str">
        <f>IF(ISERR(FIND(AE$4,Stac!$S22))=FALSE,IF(ISERR(FIND(CONCATENATE(AE$4,"+"),Stac!$S22))=FALSE,IF(ISERR(FIND(CONCATENATE(AE$4,"++"),Stac!$S22))=FALSE,IF(ISERR(FIND(CONCATENATE(AE$4,"+++"),Stac!$S22))=FALSE,"+++","++"),"+")," ")," ")</f>
        <v xml:space="preserve"> </v>
      </c>
      <c r="AF21" s="49" t="str">
        <f>IF(ISERR(FIND(AF$4,Stac!$S22))=FALSE,IF(ISERR(FIND(CONCATENATE(AF$4,"+"),Stac!$S22))=FALSE,IF(ISERR(FIND(CONCATENATE(AF$4,"++"),Stac!$S22))=FALSE,IF(ISERR(FIND(CONCATENATE(AF$4,"+++"),Stac!$S22))=FALSE,"+++","++"),"+")," ")," ")</f>
        <v xml:space="preserve"> </v>
      </c>
      <c r="AG21" s="49" t="str">
        <f>IF(ISERR(FIND(AG$4,Stac!$S22))=FALSE,IF(ISERR(FIND(CONCATENATE(AG$4,"+"),Stac!$S22))=FALSE,IF(ISERR(FIND(CONCATENATE(AG$4,"++"),Stac!$S22))=FALSE,IF(ISERR(FIND(CONCATENATE(AG$4,"+++"),Stac!$S22))=FALSE,"+++","++"),"+")," ")," ")</f>
        <v xml:space="preserve"> </v>
      </c>
      <c r="AH21" s="49" t="str">
        <f>IF(ISERR(FIND(AH$4,Stac!$S22))=FALSE,IF(ISERR(FIND(CONCATENATE(AH$4,"+"),Stac!$S22))=FALSE,IF(ISERR(FIND(CONCATENATE(AH$4,"++"),Stac!$S22))=FALSE,IF(ISERR(FIND(CONCATENATE(AH$4,"+++"),Stac!$S22))=FALSE,"+++","++"),"+")," ")," ")</f>
        <v xml:space="preserve"> </v>
      </c>
      <c r="AI21" s="49" t="str">
        <f>IF(ISERR(FIND(AI$4,Stac!$S22))=FALSE,IF(ISERR(FIND(CONCATENATE(AI$4,"+"),Stac!$S22))=FALSE,IF(ISERR(FIND(CONCATENATE(AI$4,"++"),Stac!$S22))=FALSE,IF(ISERR(FIND(CONCATENATE(AI$4,"+++"),Stac!$S22))=FALSE,"+++","++"),"+")," ")," ")</f>
        <v xml:space="preserve"> </v>
      </c>
      <c r="AJ21" s="49" t="str">
        <f>IF(ISERR(FIND(AJ$4,Stac!$S22))=FALSE,IF(ISERR(FIND(CONCATENATE(AJ$4,"+"),Stac!$S22))=FALSE,IF(ISERR(FIND(CONCATENATE(AJ$4,"++"),Stac!$S22))=FALSE,IF(ISERR(FIND(CONCATENATE(AJ$4,"+++"),Stac!$S22))=FALSE,"+++","++"),"+")," ")," ")</f>
        <v xml:space="preserve"> </v>
      </c>
      <c r="AK21" s="49" t="str">
        <f>IF(ISERR(FIND(AK$4,Stac!$S22))=FALSE,IF(ISERR(FIND(CONCATENATE(AK$4,"+"),Stac!$S22))=FALSE,IF(ISERR(FIND(CONCATENATE(AK$4,"++"),Stac!$S22))=FALSE,IF(ISERR(FIND(CONCATENATE(AK$4,"+++"),Stac!$S22))=FALSE,"+++","++"),"+")," ")," ")</f>
        <v xml:space="preserve"> </v>
      </c>
      <c r="AL21" s="49" t="str">
        <f>IF(ISERR(FIND(AL$4,Stac!$S22))=FALSE,IF(ISERR(FIND(CONCATENATE(AL$4,"+"),Stac!$S22))=FALSE,IF(ISERR(FIND(CONCATENATE(AL$4,"++"),Stac!$S22))=FALSE,IF(ISERR(FIND(CONCATENATE(AL$4,"+++"),Stac!$S22))=FALSE,"+++","++"),"+")," ")," ")</f>
        <v xml:space="preserve"> </v>
      </c>
      <c r="AM21" s="49" t="str">
        <f>IF(ISERR(FIND(AM$4,Stac!$S22))=FALSE,IF(ISERR(FIND(CONCATENATE(AM$4,"+"),Stac!$S22))=FALSE,IF(ISERR(FIND(CONCATENATE(AM$4,"++"),Stac!$S22))=FALSE,IF(ISERR(FIND(CONCATENATE(AM$4,"+++"),Stac!$S22))=FALSE,"+++","++"),"+")," ")," ")</f>
        <v xml:space="preserve"> </v>
      </c>
      <c r="AN21" s="49" t="str">
        <f>IF(ISERR(FIND(AN$4,Stac!$S22))=FALSE,IF(ISERR(FIND(CONCATENATE(AN$4,"+"),Stac!$S22))=FALSE,IF(ISERR(FIND(CONCATENATE(AN$4,"++"),Stac!$S22))=FALSE,IF(ISERR(FIND(CONCATENATE(AN$4,"+++"),Stac!$S22))=FALSE,"+++","++"),"+")," ")," ")</f>
        <v xml:space="preserve"> </v>
      </c>
      <c r="AO21" s="49" t="str">
        <f>IF(ISERR(FIND(AO$4,Stac!$S22))=FALSE,IF(ISERR(FIND(CONCATENATE(AO$4,"+"),Stac!$S22))=FALSE,IF(ISERR(FIND(CONCATENATE(AO$4,"++"),Stac!$S22))=FALSE,IF(ISERR(FIND(CONCATENATE(AO$4,"+++"),Stac!$S22))=FALSE,"+++","++"),"+")," ")," ")</f>
        <v xml:space="preserve"> </v>
      </c>
      <c r="AP21" s="49" t="str">
        <f>IF(ISERR(FIND(AP$4,Stac!$S22))=FALSE,IF(ISERR(FIND(CONCATENATE(AP$4,"+"),Stac!$S22))=FALSE,IF(ISERR(FIND(CONCATENATE(AP$4,"++"),Stac!$S22))=FALSE,IF(ISERR(FIND(CONCATENATE(AP$4,"+++"),Stac!$S22))=FALSE,"+++","++"),"+")," ")," ")</f>
        <v xml:space="preserve"> </v>
      </c>
      <c r="AQ21" s="49" t="str">
        <f>IF(ISERR(FIND(AQ$4,Stac!$S22))=FALSE,IF(ISERR(FIND(CONCATENATE(AQ$4,"+"),Stac!$S22))=FALSE,IF(ISERR(FIND(CONCATENATE(AQ$4,"++"),Stac!$S22))=FALSE,IF(ISERR(FIND(CONCATENATE(AQ$4,"+++"),Stac!$S22))=FALSE,"+++","++"),"+")," ")," ")</f>
        <v xml:space="preserve"> </v>
      </c>
      <c r="AR21" s="49" t="str">
        <f>IF(ISERR(FIND(AR$4,Stac!$S22))=FALSE,IF(ISERR(FIND(CONCATENATE(AR$4,"+"),Stac!$S22))=FALSE,IF(ISERR(FIND(CONCATENATE(AR$4,"++"),Stac!$S22))=FALSE,IF(ISERR(FIND(CONCATENATE(AR$4,"+++"),Stac!$S22))=FALSE,"+++","++"),"+")," ")," ")</f>
        <v>+</v>
      </c>
      <c r="AS21" s="49" t="str">
        <f>IF(ISERR(FIND(AS$4,Stac!$S22))=FALSE,IF(ISERR(FIND(CONCATENATE(AS$4,"+"),Stac!$S22))=FALSE,IF(ISERR(FIND(CONCATENATE(AS$4,"++"),Stac!$S22))=FALSE,IF(ISERR(FIND(CONCATENATE(AS$4,"+++"),Stac!$S22))=FALSE,"+++","++"),"+")," ")," ")</f>
        <v>+</v>
      </c>
      <c r="AT21" s="49" t="str">
        <f>IF(ISERR(FIND(AT$4,Stac!$S22))=FALSE,IF(ISERR(FIND(CONCATENATE(AT$4,"+"),Stac!$S22))=FALSE,IF(ISERR(FIND(CONCATENATE(AT$4,"++"),Stac!$S22))=FALSE,IF(ISERR(FIND(CONCATENATE(AT$4,"+++"),Stac!$S22))=FALSE,"+++","++"),"+")," ")," ")</f>
        <v xml:space="preserve"> </v>
      </c>
      <c r="AU21" s="49" t="str">
        <f>IF(ISERR(FIND(AU$4,Stac!$S22))=FALSE,IF(ISERR(FIND(CONCATENATE(AU$4,"+"),Stac!$S22))=FALSE,IF(ISERR(FIND(CONCATENATE(AU$4,"++"),Stac!$S22))=FALSE,IF(ISERR(FIND(CONCATENATE(AU$4,"+++"),Stac!$S22))=FALSE,"+++","++"),"+")," ")," ")</f>
        <v xml:space="preserve"> </v>
      </c>
      <c r="AV21" s="49" t="str">
        <f>IF(ISERR(FIND(AV$4,Stac!$S22))=FALSE,IF(ISERR(FIND(CONCATENATE(AV$4,"+"),Stac!$S22))=FALSE,IF(ISERR(FIND(CONCATENATE(AV$4,"++"),Stac!$S22))=FALSE,IF(ISERR(FIND(CONCATENATE(AV$4,"+++"),Stac!$S22))=FALSE,"+++","++"),"+")," ")," ")</f>
        <v xml:space="preserve"> </v>
      </c>
      <c r="AW21" s="49" t="str">
        <f>IF(ISERR(FIND(AW$4,Stac!$S22))=FALSE,IF(ISERR(FIND(CONCATENATE(AW$4,"+"),Stac!$S22))=FALSE,IF(ISERR(FIND(CONCATENATE(AW$4,"++"),Stac!$S22))=FALSE,IF(ISERR(FIND(CONCATENATE(AW$4,"+++"),Stac!$S22))=FALSE,"+++","++"),"+")," ")," ")</f>
        <v xml:space="preserve"> </v>
      </c>
      <c r="AX21" s="49" t="str">
        <f>IF(ISERR(FIND(AX$4,Stac!$S22))=FALSE,IF(ISERR(FIND(CONCATENATE(AX$4,"+"),Stac!$S22))=FALSE,IF(ISERR(FIND(CONCATENATE(AX$4,"++"),Stac!$S22))=FALSE,IF(ISERR(FIND(CONCATENATE(AX$4,"+++"),Stac!$S22))=FALSE,"+++","++"),"+")," ")," ")</f>
        <v xml:space="preserve"> </v>
      </c>
      <c r="AY21" s="49" t="str">
        <f>IF(ISERR(FIND(AY$4,Stac!$S22))=FALSE,IF(ISERR(FIND(CONCATENATE(AY$4,"+"),Stac!$S22))=FALSE,IF(ISERR(FIND(CONCATENATE(AY$4,"++"),Stac!$S22))=FALSE,IF(ISERR(FIND(CONCATENATE(AY$4,"+++"),Stac!$S22))=FALSE,"+++","++"),"+")," ")," ")</f>
        <v xml:space="preserve"> </v>
      </c>
      <c r="AZ21" s="49" t="str">
        <f>IF(ISERR(FIND(AZ$4,Stac!$S22))=FALSE,IF(ISERR(FIND(CONCATENATE(AZ$4,"+"),Stac!$S22))=FALSE,IF(ISERR(FIND(CONCATENATE(AZ$4,"++"),Stac!$S22))=FALSE,IF(ISERR(FIND(CONCATENATE(AZ$4,"+++"),Stac!$S22))=FALSE,"+++","++"),"+")," ")," ")</f>
        <v xml:space="preserve"> </v>
      </c>
      <c r="BA21" s="49" t="str">
        <f>IF(ISERR(FIND(BA$4,Stac!$S22))=FALSE,IF(ISERR(FIND(CONCATENATE(BA$4,"+"),Stac!$S22))=FALSE,IF(ISERR(FIND(CONCATENATE(BA$4,"++"),Stac!$S22))=FALSE,IF(ISERR(FIND(CONCATENATE(BA$4,"+++"),Stac!$S22))=FALSE,"+++","++"),"+")," ")," ")</f>
        <v xml:space="preserve"> </v>
      </c>
      <c r="BB21" s="49" t="str">
        <f>IF(ISERR(FIND(BB$4,Stac!$S22))=FALSE,IF(ISERR(FIND(CONCATENATE(BB$4,"+"),Stac!$S22))=FALSE,IF(ISERR(FIND(CONCATENATE(BB$4,"++"),Stac!$S22))=FALSE,IF(ISERR(FIND(CONCATENATE(BB$4,"+++"),Stac!$S22))=FALSE,"+++","++"),"+")," ")," ")</f>
        <v xml:space="preserve"> </v>
      </c>
      <c r="BC21" s="49" t="str">
        <f>IF(ISERR(FIND(BC$4,Stac!$S22))=FALSE,IF(ISERR(FIND(CONCATENATE(BC$4,"+"),Stac!$S22))=FALSE,IF(ISERR(FIND(CONCATENATE(BC$4,"++"),Stac!$S22))=FALSE,IF(ISERR(FIND(CONCATENATE(BC$4,"+++"),Stac!$S22))=FALSE,"+++","++"),"+")," ")," ")</f>
        <v xml:space="preserve"> </v>
      </c>
      <c r="BD21" s="49" t="str">
        <f>IF(ISERR(FIND(BD$4,Stac!$S22))=FALSE,IF(ISERR(FIND(CONCATENATE(BD$4,"+"),Stac!$S22))=FALSE,IF(ISERR(FIND(CONCATENATE(BD$4,"++"),Stac!$S22))=FALSE,IF(ISERR(FIND(CONCATENATE(BD$4,"+++"),Stac!$S22))=FALSE,"+++","++"),"+")," ")," ")</f>
        <v xml:space="preserve"> </v>
      </c>
      <c r="BE21" s="49" t="str">
        <f>IF(ISERR(FIND(BE$4,Stac!$S22))=FALSE,IF(ISERR(FIND(CONCATENATE(BE$4,"+"),Stac!$S22))=FALSE,IF(ISERR(FIND(CONCATENATE(BE$4,"++"),Stac!$S22))=FALSE,IF(ISERR(FIND(CONCATENATE(BE$4,"+++"),Stac!$S22))=FALSE,"+++","++"),"+")," ")," ")</f>
        <v xml:space="preserve"> </v>
      </c>
      <c r="BF21" s="49" t="str">
        <f>IF(ISERR(FIND(BF$4,Stac!$S22))=FALSE,IF(ISERR(FIND(CONCATENATE(BF$4,"+"),Stac!$S22))=FALSE,IF(ISERR(FIND(CONCATENATE(BF$4,"++"),Stac!$S22))=FALSE,IF(ISERR(FIND(CONCATENATE(BF$4,"+++"),Stac!$S22))=FALSE,"+++","++"),"+")," ")," ")</f>
        <v xml:space="preserve"> </v>
      </c>
      <c r="BG21" s="49" t="str">
        <f>IF(ISERR(FIND(BG$4,Stac!$S22))=FALSE,IF(ISERR(FIND(CONCATENATE(BG$4,"+"),Stac!$S22))=FALSE,IF(ISERR(FIND(CONCATENATE(BG$4,"++"),Stac!$S22))=FALSE,IF(ISERR(FIND(CONCATENATE(BG$4,"+++"),Stac!$S22))=FALSE,"+++","++"),"+")," ")," ")</f>
        <v xml:space="preserve"> </v>
      </c>
      <c r="BH21" s="49" t="str">
        <f>IF(ISERR(FIND(BH$4,Stac!$S22))=FALSE,IF(ISERR(FIND(CONCATENATE(BH$4,"+"),Stac!$S22))=FALSE,IF(ISERR(FIND(CONCATENATE(BH$4,"++"),Stac!$S22))=FALSE,IF(ISERR(FIND(CONCATENATE(BH$4,"+++"),Stac!$S22))=FALSE,"+++","++"),"+")," ")," ")</f>
        <v xml:space="preserve"> </v>
      </c>
      <c r="BI21" s="49" t="str">
        <f>IF(ISERR(FIND(BI$4,Stac!$S22))=FALSE,IF(ISERR(FIND(CONCATENATE(BI$4,"+"),Stac!$S22))=FALSE,IF(ISERR(FIND(CONCATENATE(BI$4,"++"),Stac!$S22))=FALSE,IF(ISERR(FIND(CONCATENATE(BI$4,"+++"),Stac!$S22))=FALSE,"+++","++"),"+")," ")," ")</f>
        <v xml:space="preserve"> </v>
      </c>
      <c r="BJ21" s="49" t="str">
        <f>Stac!C22</f>
        <v>Circuit theory</v>
      </c>
      <c r="BK21" s="49" t="str">
        <f>IF(ISERR(FIND(BK$4,Stac!$T22))=FALSE,IF(ISERR(FIND(CONCATENATE(BK$4,"+"),Stac!$T22))=FALSE,IF(ISERR(FIND(CONCATENATE(BK$4,"++"),Stac!$T22))=FALSE,IF(ISERR(FIND(CONCATENATE(BK$4,"+++"),Stac!$T22))=FALSE,"+++","++"),"+")," ")," ")</f>
        <v xml:space="preserve"> </v>
      </c>
      <c r="BL21" s="49" t="str">
        <f>IF(ISERR(FIND(BL$4,Stac!$T22))=FALSE,IF(ISERR(FIND(CONCATENATE(BL$4,"+"),Stac!$T22))=FALSE,IF(ISERR(FIND(CONCATENATE(BL$4,"++"),Stac!$T22))=FALSE,IF(ISERR(FIND(CONCATENATE(BL$4,"+++"),Stac!$T22))=FALSE,"+++","++"),"+")," ")," ")</f>
        <v xml:space="preserve"> </v>
      </c>
      <c r="BM21" s="49" t="str">
        <f>IF(ISERR(FIND(BM$4,Stac!$T22))=FALSE,IF(ISERR(FIND(CONCATENATE(BM$4,"+"),Stac!$T22))=FALSE,IF(ISERR(FIND(CONCATENATE(BM$4,"++"),Stac!$T22))=FALSE,IF(ISERR(FIND(CONCATENATE(BM$4,"+++"),Stac!$T22))=FALSE,"+++","++"),"+")," ")," ")</f>
        <v xml:space="preserve"> </v>
      </c>
      <c r="BN21" s="49" t="str">
        <f>IF(ISERR(FIND(BN$4,Stac!$T22))=FALSE,IF(ISERR(FIND(CONCATENATE(BN$4,"+"),Stac!$T22))=FALSE,IF(ISERR(FIND(CONCATENATE(BN$4,"++"),Stac!$T22))=FALSE,IF(ISERR(FIND(CONCATENATE(BN$4,"+++"),Stac!$T22))=FALSE,"+++","++"),"+")," ")," ")</f>
        <v xml:space="preserve"> </v>
      </c>
      <c r="BO21" s="49" t="str">
        <f>IF(ISERR(FIND(BO$4,Stac!$T22))=FALSE,IF(ISERR(FIND(CONCATENATE(BO$4,"+"),Stac!$T22))=FALSE,IF(ISERR(FIND(CONCATENATE(BO$4,"++"),Stac!$T22))=FALSE,IF(ISERR(FIND(CONCATENATE(BO$4,"+++"),Stac!$T22))=FALSE,"+++","++"),"+")," ")," ")</f>
        <v>+</v>
      </c>
      <c r="BP21" s="49" t="str">
        <f>IF(ISERR(FIND(BP$4,Stac!$T22))=FALSE,IF(ISERR(FIND(CONCATENATE(BP$4,"+"),Stac!$T22))=FALSE,IF(ISERR(FIND(CONCATENATE(BP$4,"++"),Stac!$T22))=FALSE,IF(ISERR(FIND(CONCATENATE(BP$4,"+++"),Stac!$T22))=FALSE,"+++","++"),"+")," ")," ")</f>
        <v xml:space="preserve"> </v>
      </c>
      <c r="BQ21" s="49" t="str">
        <f>IF(ISERR(FIND(BQ$4,Stac!$T22))=FALSE,IF(ISERR(FIND(CONCATENATE(BQ$4,"+"),Stac!$T22))=FALSE,IF(ISERR(FIND(CONCATENATE(BQ$4,"++"),Stac!$T22))=FALSE,IF(ISERR(FIND(CONCATENATE(BQ$4,"+++"),Stac!$T22))=FALSE,"+++","++"),"+")," ")," ")</f>
        <v xml:space="preserve"> </v>
      </c>
    </row>
    <row r="22" spans="1:69" s="105" customFormat="1">
      <c r="A22" s="49" t="str">
        <f>Stac!C23</f>
        <v xml:space="preserve">Information engineering </v>
      </c>
      <c r="B22" s="116" t="str">
        <f>IF(ISERR(FIND(B$4,Stac!$R23))=FALSE,IF(ISERR(FIND(CONCATENATE(B$4,"+"),Stac!$R23))=FALSE,IF(ISERR(FIND(CONCATENATE(B$4,"++"),Stac!$R23))=FALSE,IF(ISERR(FIND(CONCATENATE(B$4,"+++"),Stac!$R23))=FALSE,"+++","++"),"+")," ")," ")</f>
        <v xml:space="preserve"> </v>
      </c>
      <c r="C22" s="116" t="str">
        <f>IF(ISERR(FIND(C$4,Stac!$R23))=FALSE,IF(ISERR(FIND(CONCATENATE(C$4,"+"),Stac!$R23))=FALSE,IF(ISERR(FIND(CONCATENATE(C$4,"++"),Stac!$R23))=FALSE,IF(ISERR(FIND(CONCATENATE(C$4,"+++"),Stac!$R23))=FALSE,"+++","++"),"+")," ")," ")</f>
        <v xml:space="preserve"> </v>
      </c>
      <c r="D22" s="116" t="str">
        <f>IF(ISERR(FIND(D$4,Stac!$R23))=FALSE,IF(ISERR(FIND(CONCATENATE(D$4,"+"),Stac!$R23))=FALSE,IF(ISERR(FIND(CONCATENATE(D$4,"++"),Stac!$R23))=FALSE,IF(ISERR(FIND(CONCATENATE(D$4,"+++"),Stac!$R23))=FALSE,"+++","++"),"+")," ")," ")</f>
        <v xml:space="preserve"> </v>
      </c>
      <c r="E22" s="116" t="str">
        <f>IF(ISERR(FIND(E$4,Stac!$R23))=FALSE,IF(ISERR(FIND(CONCATENATE(E$4,"+"),Stac!$R23))=FALSE,IF(ISERR(FIND(CONCATENATE(E$4,"++"),Stac!$R23))=FALSE,IF(ISERR(FIND(CONCATENATE(E$4,"+++"),Stac!$R23))=FALSE,"+++","++"),"+")," ")," ")</f>
        <v xml:space="preserve"> </v>
      </c>
      <c r="F22" s="116" t="str">
        <f>IF(ISERR(FIND(F$4,Stac!$R23))=FALSE,IF(ISERR(FIND(CONCATENATE(F$4,"+"),Stac!$R23))=FALSE,IF(ISERR(FIND(CONCATENATE(F$4,"++"),Stac!$R23))=FALSE,IF(ISERR(FIND(CONCATENATE(F$4,"+++"),Stac!$R23))=FALSE,"+++","++"),"+")," ")," ")</f>
        <v xml:space="preserve"> </v>
      </c>
      <c r="G22" s="116" t="str">
        <f>IF(ISERR(FIND(G$4,Stac!$R23))=FALSE,IF(ISERR(FIND(CONCATENATE(G$4,"+"),Stac!$R23))=FALSE,IF(ISERR(FIND(CONCATENATE(G$4,"++"),Stac!$R23))=FALSE,IF(ISERR(FIND(CONCATENATE(G$4,"+++"),Stac!$R23))=FALSE,"+++","++"),"+")," ")," ")</f>
        <v xml:space="preserve"> </v>
      </c>
      <c r="H22" s="116" t="str">
        <f>IF(ISERR(FIND(H$4,Stac!$R23))=FALSE,IF(ISERR(FIND(CONCATENATE(H$4,"+"),Stac!$R23))=FALSE,IF(ISERR(FIND(CONCATENATE(H$4,"++"),Stac!$R23))=FALSE,IF(ISERR(FIND(CONCATENATE(H$4,"+++"),Stac!$R23))=FALSE,"+++","++"),"+")," ")," ")</f>
        <v xml:space="preserve"> </v>
      </c>
      <c r="I22" s="116" t="str">
        <f>IF(ISERR(FIND(I$4,Stac!$R23))=FALSE,IF(ISERR(FIND(CONCATENATE(I$4,"+"),Stac!$R23))=FALSE,IF(ISERR(FIND(CONCATENATE(I$4,"++"),Stac!$R23))=FALSE,IF(ISERR(FIND(CONCATENATE(I$4,"+++"),Stac!$R23))=FALSE,"+++","++"),"+")," ")," ")</f>
        <v>+</v>
      </c>
      <c r="J22" s="116" t="str">
        <f>IF(ISERR(FIND(J$4,Stac!$R23))=FALSE,IF(ISERR(FIND(CONCATENATE(J$4,"+"),Stac!$R23))=FALSE,IF(ISERR(FIND(CONCATENATE(J$4,"++"),Stac!$R23))=FALSE,IF(ISERR(FIND(CONCATENATE(J$4,"+++"),Stac!$R23))=FALSE,"+++","++"),"+")," ")," ")</f>
        <v>+</v>
      </c>
      <c r="K22" s="116" t="str">
        <f>IF(ISERR(FIND(K$4,Stac!$R23))=FALSE,IF(ISERR(FIND(CONCATENATE(K$4,"+"),Stac!$R23))=FALSE,IF(ISERR(FIND(CONCATENATE(K$4,"++"),Stac!$R23))=FALSE,IF(ISERR(FIND(CONCATENATE(K$4,"+++"),Stac!$R23))=FALSE,"+++","++"),"+")," ")," ")</f>
        <v>+</v>
      </c>
      <c r="L22" s="116" t="str">
        <f>IF(ISERR(FIND(L$4,Stac!$R23))=FALSE,IF(ISERR(FIND(CONCATENATE(L$4,"+"),Stac!$R23))=FALSE,IF(ISERR(FIND(CONCATENATE(L$4,"++"),Stac!$R23))=FALSE,IF(ISERR(FIND(CONCATENATE(L$4,"+++"),Stac!$R23))=FALSE,"+++","++"),"+")," ")," ")</f>
        <v xml:space="preserve"> </v>
      </c>
      <c r="M22" s="116" t="str">
        <f>IF(ISERR(FIND(M$4,Stac!$R23))=FALSE,IF(ISERR(FIND(CONCATENATE(M$4,"+"),Stac!$R23))=FALSE,IF(ISERR(FIND(CONCATENATE(M$4,"++"),Stac!$R23))=FALSE,IF(ISERR(FIND(CONCATENATE(M$4,"+++"),Stac!$R23))=FALSE,"+++","++"),"+")," ")," ")</f>
        <v xml:space="preserve"> </v>
      </c>
      <c r="N22" s="116" t="str">
        <f>IF(ISERR(FIND(N$4,Stac!$R23))=FALSE,IF(ISERR(FIND(CONCATENATE(N$4,"+"),Stac!$R23))=FALSE,IF(ISERR(FIND(CONCATENATE(N$4,"++"),Stac!$R23))=FALSE,IF(ISERR(FIND(CONCATENATE(N$4,"+++"),Stac!$R23))=FALSE,"+++","++"),"+")," ")," ")</f>
        <v xml:space="preserve"> </v>
      </c>
      <c r="O22" s="116" t="str">
        <f>IF(ISERR(FIND(O$4,Stac!$R23))=FALSE,IF(ISERR(FIND(CONCATENATE(O$4,"+"),Stac!$R23))=FALSE,IF(ISERR(FIND(CONCATENATE(O$4,"++"),Stac!$R23))=FALSE,IF(ISERR(FIND(CONCATENATE(O$4,"+++"),Stac!$R23))=FALSE,"+++","++"),"+")," ")," ")</f>
        <v xml:space="preserve"> </v>
      </c>
      <c r="P22" s="116" t="str">
        <f>IF(ISERR(FIND(P$4,Stac!$R23))=FALSE,IF(ISERR(FIND(CONCATENATE(P$4,"+"),Stac!$R23))=FALSE,IF(ISERR(FIND(CONCATENATE(P$4,"++"),Stac!$R23))=FALSE,IF(ISERR(FIND(CONCATENATE(P$4,"+++"),Stac!$R23))=FALSE,"+++","++"),"+")," ")," ")</f>
        <v xml:space="preserve"> </v>
      </c>
      <c r="Q22" s="116" t="str">
        <f>IF(ISERR(FIND(Q$4,Stac!$R23))=FALSE,IF(ISERR(FIND(CONCATENATE(Q$4,"+"),Stac!$R23))=FALSE,IF(ISERR(FIND(CONCATENATE(Q$4,"++"),Stac!$R23))=FALSE,IF(ISERR(FIND(CONCATENATE(Q$4,"+++"),Stac!$R23))=FALSE,"+++","++"),"+")," ")," ")</f>
        <v xml:space="preserve"> </v>
      </c>
      <c r="R22" s="116" t="str">
        <f>IF(ISERR(FIND(R$4,Stac!$R23))=FALSE,IF(ISERR(FIND(CONCATENATE(R$4,"+"),Stac!$R23))=FALSE,IF(ISERR(FIND(CONCATENATE(R$4,"++"),Stac!$R23))=FALSE,IF(ISERR(FIND(CONCATENATE(R$4,"+++"),Stac!$R23))=FALSE,"+++","++"),"+")," ")," ")</f>
        <v xml:space="preserve"> </v>
      </c>
      <c r="S22" s="116" t="str">
        <f>IF(ISERR(FIND(S$4,Stac!$R23))=FALSE,IF(ISERR(FIND(CONCATENATE(S$4,"+"),Stac!$R23))=FALSE,IF(ISERR(FIND(CONCATENATE(S$4,"++"),Stac!$R23))=FALSE,IF(ISERR(FIND(CONCATENATE(S$4,"+++"),Stac!$R23))=FALSE,"+++","++"),"+")," ")," ")</f>
        <v xml:space="preserve"> </v>
      </c>
      <c r="T22" s="116" t="str">
        <f>IF(ISERR(FIND(T$4,Stac!$R23))=FALSE,IF(ISERR(FIND(CONCATENATE(T$4,"+"),Stac!$R23))=FALSE,IF(ISERR(FIND(CONCATENATE(T$4,"++"),Stac!$R23))=FALSE,IF(ISERR(FIND(CONCATENATE(T$4,"+++"),Stac!$R23))=FALSE,"+++","++"),"+")," ")," ")</f>
        <v xml:space="preserve"> </v>
      </c>
      <c r="U22" s="116" t="str">
        <f>IF(ISERR(FIND(U$4,Stac!$R23))=FALSE,IF(ISERR(FIND(CONCATENATE(U$4,"+"),Stac!$R23))=FALSE,IF(ISERR(FIND(CONCATENATE(U$4,"++"),Stac!$R23))=FALSE,IF(ISERR(FIND(CONCATENATE(U$4,"+++"),Stac!$R23))=FALSE,"+++","++"),"+")," ")," ")</f>
        <v xml:space="preserve"> </v>
      </c>
      <c r="V22" s="116" t="str">
        <f>IF(ISERR(FIND(V$4,Stac!$R23))=FALSE,IF(ISERR(FIND(CONCATENATE(V$4,"+"),Stac!$R23))=FALSE,IF(ISERR(FIND(CONCATENATE(V$4,"++"),Stac!$R23))=FALSE,IF(ISERR(FIND(CONCATENATE(V$4,"+++"),Stac!$R23))=FALSE,"+++","++"),"+")," ")," ")</f>
        <v xml:space="preserve"> </v>
      </c>
      <c r="W22" s="116" t="str">
        <f>IF(ISERR(FIND(W$4,Stac!$R23))=FALSE,IF(ISERR(FIND(CONCATENATE(W$4,"+"),Stac!$R23))=FALSE,IF(ISERR(FIND(CONCATENATE(W$4,"++"),Stac!$R23))=FALSE,IF(ISERR(FIND(CONCATENATE(W$4,"+++"),Stac!$R23))=FALSE,"+++","++"),"+")," ")," ")</f>
        <v xml:space="preserve"> </v>
      </c>
      <c r="X22" s="116" t="str">
        <f>IF(ISERR(FIND(X$4,Stac!$R23))=FALSE,IF(ISERR(FIND(CONCATENATE(X$4,"+"),Stac!$R23))=FALSE,IF(ISERR(FIND(CONCATENATE(X$4,"++"),Stac!$R23))=FALSE,IF(ISERR(FIND(CONCATENATE(X$4,"+++"),Stac!$R23))=FALSE,"+++","++"),"+")," ")," ")</f>
        <v xml:space="preserve"> </v>
      </c>
      <c r="Y22" s="116" t="str">
        <f>IF(ISERR(FIND(Y$4,Stac!$R23))=FALSE,IF(ISERR(FIND(CONCATENATE(Y$4,"+"),Stac!$R23))=FALSE,IF(ISERR(FIND(CONCATENATE(Y$4,"++"),Stac!$R23))=FALSE,IF(ISERR(FIND(CONCATENATE(Y$4,"+++"),Stac!$R23))=FALSE,"+++","++"),"+")," ")," ")</f>
        <v xml:space="preserve"> </v>
      </c>
      <c r="Z22" s="116" t="str">
        <f>IF(ISERR(FIND(Z$4,Stac!$R23))=FALSE,IF(ISERR(FIND(CONCATENATE(Z$4,"+"),Stac!$R23))=FALSE,IF(ISERR(FIND(CONCATENATE(Z$4,"++"),Stac!$R23))=FALSE,IF(ISERR(FIND(CONCATENATE(Z$4,"+++"),Stac!$R23))=FALSE,"+++","++"),"+")," ")," ")</f>
        <v xml:space="preserve"> </v>
      </c>
      <c r="AA22" s="116" t="str">
        <f>IF(ISERR(FIND(AA$4,Stac!$R23))=FALSE,IF(ISERR(FIND(CONCATENATE(AA$4,"+"),Stac!$R23))=FALSE,IF(ISERR(FIND(CONCATENATE(AA$4,"++"),Stac!$R23))=FALSE,IF(ISERR(FIND(CONCATENATE(AA$4,"+++"),Stac!$R23))=FALSE,"+++","++"),"+")," ")," ")</f>
        <v xml:space="preserve"> </v>
      </c>
      <c r="AB22" s="116" t="str">
        <f>IF(ISERR(FIND(AB$4,Stac!$R23))=FALSE,IF(ISERR(FIND(CONCATENATE(AB$4,"+"),Stac!$R23))=FALSE,IF(ISERR(FIND(CONCATENATE(AB$4,"++"),Stac!$R23))=FALSE,IF(ISERR(FIND(CONCATENATE(AB$4,"+++"),Stac!$R23))=FALSE,"+++","++"),"+")," ")," ")</f>
        <v xml:space="preserve"> </v>
      </c>
      <c r="AC22" s="116" t="str">
        <f>IF(ISERR(FIND(AC$4,Stac!$R23))=FALSE,IF(ISERR(FIND(CONCATENATE(AC$4,"+"),Stac!$R23))=FALSE,IF(ISERR(FIND(CONCATENATE(AC$4,"++"),Stac!$R23))=FALSE,IF(ISERR(FIND(CONCATENATE(AC$4,"+++"),Stac!$R23))=FALSE,"+++","++"),"+")," ")," ")</f>
        <v xml:space="preserve"> </v>
      </c>
      <c r="AD22" s="49" t="str">
        <f>Stac!C23</f>
        <v xml:space="preserve">Information engineering </v>
      </c>
      <c r="AE22" s="49" t="str">
        <f>IF(ISERR(FIND(AE$4,Stac!$S23))=FALSE,IF(ISERR(FIND(CONCATENATE(AE$4,"+"),Stac!$S23))=FALSE,IF(ISERR(FIND(CONCATENATE(AE$4,"++"),Stac!$S23))=FALSE,IF(ISERR(FIND(CONCATENATE(AE$4,"+++"),Stac!$S23))=FALSE,"+++","++"),"+")," ")," ")</f>
        <v>+</v>
      </c>
      <c r="AF22" s="49" t="str">
        <f>IF(ISERR(FIND(AF$4,Stac!$S23))=FALSE,IF(ISERR(FIND(CONCATENATE(AF$4,"+"),Stac!$S23))=FALSE,IF(ISERR(FIND(CONCATENATE(AF$4,"++"),Stac!$S23))=FALSE,IF(ISERR(FIND(CONCATENATE(AF$4,"+++"),Stac!$S23))=FALSE,"+++","++"),"+")," ")," ")</f>
        <v xml:space="preserve"> </v>
      </c>
      <c r="AG22" s="49" t="str">
        <f>IF(ISERR(FIND(AG$4,Stac!$S23))=FALSE,IF(ISERR(FIND(CONCATENATE(AG$4,"+"),Stac!$S23))=FALSE,IF(ISERR(FIND(CONCATENATE(AG$4,"++"),Stac!$S23))=FALSE,IF(ISERR(FIND(CONCATENATE(AG$4,"+++"),Stac!$S23))=FALSE,"+++","++"),"+")," ")," ")</f>
        <v xml:space="preserve"> </v>
      </c>
      <c r="AH22" s="49" t="str">
        <f>IF(ISERR(FIND(AH$4,Stac!$S23))=FALSE,IF(ISERR(FIND(CONCATENATE(AH$4,"+"),Stac!$S23))=FALSE,IF(ISERR(FIND(CONCATENATE(AH$4,"++"),Stac!$S23))=FALSE,IF(ISERR(FIND(CONCATENATE(AH$4,"+++"),Stac!$S23))=FALSE,"+++","++"),"+")," ")," ")</f>
        <v xml:space="preserve"> </v>
      </c>
      <c r="AI22" s="49" t="str">
        <f>IF(ISERR(FIND(AI$4,Stac!$S23))=FALSE,IF(ISERR(FIND(CONCATENATE(AI$4,"+"),Stac!$S23))=FALSE,IF(ISERR(FIND(CONCATENATE(AI$4,"++"),Stac!$S23))=FALSE,IF(ISERR(FIND(CONCATENATE(AI$4,"+++"),Stac!$S23))=FALSE,"+++","++"),"+")," ")," ")</f>
        <v xml:space="preserve"> </v>
      </c>
      <c r="AJ22" s="49" t="str">
        <f>IF(ISERR(FIND(AJ$4,Stac!$S23))=FALSE,IF(ISERR(FIND(CONCATENATE(AJ$4,"+"),Stac!$S23))=FALSE,IF(ISERR(FIND(CONCATENATE(AJ$4,"++"),Stac!$S23))=FALSE,IF(ISERR(FIND(CONCATENATE(AJ$4,"+++"),Stac!$S23))=FALSE,"+++","++"),"+")," ")," ")</f>
        <v xml:space="preserve"> </v>
      </c>
      <c r="AK22" s="49" t="str">
        <f>IF(ISERR(FIND(AK$4,Stac!$S23))=FALSE,IF(ISERR(FIND(CONCATENATE(AK$4,"+"),Stac!$S23))=FALSE,IF(ISERR(FIND(CONCATENATE(AK$4,"++"),Stac!$S23))=FALSE,IF(ISERR(FIND(CONCATENATE(AK$4,"+++"),Stac!$S23))=FALSE,"+++","++"),"+")," ")," ")</f>
        <v xml:space="preserve"> </v>
      </c>
      <c r="AL22" s="49" t="str">
        <f>IF(ISERR(FIND(AL$4,Stac!$S23))=FALSE,IF(ISERR(FIND(CONCATENATE(AL$4,"+"),Stac!$S23))=FALSE,IF(ISERR(FIND(CONCATENATE(AL$4,"++"),Stac!$S23))=FALSE,IF(ISERR(FIND(CONCATENATE(AL$4,"+++"),Stac!$S23))=FALSE,"+++","++"),"+")," ")," ")</f>
        <v xml:space="preserve"> </v>
      </c>
      <c r="AM22" s="49" t="str">
        <f>IF(ISERR(FIND(AM$4,Stac!$S23))=FALSE,IF(ISERR(FIND(CONCATENATE(AM$4,"+"),Stac!$S23))=FALSE,IF(ISERR(FIND(CONCATENATE(AM$4,"++"),Stac!$S23))=FALSE,IF(ISERR(FIND(CONCATENATE(AM$4,"+++"),Stac!$S23))=FALSE,"+++","++"),"+")," ")," ")</f>
        <v xml:space="preserve"> </v>
      </c>
      <c r="AN22" s="49" t="str">
        <f>IF(ISERR(FIND(AN$4,Stac!$S23))=FALSE,IF(ISERR(FIND(CONCATENATE(AN$4,"+"),Stac!$S23))=FALSE,IF(ISERR(FIND(CONCATENATE(AN$4,"++"),Stac!$S23))=FALSE,IF(ISERR(FIND(CONCATENATE(AN$4,"+++"),Stac!$S23))=FALSE,"+++","++"),"+")," ")," ")</f>
        <v>+</v>
      </c>
      <c r="AO22" s="49" t="str">
        <f>IF(ISERR(FIND(AO$4,Stac!$S23))=FALSE,IF(ISERR(FIND(CONCATENATE(AO$4,"+"),Stac!$S23))=FALSE,IF(ISERR(FIND(CONCATENATE(AO$4,"++"),Stac!$S23))=FALSE,IF(ISERR(FIND(CONCATENATE(AO$4,"+++"),Stac!$S23))=FALSE,"+++","++"),"+")," ")," ")</f>
        <v xml:space="preserve"> </v>
      </c>
      <c r="AP22" s="49" t="str">
        <f>IF(ISERR(FIND(AP$4,Stac!$S23))=FALSE,IF(ISERR(FIND(CONCATENATE(AP$4,"+"),Stac!$S23))=FALSE,IF(ISERR(FIND(CONCATENATE(AP$4,"++"),Stac!$S23))=FALSE,IF(ISERR(FIND(CONCATENATE(AP$4,"+++"),Stac!$S23))=FALSE,"+++","++"),"+")," ")," ")</f>
        <v xml:space="preserve"> </v>
      </c>
      <c r="AQ22" s="49" t="str">
        <f>IF(ISERR(FIND(AQ$4,Stac!$S23))=FALSE,IF(ISERR(FIND(CONCATENATE(AQ$4,"+"),Stac!$S23))=FALSE,IF(ISERR(FIND(CONCATENATE(AQ$4,"++"),Stac!$S23))=FALSE,IF(ISERR(FIND(CONCATENATE(AQ$4,"+++"),Stac!$S23))=FALSE,"+++","++"),"+")," ")," ")</f>
        <v xml:space="preserve"> </v>
      </c>
      <c r="AR22" s="49" t="str">
        <f>IF(ISERR(FIND(AR$4,Stac!$S23))=FALSE,IF(ISERR(FIND(CONCATENATE(AR$4,"+"),Stac!$S23))=FALSE,IF(ISERR(FIND(CONCATENATE(AR$4,"++"),Stac!$S23))=FALSE,IF(ISERR(FIND(CONCATENATE(AR$4,"+++"),Stac!$S23))=FALSE,"+++","++"),"+")," ")," ")</f>
        <v xml:space="preserve"> </v>
      </c>
      <c r="AS22" s="49" t="str">
        <f>IF(ISERR(FIND(AS$4,Stac!$S23))=FALSE,IF(ISERR(FIND(CONCATENATE(AS$4,"+"),Stac!$S23))=FALSE,IF(ISERR(FIND(CONCATENATE(AS$4,"++"),Stac!$S23))=FALSE,IF(ISERR(FIND(CONCATENATE(AS$4,"+++"),Stac!$S23))=FALSE,"+++","++"),"+")," ")," ")</f>
        <v xml:space="preserve"> </v>
      </c>
      <c r="AT22" s="49" t="str">
        <f>IF(ISERR(FIND(AT$4,Stac!$S23))=FALSE,IF(ISERR(FIND(CONCATENATE(AT$4,"+"),Stac!$S23))=FALSE,IF(ISERR(FIND(CONCATENATE(AT$4,"++"),Stac!$S23))=FALSE,IF(ISERR(FIND(CONCATENATE(AT$4,"+++"),Stac!$S23))=FALSE,"+++","++"),"+")," ")," ")</f>
        <v xml:space="preserve"> </v>
      </c>
      <c r="AU22" s="49" t="str">
        <f>IF(ISERR(FIND(AU$4,Stac!$S23))=FALSE,IF(ISERR(FIND(CONCATENATE(AU$4,"+"),Stac!$S23))=FALSE,IF(ISERR(FIND(CONCATENATE(AU$4,"++"),Stac!$S23))=FALSE,IF(ISERR(FIND(CONCATENATE(AU$4,"+++"),Stac!$S23))=FALSE,"+++","++"),"+")," ")," ")</f>
        <v xml:space="preserve"> </v>
      </c>
      <c r="AV22" s="49" t="str">
        <f>IF(ISERR(FIND(AV$4,Stac!$S23))=FALSE,IF(ISERR(FIND(CONCATENATE(AV$4,"+"),Stac!$S23))=FALSE,IF(ISERR(FIND(CONCATENATE(AV$4,"++"),Stac!$S23))=FALSE,IF(ISERR(FIND(CONCATENATE(AV$4,"+++"),Stac!$S23))=FALSE,"+++","++"),"+")," ")," ")</f>
        <v xml:space="preserve"> </v>
      </c>
      <c r="AW22" s="49" t="str">
        <f>IF(ISERR(FIND(AW$4,Stac!$S23))=FALSE,IF(ISERR(FIND(CONCATENATE(AW$4,"+"),Stac!$S23))=FALSE,IF(ISERR(FIND(CONCATENATE(AW$4,"++"),Stac!$S23))=FALSE,IF(ISERR(FIND(CONCATENATE(AW$4,"+++"),Stac!$S23))=FALSE,"+++","++"),"+")," ")," ")</f>
        <v xml:space="preserve"> </v>
      </c>
      <c r="AX22" s="49" t="str">
        <f>IF(ISERR(FIND(AX$4,Stac!$S23))=FALSE,IF(ISERR(FIND(CONCATENATE(AX$4,"+"),Stac!$S23))=FALSE,IF(ISERR(FIND(CONCATENATE(AX$4,"++"),Stac!$S23))=FALSE,IF(ISERR(FIND(CONCATENATE(AX$4,"+++"),Stac!$S23))=FALSE,"+++","++"),"+")," ")," ")</f>
        <v xml:space="preserve"> </v>
      </c>
      <c r="AY22" s="49" t="str">
        <f>IF(ISERR(FIND(AY$4,Stac!$S23))=FALSE,IF(ISERR(FIND(CONCATENATE(AY$4,"+"),Stac!$S23))=FALSE,IF(ISERR(FIND(CONCATENATE(AY$4,"++"),Stac!$S23))=FALSE,IF(ISERR(FIND(CONCATENATE(AY$4,"+++"),Stac!$S23))=FALSE,"+++","++"),"+")," ")," ")</f>
        <v xml:space="preserve"> </v>
      </c>
      <c r="AZ22" s="49" t="str">
        <f>IF(ISERR(FIND(AZ$4,Stac!$S23))=FALSE,IF(ISERR(FIND(CONCATENATE(AZ$4,"+"),Stac!$S23))=FALSE,IF(ISERR(FIND(CONCATENATE(AZ$4,"++"),Stac!$S23))=FALSE,IF(ISERR(FIND(CONCATENATE(AZ$4,"+++"),Stac!$S23))=FALSE,"+++","++"),"+")," ")," ")</f>
        <v xml:space="preserve"> </v>
      </c>
      <c r="BA22" s="49" t="str">
        <f>IF(ISERR(FIND(BA$4,Stac!$S23))=FALSE,IF(ISERR(FIND(CONCATENATE(BA$4,"+"),Stac!$S23))=FALSE,IF(ISERR(FIND(CONCATENATE(BA$4,"++"),Stac!$S23))=FALSE,IF(ISERR(FIND(CONCATENATE(BA$4,"+++"),Stac!$S23))=FALSE,"+++","++"),"+")," ")," ")</f>
        <v xml:space="preserve"> </v>
      </c>
      <c r="BB22" s="49" t="str">
        <f>IF(ISERR(FIND(BB$4,Stac!$S23))=FALSE,IF(ISERR(FIND(CONCATENATE(BB$4,"+"),Stac!$S23))=FALSE,IF(ISERR(FIND(CONCATENATE(BB$4,"++"),Stac!$S23))=FALSE,IF(ISERR(FIND(CONCATENATE(BB$4,"+++"),Stac!$S23))=FALSE,"+++","++"),"+")," ")," ")</f>
        <v xml:space="preserve"> </v>
      </c>
      <c r="BC22" s="49" t="str">
        <f>IF(ISERR(FIND(BC$4,Stac!$S23))=FALSE,IF(ISERR(FIND(CONCATENATE(BC$4,"+"),Stac!$S23))=FALSE,IF(ISERR(FIND(CONCATENATE(BC$4,"++"),Stac!$S23))=FALSE,IF(ISERR(FIND(CONCATENATE(BC$4,"+++"),Stac!$S23))=FALSE,"+++","++"),"+")," ")," ")</f>
        <v xml:space="preserve"> </v>
      </c>
      <c r="BD22" s="49" t="str">
        <f>IF(ISERR(FIND(BD$4,Stac!$S23))=FALSE,IF(ISERR(FIND(CONCATENATE(BD$4,"+"),Stac!$S23))=FALSE,IF(ISERR(FIND(CONCATENATE(BD$4,"++"),Stac!$S23))=FALSE,IF(ISERR(FIND(CONCATENATE(BD$4,"+++"),Stac!$S23))=FALSE,"+++","++"),"+")," ")," ")</f>
        <v>+</v>
      </c>
      <c r="BE22" s="49" t="str">
        <f>IF(ISERR(FIND(BE$4,Stac!$S23))=FALSE,IF(ISERR(FIND(CONCATENATE(BE$4,"+"),Stac!$S23))=FALSE,IF(ISERR(FIND(CONCATENATE(BE$4,"++"),Stac!$S23))=FALSE,IF(ISERR(FIND(CONCATENATE(BE$4,"+++"),Stac!$S23))=FALSE,"+++","++"),"+")," ")," ")</f>
        <v xml:space="preserve"> </v>
      </c>
      <c r="BF22" s="49" t="str">
        <f>IF(ISERR(FIND(BF$4,Stac!$S23))=FALSE,IF(ISERR(FIND(CONCATENATE(BF$4,"+"),Stac!$S23))=FALSE,IF(ISERR(FIND(CONCATENATE(BF$4,"++"),Stac!$S23))=FALSE,IF(ISERR(FIND(CONCATENATE(BF$4,"+++"),Stac!$S23))=FALSE,"+++","++"),"+")," ")," ")</f>
        <v xml:space="preserve"> </v>
      </c>
      <c r="BG22" s="49" t="str">
        <f>IF(ISERR(FIND(BG$4,Stac!$S23))=FALSE,IF(ISERR(FIND(CONCATENATE(BG$4,"+"),Stac!$S23))=FALSE,IF(ISERR(FIND(CONCATENATE(BG$4,"++"),Stac!$S23))=FALSE,IF(ISERR(FIND(CONCATENATE(BG$4,"+++"),Stac!$S23))=FALSE,"+++","++"),"+")," ")," ")</f>
        <v xml:space="preserve"> </v>
      </c>
      <c r="BH22" s="49" t="str">
        <f>IF(ISERR(FIND(BH$4,Stac!$S23))=FALSE,IF(ISERR(FIND(CONCATENATE(BH$4,"+"),Stac!$S23))=FALSE,IF(ISERR(FIND(CONCATENATE(BH$4,"++"),Stac!$S23))=FALSE,IF(ISERR(FIND(CONCATENATE(BH$4,"+++"),Stac!$S23))=FALSE,"+++","++"),"+")," ")," ")</f>
        <v xml:space="preserve"> </v>
      </c>
      <c r="BI22" s="49" t="str">
        <f>IF(ISERR(FIND(BI$4,Stac!$S23))=FALSE,IF(ISERR(FIND(CONCATENATE(BI$4,"+"),Stac!$S23))=FALSE,IF(ISERR(FIND(CONCATENATE(BI$4,"++"),Stac!$S23))=FALSE,IF(ISERR(FIND(CONCATENATE(BI$4,"+++"),Stac!$S23))=FALSE,"+++","++"),"+")," ")," ")</f>
        <v xml:space="preserve"> </v>
      </c>
      <c r="BJ22" s="49" t="str">
        <f>Stac!C23</f>
        <v xml:space="preserve">Information engineering </v>
      </c>
      <c r="BK22" s="49" t="str">
        <f>IF(ISERR(FIND(BK$4,Stac!$T23))=FALSE,IF(ISERR(FIND(CONCATENATE(BK$4,"+"),Stac!$T23))=FALSE,IF(ISERR(FIND(CONCATENATE(BK$4,"++"),Stac!$T23))=FALSE,IF(ISERR(FIND(CONCATENATE(BK$4,"+++"),Stac!$T23))=FALSE,"+++","++"),"+")," ")," ")</f>
        <v xml:space="preserve"> </v>
      </c>
      <c r="BL22" s="49" t="str">
        <f>IF(ISERR(FIND(BL$4,Stac!$T23))=FALSE,IF(ISERR(FIND(CONCATENATE(BL$4,"+"),Stac!$T23))=FALSE,IF(ISERR(FIND(CONCATENATE(BL$4,"++"),Stac!$T23))=FALSE,IF(ISERR(FIND(CONCATENATE(BL$4,"+++"),Stac!$T23))=FALSE,"+++","++"),"+")," ")," ")</f>
        <v>+</v>
      </c>
      <c r="BM22" s="49" t="str">
        <f>IF(ISERR(FIND(BM$4,Stac!$T23))=FALSE,IF(ISERR(FIND(CONCATENATE(BM$4,"+"),Stac!$T23))=FALSE,IF(ISERR(FIND(CONCATENATE(BM$4,"++"),Stac!$T23))=FALSE,IF(ISERR(FIND(CONCATENATE(BM$4,"+++"),Stac!$T23))=FALSE,"+++","++"),"+")," ")," ")</f>
        <v xml:space="preserve"> </v>
      </c>
      <c r="BN22" s="49" t="str">
        <f>IF(ISERR(FIND(BN$4,Stac!$T23))=FALSE,IF(ISERR(FIND(CONCATENATE(BN$4,"+"),Stac!$T23))=FALSE,IF(ISERR(FIND(CONCATENATE(BN$4,"++"),Stac!$T23))=FALSE,IF(ISERR(FIND(CONCATENATE(BN$4,"+++"),Stac!$T23))=FALSE,"+++","++"),"+")," ")," ")</f>
        <v xml:space="preserve"> </v>
      </c>
      <c r="BO22" s="49" t="str">
        <f>IF(ISERR(FIND(BO$4,Stac!$T23))=FALSE,IF(ISERR(FIND(CONCATENATE(BO$4,"+"),Stac!$T23))=FALSE,IF(ISERR(FIND(CONCATENATE(BO$4,"++"),Stac!$T23))=FALSE,IF(ISERR(FIND(CONCATENATE(BO$4,"+++"),Stac!$T23))=FALSE,"+++","++"),"+")," ")," ")</f>
        <v>+</v>
      </c>
      <c r="BP22" s="49" t="str">
        <f>IF(ISERR(FIND(BP$4,Stac!$T23))=FALSE,IF(ISERR(FIND(CONCATENATE(BP$4,"+"),Stac!$T23))=FALSE,IF(ISERR(FIND(CONCATENATE(BP$4,"++"),Stac!$T23))=FALSE,IF(ISERR(FIND(CONCATENATE(BP$4,"+++"),Stac!$T23))=FALSE,"+++","++"),"+")," ")," ")</f>
        <v xml:space="preserve"> </v>
      </c>
      <c r="BQ22" s="49" t="str">
        <f>IF(ISERR(FIND(BQ$4,Stac!$T23))=FALSE,IF(ISERR(FIND(CONCATENATE(BQ$4,"+"),Stac!$T23))=FALSE,IF(ISERR(FIND(CONCATENATE(BQ$4,"++"),Stac!$T23))=FALSE,IF(ISERR(FIND(CONCATENATE(BQ$4,"+++"),Stac!$T23))=FALSE,"+++","++"),"+")," ")," ")</f>
        <v xml:space="preserve"> </v>
      </c>
    </row>
    <row r="23" spans="1:69" s="105" customFormat="1">
      <c r="A23" s="49" t="str">
        <f>Stac!C24</f>
        <v>Selected topics in mathematics I</v>
      </c>
      <c r="B23" s="116" t="str">
        <f>IF(ISERR(FIND(B$4,Stac!$R24))=FALSE,IF(ISERR(FIND(CONCATENATE(B$4,"+"),Stac!$R24))=FALSE,IF(ISERR(FIND(CONCATENATE(B$4,"++"),Stac!$R24))=FALSE,IF(ISERR(FIND(CONCATENATE(B$4,"+++"),Stac!$R24))=FALSE,"+++","++"),"+")," ")," ")</f>
        <v>+</v>
      </c>
      <c r="C23" s="116" t="str">
        <f>IF(ISERR(FIND(C$4,Stac!$R24))=FALSE,IF(ISERR(FIND(CONCATENATE(C$4,"+"),Stac!$R24))=FALSE,IF(ISERR(FIND(CONCATENATE(C$4,"++"),Stac!$R24))=FALSE,IF(ISERR(FIND(CONCATENATE(C$4,"+++"),Stac!$R24))=FALSE,"+++","++"),"+")," ")," ")</f>
        <v xml:space="preserve"> </v>
      </c>
      <c r="D23" s="116" t="str">
        <f>IF(ISERR(FIND(D$4,Stac!$R24))=FALSE,IF(ISERR(FIND(CONCATENATE(D$4,"+"),Stac!$R24))=FALSE,IF(ISERR(FIND(CONCATENATE(D$4,"++"),Stac!$R24))=FALSE,IF(ISERR(FIND(CONCATENATE(D$4,"+++"),Stac!$R24))=FALSE,"+++","++"),"+")," ")," ")</f>
        <v xml:space="preserve"> </v>
      </c>
      <c r="E23" s="116" t="str">
        <f>IF(ISERR(FIND(E$4,Stac!$R24))=FALSE,IF(ISERR(FIND(CONCATENATE(E$4,"+"),Stac!$R24))=FALSE,IF(ISERR(FIND(CONCATENATE(E$4,"++"),Stac!$R24))=FALSE,IF(ISERR(FIND(CONCATENATE(E$4,"+++"),Stac!$R24))=FALSE,"+++","++"),"+")," ")," ")</f>
        <v xml:space="preserve"> </v>
      </c>
      <c r="F23" s="116" t="str">
        <f>IF(ISERR(FIND(F$4,Stac!$R24))=FALSE,IF(ISERR(FIND(CONCATENATE(F$4,"+"),Stac!$R24))=FALSE,IF(ISERR(FIND(CONCATENATE(F$4,"++"),Stac!$R24))=FALSE,IF(ISERR(FIND(CONCATENATE(F$4,"+++"),Stac!$R24))=FALSE,"+++","++"),"+")," ")," ")</f>
        <v xml:space="preserve"> </v>
      </c>
      <c r="G23" s="116" t="str">
        <f>IF(ISERR(FIND(G$4,Stac!$R24))=FALSE,IF(ISERR(FIND(CONCATENATE(G$4,"+"),Stac!$R24))=FALSE,IF(ISERR(FIND(CONCATENATE(G$4,"++"),Stac!$R24))=FALSE,IF(ISERR(FIND(CONCATENATE(G$4,"+++"),Stac!$R24))=FALSE,"+++","++"),"+")," ")," ")</f>
        <v xml:space="preserve"> </v>
      </c>
      <c r="H23" s="116" t="str">
        <f>IF(ISERR(FIND(H$4,Stac!$R24))=FALSE,IF(ISERR(FIND(CONCATENATE(H$4,"+"),Stac!$R24))=FALSE,IF(ISERR(FIND(CONCATENATE(H$4,"++"),Stac!$R24))=FALSE,IF(ISERR(FIND(CONCATENATE(H$4,"+++"),Stac!$R24))=FALSE,"+++","++"),"+")," ")," ")</f>
        <v xml:space="preserve"> </v>
      </c>
      <c r="I23" s="116" t="str">
        <f>IF(ISERR(FIND(I$4,Stac!$R24))=FALSE,IF(ISERR(FIND(CONCATENATE(I$4,"+"),Stac!$R24))=FALSE,IF(ISERR(FIND(CONCATENATE(I$4,"++"),Stac!$R24))=FALSE,IF(ISERR(FIND(CONCATENATE(I$4,"+++"),Stac!$R24))=FALSE,"+++","++"),"+")," ")," ")</f>
        <v xml:space="preserve"> </v>
      </c>
      <c r="J23" s="116" t="str">
        <f>IF(ISERR(FIND(J$4,Stac!$R24))=FALSE,IF(ISERR(FIND(CONCATENATE(J$4,"+"),Stac!$R24))=FALSE,IF(ISERR(FIND(CONCATENATE(J$4,"++"),Stac!$R24))=FALSE,IF(ISERR(FIND(CONCATENATE(J$4,"+++"),Stac!$R24))=FALSE,"+++","++"),"+")," ")," ")</f>
        <v xml:space="preserve"> </v>
      </c>
      <c r="K23" s="116" t="str">
        <f>IF(ISERR(FIND(K$4,Stac!$R24))=FALSE,IF(ISERR(FIND(CONCATENATE(K$4,"+"),Stac!$R24))=FALSE,IF(ISERR(FIND(CONCATENATE(K$4,"++"),Stac!$R24))=FALSE,IF(ISERR(FIND(CONCATENATE(K$4,"+++"),Stac!$R24))=FALSE,"+++","++"),"+")," ")," ")</f>
        <v xml:space="preserve"> </v>
      </c>
      <c r="L23" s="116" t="str">
        <f>IF(ISERR(FIND(L$4,Stac!$R24))=FALSE,IF(ISERR(FIND(CONCATENATE(L$4,"+"),Stac!$R24))=FALSE,IF(ISERR(FIND(CONCATENATE(L$4,"++"),Stac!$R24))=FALSE,IF(ISERR(FIND(CONCATENATE(L$4,"+++"),Stac!$R24))=FALSE,"+++","++"),"+")," ")," ")</f>
        <v xml:space="preserve"> </v>
      </c>
      <c r="M23" s="116" t="str">
        <f>IF(ISERR(FIND(M$4,Stac!$R24))=FALSE,IF(ISERR(FIND(CONCATENATE(M$4,"+"),Stac!$R24))=FALSE,IF(ISERR(FIND(CONCATENATE(M$4,"++"),Stac!$R24))=FALSE,IF(ISERR(FIND(CONCATENATE(M$4,"+++"),Stac!$R24))=FALSE,"+++","++"),"+")," ")," ")</f>
        <v xml:space="preserve"> </v>
      </c>
      <c r="N23" s="116" t="str">
        <f>IF(ISERR(FIND(N$4,Stac!$R24))=FALSE,IF(ISERR(FIND(CONCATENATE(N$4,"+"),Stac!$R24))=FALSE,IF(ISERR(FIND(CONCATENATE(N$4,"++"),Stac!$R24))=FALSE,IF(ISERR(FIND(CONCATENATE(N$4,"+++"),Stac!$R24))=FALSE,"+++","++"),"+")," ")," ")</f>
        <v xml:space="preserve"> </v>
      </c>
      <c r="O23" s="116" t="str">
        <f>IF(ISERR(FIND(O$4,Stac!$R24))=FALSE,IF(ISERR(FIND(CONCATENATE(O$4,"+"),Stac!$R24))=FALSE,IF(ISERR(FIND(CONCATENATE(O$4,"++"),Stac!$R24))=FALSE,IF(ISERR(FIND(CONCATENATE(O$4,"+++"),Stac!$R24))=FALSE,"+++","++"),"+")," ")," ")</f>
        <v xml:space="preserve"> </v>
      </c>
      <c r="P23" s="116" t="str">
        <f>IF(ISERR(FIND(P$4,Stac!$R24))=FALSE,IF(ISERR(FIND(CONCATENATE(P$4,"+"),Stac!$R24))=FALSE,IF(ISERR(FIND(CONCATENATE(P$4,"++"),Stac!$R24))=FALSE,IF(ISERR(FIND(CONCATENATE(P$4,"+++"),Stac!$R24))=FALSE,"+++","++"),"+")," ")," ")</f>
        <v xml:space="preserve"> </v>
      </c>
      <c r="Q23" s="116" t="str">
        <f>IF(ISERR(FIND(Q$4,Stac!$R24))=FALSE,IF(ISERR(FIND(CONCATENATE(Q$4,"+"),Stac!$R24))=FALSE,IF(ISERR(FIND(CONCATENATE(Q$4,"++"),Stac!$R24))=FALSE,IF(ISERR(FIND(CONCATENATE(Q$4,"+++"),Stac!$R24))=FALSE,"+++","++"),"+")," ")," ")</f>
        <v xml:space="preserve"> </v>
      </c>
      <c r="R23" s="116" t="str">
        <f>IF(ISERR(FIND(R$4,Stac!$R24))=FALSE,IF(ISERR(FIND(CONCATENATE(R$4,"+"),Stac!$R24))=FALSE,IF(ISERR(FIND(CONCATENATE(R$4,"++"),Stac!$R24))=FALSE,IF(ISERR(FIND(CONCATENATE(R$4,"+++"),Stac!$R24))=FALSE,"+++","++"),"+")," ")," ")</f>
        <v xml:space="preserve"> </v>
      </c>
      <c r="S23" s="116" t="str">
        <f>IF(ISERR(FIND(S$4,Stac!$R24))=FALSE,IF(ISERR(FIND(CONCATENATE(S$4,"+"),Stac!$R24))=FALSE,IF(ISERR(FIND(CONCATENATE(S$4,"++"),Stac!$R24))=FALSE,IF(ISERR(FIND(CONCATENATE(S$4,"+++"),Stac!$R24))=FALSE,"+++","++"),"+")," ")," ")</f>
        <v xml:space="preserve"> </v>
      </c>
      <c r="T23" s="116" t="str">
        <f>IF(ISERR(FIND(T$4,Stac!$R24))=FALSE,IF(ISERR(FIND(CONCATENATE(T$4,"+"),Stac!$R24))=FALSE,IF(ISERR(FIND(CONCATENATE(T$4,"++"),Stac!$R24))=FALSE,IF(ISERR(FIND(CONCATENATE(T$4,"+++"),Stac!$R24))=FALSE,"+++","++"),"+")," ")," ")</f>
        <v xml:space="preserve"> </v>
      </c>
      <c r="U23" s="116" t="str">
        <f>IF(ISERR(FIND(U$4,Stac!$R24))=FALSE,IF(ISERR(FIND(CONCATENATE(U$4,"+"),Stac!$R24))=FALSE,IF(ISERR(FIND(CONCATENATE(U$4,"++"),Stac!$R24))=FALSE,IF(ISERR(FIND(CONCATENATE(U$4,"+++"),Stac!$R24))=FALSE,"+++","++"),"+")," ")," ")</f>
        <v xml:space="preserve"> </v>
      </c>
      <c r="V23" s="116" t="str">
        <f>IF(ISERR(FIND(V$4,Stac!$R24))=FALSE,IF(ISERR(FIND(CONCATENATE(V$4,"+"),Stac!$R24))=FALSE,IF(ISERR(FIND(CONCATENATE(V$4,"++"),Stac!$R24))=FALSE,IF(ISERR(FIND(CONCATENATE(V$4,"+++"),Stac!$R24))=FALSE,"+++","++"),"+")," ")," ")</f>
        <v xml:space="preserve"> </v>
      </c>
      <c r="W23" s="116" t="str">
        <f>IF(ISERR(FIND(W$4,Stac!$R24))=FALSE,IF(ISERR(FIND(CONCATENATE(W$4,"+"),Stac!$R24))=FALSE,IF(ISERR(FIND(CONCATENATE(W$4,"++"),Stac!$R24))=FALSE,IF(ISERR(FIND(CONCATENATE(W$4,"+++"),Stac!$R24))=FALSE,"+++","++"),"+")," ")," ")</f>
        <v xml:space="preserve"> </v>
      </c>
      <c r="X23" s="116" t="str">
        <f>IF(ISERR(FIND(X$4,Stac!$R24))=FALSE,IF(ISERR(FIND(CONCATENATE(X$4,"+"),Stac!$R24))=FALSE,IF(ISERR(FIND(CONCATENATE(X$4,"++"),Stac!$R24))=FALSE,IF(ISERR(FIND(CONCATENATE(X$4,"+++"),Stac!$R24))=FALSE,"+++","++"),"+")," ")," ")</f>
        <v xml:space="preserve"> </v>
      </c>
      <c r="Y23" s="116" t="str">
        <f>IF(ISERR(FIND(Y$4,Stac!$R24))=FALSE,IF(ISERR(FIND(CONCATENATE(Y$4,"+"),Stac!$R24))=FALSE,IF(ISERR(FIND(CONCATENATE(Y$4,"++"),Stac!$R24))=FALSE,IF(ISERR(FIND(CONCATENATE(Y$4,"+++"),Stac!$R24))=FALSE,"+++","++"),"+")," ")," ")</f>
        <v xml:space="preserve"> </v>
      </c>
      <c r="Z23" s="116" t="str">
        <f>IF(ISERR(FIND(Z$4,Stac!$R24))=FALSE,IF(ISERR(FIND(CONCATENATE(Z$4,"+"),Stac!$R24))=FALSE,IF(ISERR(FIND(CONCATENATE(Z$4,"++"),Stac!$R24))=FALSE,IF(ISERR(FIND(CONCATENATE(Z$4,"+++"),Stac!$R24))=FALSE,"+++","++"),"+")," ")," ")</f>
        <v xml:space="preserve"> </v>
      </c>
      <c r="AA23" s="116" t="str">
        <f>IF(ISERR(FIND(AA$4,Stac!$R24))=FALSE,IF(ISERR(FIND(CONCATENATE(AA$4,"+"),Stac!$R24))=FALSE,IF(ISERR(FIND(CONCATENATE(AA$4,"++"),Stac!$R24))=FALSE,IF(ISERR(FIND(CONCATENATE(AA$4,"+++"),Stac!$R24))=FALSE,"+++","++"),"+")," ")," ")</f>
        <v xml:space="preserve"> </v>
      </c>
      <c r="AB23" s="116" t="str">
        <f>IF(ISERR(FIND(AB$4,Stac!$R24))=FALSE,IF(ISERR(FIND(CONCATENATE(AB$4,"+"),Stac!$R24))=FALSE,IF(ISERR(FIND(CONCATENATE(AB$4,"++"),Stac!$R24))=FALSE,IF(ISERR(FIND(CONCATENATE(AB$4,"+++"),Stac!$R24))=FALSE,"+++","++"),"+")," ")," ")</f>
        <v xml:space="preserve"> </v>
      </c>
      <c r="AC23" s="116" t="str">
        <f>IF(ISERR(FIND(AC$4,Stac!$R24))=FALSE,IF(ISERR(FIND(CONCATENATE(AC$4,"+"),Stac!$R24))=FALSE,IF(ISERR(FIND(CONCATENATE(AC$4,"++"),Stac!$R24))=FALSE,IF(ISERR(FIND(CONCATENATE(AC$4,"+++"),Stac!$R24))=FALSE,"+++","++"),"+")," ")," ")</f>
        <v xml:space="preserve"> </v>
      </c>
      <c r="AD23" s="49" t="str">
        <f>Stac!C24</f>
        <v>Selected topics in mathematics I</v>
      </c>
      <c r="AE23" s="49" t="str">
        <f>IF(ISERR(FIND(AE$4,Stac!$S24))=FALSE,IF(ISERR(FIND(CONCATENATE(AE$4,"+"),Stac!$S24))=FALSE,IF(ISERR(FIND(CONCATENATE(AE$4,"++"),Stac!$S24))=FALSE,IF(ISERR(FIND(CONCATENATE(AE$4,"+++"),Stac!$S24))=FALSE,"+++","++"),"+")," ")," ")</f>
        <v>+</v>
      </c>
      <c r="AF23" s="49" t="str">
        <f>IF(ISERR(FIND(AF$4,Stac!$S24))=FALSE,IF(ISERR(FIND(CONCATENATE(AF$4,"+"),Stac!$S24))=FALSE,IF(ISERR(FIND(CONCATENATE(AF$4,"++"),Stac!$S24))=FALSE,IF(ISERR(FIND(CONCATENATE(AF$4,"+++"),Stac!$S24))=FALSE,"+++","++"),"+")," ")," ")</f>
        <v xml:space="preserve"> </v>
      </c>
      <c r="AG23" s="49" t="str">
        <f>IF(ISERR(FIND(AG$4,Stac!$S24))=FALSE,IF(ISERR(FIND(CONCATENATE(AG$4,"+"),Stac!$S24))=FALSE,IF(ISERR(FIND(CONCATENATE(AG$4,"++"),Stac!$S24))=FALSE,IF(ISERR(FIND(CONCATENATE(AG$4,"+++"),Stac!$S24))=FALSE,"+++","++"),"+")," ")," ")</f>
        <v xml:space="preserve"> </v>
      </c>
      <c r="AH23" s="49" t="str">
        <f>IF(ISERR(FIND(AH$4,Stac!$S24))=FALSE,IF(ISERR(FIND(CONCATENATE(AH$4,"+"),Stac!$S24))=FALSE,IF(ISERR(FIND(CONCATENATE(AH$4,"++"),Stac!$S24))=FALSE,IF(ISERR(FIND(CONCATENATE(AH$4,"+++"),Stac!$S24))=FALSE,"+++","++"),"+")," ")," ")</f>
        <v xml:space="preserve"> </v>
      </c>
      <c r="AI23" s="49" t="str">
        <f>IF(ISERR(FIND(AI$4,Stac!$S24))=FALSE,IF(ISERR(FIND(CONCATENATE(AI$4,"+"),Stac!$S24))=FALSE,IF(ISERR(FIND(CONCATENATE(AI$4,"++"),Stac!$S24))=FALSE,IF(ISERR(FIND(CONCATENATE(AI$4,"+++"),Stac!$S24))=FALSE,"+++","++"),"+")," ")," ")</f>
        <v xml:space="preserve"> </v>
      </c>
      <c r="AJ23" s="49" t="str">
        <f>IF(ISERR(FIND(AJ$4,Stac!$S24))=FALSE,IF(ISERR(FIND(CONCATENATE(AJ$4,"+"),Stac!$S24))=FALSE,IF(ISERR(FIND(CONCATENATE(AJ$4,"++"),Stac!$S24))=FALSE,IF(ISERR(FIND(CONCATENATE(AJ$4,"+++"),Stac!$S24))=FALSE,"+++","++"),"+")," ")," ")</f>
        <v xml:space="preserve"> </v>
      </c>
      <c r="AK23" s="49" t="str">
        <f>IF(ISERR(FIND(AK$4,Stac!$S24))=FALSE,IF(ISERR(FIND(CONCATENATE(AK$4,"+"),Stac!$S24))=FALSE,IF(ISERR(FIND(CONCATENATE(AK$4,"++"),Stac!$S24))=FALSE,IF(ISERR(FIND(CONCATENATE(AK$4,"+++"),Stac!$S24))=FALSE,"+++","++"),"+")," ")," ")</f>
        <v xml:space="preserve"> </v>
      </c>
      <c r="AL23" s="49" t="str">
        <f>IF(ISERR(FIND(AL$4,Stac!$S24))=FALSE,IF(ISERR(FIND(CONCATENATE(AL$4,"+"),Stac!$S24))=FALSE,IF(ISERR(FIND(CONCATENATE(AL$4,"++"),Stac!$S24))=FALSE,IF(ISERR(FIND(CONCATENATE(AL$4,"+++"),Stac!$S24))=FALSE,"+++","++"),"+")," ")," ")</f>
        <v xml:space="preserve"> </v>
      </c>
      <c r="AM23" s="49" t="str">
        <f>IF(ISERR(FIND(AM$4,Stac!$S24))=FALSE,IF(ISERR(FIND(CONCATENATE(AM$4,"+"),Stac!$S24))=FALSE,IF(ISERR(FIND(CONCATENATE(AM$4,"++"),Stac!$S24))=FALSE,IF(ISERR(FIND(CONCATENATE(AM$4,"+++"),Stac!$S24))=FALSE,"+++","++"),"+")," ")," ")</f>
        <v xml:space="preserve"> </v>
      </c>
      <c r="AN23" s="49" t="str">
        <f>IF(ISERR(FIND(AN$4,Stac!$S24))=FALSE,IF(ISERR(FIND(CONCATENATE(AN$4,"+"),Stac!$S24))=FALSE,IF(ISERR(FIND(CONCATENATE(AN$4,"++"),Stac!$S24))=FALSE,IF(ISERR(FIND(CONCATENATE(AN$4,"+++"),Stac!$S24))=FALSE,"+++","++"),"+")," ")," ")</f>
        <v xml:space="preserve"> </v>
      </c>
      <c r="AO23" s="49" t="str">
        <f>IF(ISERR(FIND(AO$4,Stac!$S24))=FALSE,IF(ISERR(FIND(CONCATENATE(AO$4,"+"),Stac!$S24))=FALSE,IF(ISERR(FIND(CONCATENATE(AO$4,"++"),Stac!$S24))=FALSE,IF(ISERR(FIND(CONCATENATE(AO$4,"+++"),Stac!$S24))=FALSE,"+++","++"),"+")," ")," ")</f>
        <v xml:space="preserve"> </v>
      </c>
      <c r="AP23" s="49" t="str">
        <f>IF(ISERR(FIND(AP$4,Stac!$S24))=FALSE,IF(ISERR(FIND(CONCATENATE(AP$4,"+"),Stac!$S24))=FALSE,IF(ISERR(FIND(CONCATENATE(AP$4,"++"),Stac!$S24))=FALSE,IF(ISERR(FIND(CONCATENATE(AP$4,"+++"),Stac!$S24))=FALSE,"+++","++"),"+")," ")," ")</f>
        <v xml:space="preserve"> </v>
      </c>
      <c r="AQ23" s="49" t="str">
        <f>IF(ISERR(FIND(AQ$4,Stac!$S24))=FALSE,IF(ISERR(FIND(CONCATENATE(AQ$4,"+"),Stac!$S24))=FALSE,IF(ISERR(FIND(CONCATENATE(AQ$4,"++"),Stac!$S24))=FALSE,IF(ISERR(FIND(CONCATENATE(AQ$4,"+++"),Stac!$S24))=FALSE,"+++","++"),"+")," ")," ")</f>
        <v xml:space="preserve"> </v>
      </c>
      <c r="AR23" s="49" t="str">
        <f>IF(ISERR(FIND(AR$4,Stac!$S24))=FALSE,IF(ISERR(FIND(CONCATENATE(AR$4,"+"),Stac!$S24))=FALSE,IF(ISERR(FIND(CONCATENATE(AR$4,"++"),Stac!$S24))=FALSE,IF(ISERR(FIND(CONCATENATE(AR$4,"+++"),Stac!$S24))=FALSE,"+++","++"),"+")," ")," ")</f>
        <v xml:space="preserve"> </v>
      </c>
      <c r="AS23" s="49" t="str">
        <f>IF(ISERR(FIND(AS$4,Stac!$S24))=FALSE,IF(ISERR(FIND(CONCATENATE(AS$4,"+"),Stac!$S24))=FALSE,IF(ISERR(FIND(CONCATENATE(AS$4,"++"),Stac!$S24))=FALSE,IF(ISERR(FIND(CONCATENATE(AS$4,"+++"),Stac!$S24))=FALSE,"+++","++"),"+")," ")," ")</f>
        <v xml:space="preserve"> </v>
      </c>
      <c r="AT23" s="49" t="str">
        <f>IF(ISERR(FIND(AT$4,Stac!$S24))=FALSE,IF(ISERR(FIND(CONCATENATE(AT$4,"+"),Stac!$S24))=FALSE,IF(ISERR(FIND(CONCATENATE(AT$4,"++"),Stac!$S24))=FALSE,IF(ISERR(FIND(CONCATENATE(AT$4,"+++"),Stac!$S24))=FALSE,"+++","++"),"+")," ")," ")</f>
        <v xml:space="preserve"> </v>
      </c>
      <c r="AU23" s="49" t="str">
        <f>IF(ISERR(FIND(AU$4,Stac!$S24))=FALSE,IF(ISERR(FIND(CONCATENATE(AU$4,"+"),Stac!$S24))=FALSE,IF(ISERR(FIND(CONCATENATE(AU$4,"++"),Stac!$S24))=FALSE,IF(ISERR(FIND(CONCATENATE(AU$4,"+++"),Stac!$S24))=FALSE,"+++","++"),"+")," ")," ")</f>
        <v xml:space="preserve"> </v>
      </c>
      <c r="AV23" s="49" t="str">
        <f>IF(ISERR(FIND(AV$4,Stac!$S24))=FALSE,IF(ISERR(FIND(CONCATENATE(AV$4,"+"),Stac!$S24))=FALSE,IF(ISERR(FIND(CONCATENATE(AV$4,"++"),Stac!$S24))=FALSE,IF(ISERR(FIND(CONCATENATE(AV$4,"+++"),Stac!$S24))=FALSE,"+++","++"),"+")," ")," ")</f>
        <v xml:space="preserve"> </v>
      </c>
      <c r="AW23" s="49" t="str">
        <f>IF(ISERR(FIND(AW$4,Stac!$S24))=FALSE,IF(ISERR(FIND(CONCATENATE(AW$4,"+"),Stac!$S24))=FALSE,IF(ISERR(FIND(CONCATENATE(AW$4,"++"),Stac!$S24))=FALSE,IF(ISERR(FIND(CONCATENATE(AW$4,"+++"),Stac!$S24))=FALSE,"+++","++"),"+")," ")," ")</f>
        <v xml:space="preserve"> </v>
      </c>
      <c r="AX23" s="49" t="str">
        <f>IF(ISERR(FIND(AX$4,Stac!$S24))=FALSE,IF(ISERR(FIND(CONCATENATE(AX$4,"+"),Stac!$S24))=FALSE,IF(ISERR(FIND(CONCATENATE(AX$4,"++"),Stac!$S24))=FALSE,IF(ISERR(FIND(CONCATENATE(AX$4,"+++"),Stac!$S24))=FALSE,"+++","++"),"+")," ")," ")</f>
        <v xml:space="preserve"> </v>
      </c>
      <c r="AY23" s="49" t="str">
        <f>IF(ISERR(FIND(AY$4,Stac!$S24))=FALSE,IF(ISERR(FIND(CONCATENATE(AY$4,"+"),Stac!$S24))=FALSE,IF(ISERR(FIND(CONCATENATE(AY$4,"++"),Stac!$S24))=FALSE,IF(ISERR(FIND(CONCATENATE(AY$4,"+++"),Stac!$S24))=FALSE,"+++","++"),"+")," ")," ")</f>
        <v xml:space="preserve"> </v>
      </c>
      <c r="AZ23" s="49" t="str">
        <f>IF(ISERR(FIND(AZ$4,Stac!$S24))=FALSE,IF(ISERR(FIND(CONCATENATE(AZ$4,"+"),Stac!$S24))=FALSE,IF(ISERR(FIND(CONCATENATE(AZ$4,"++"),Stac!$S24))=FALSE,IF(ISERR(FIND(CONCATENATE(AZ$4,"+++"),Stac!$S24))=FALSE,"+++","++"),"+")," ")," ")</f>
        <v xml:space="preserve"> </v>
      </c>
      <c r="BA23" s="49" t="str">
        <f>IF(ISERR(FIND(BA$4,Stac!$S24))=FALSE,IF(ISERR(FIND(CONCATENATE(BA$4,"+"),Stac!$S24))=FALSE,IF(ISERR(FIND(CONCATENATE(BA$4,"++"),Stac!$S24))=FALSE,IF(ISERR(FIND(CONCATENATE(BA$4,"+++"),Stac!$S24))=FALSE,"+++","++"),"+")," ")," ")</f>
        <v xml:space="preserve"> </v>
      </c>
      <c r="BB23" s="49" t="str">
        <f>IF(ISERR(FIND(BB$4,Stac!$S24))=FALSE,IF(ISERR(FIND(CONCATENATE(BB$4,"+"),Stac!$S24))=FALSE,IF(ISERR(FIND(CONCATENATE(BB$4,"++"),Stac!$S24))=FALSE,IF(ISERR(FIND(CONCATENATE(BB$4,"+++"),Stac!$S24))=FALSE,"+++","++"),"+")," ")," ")</f>
        <v xml:space="preserve"> </v>
      </c>
      <c r="BC23" s="49" t="str">
        <f>IF(ISERR(FIND(BC$4,Stac!$S24))=FALSE,IF(ISERR(FIND(CONCATENATE(BC$4,"+"),Stac!$S24))=FALSE,IF(ISERR(FIND(CONCATENATE(BC$4,"++"),Stac!$S24))=FALSE,IF(ISERR(FIND(CONCATENATE(BC$4,"+++"),Stac!$S24))=FALSE,"+++","++"),"+")," ")," ")</f>
        <v xml:space="preserve"> </v>
      </c>
      <c r="BD23" s="49" t="str">
        <f>IF(ISERR(FIND(BD$4,Stac!$S24))=FALSE,IF(ISERR(FIND(CONCATENATE(BD$4,"+"),Stac!$S24))=FALSE,IF(ISERR(FIND(CONCATENATE(BD$4,"++"),Stac!$S24))=FALSE,IF(ISERR(FIND(CONCATENATE(BD$4,"+++"),Stac!$S24))=FALSE,"+++","++"),"+")," ")," ")</f>
        <v xml:space="preserve"> </v>
      </c>
      <c r="BE23" s="49" t="str">
        <f>IF(ISERR(FIND(BE$4,Stac!$S24))=FALSE,IF(ISERR(FIND(CONCATENATE(BE$4,"+"),Stac!$S24))=FALSE,IF(ISERR(FIND(CONCATENATE(BE$4,"++"),Stac!$S24))=FALSE,IF(ISERR(FIND(CONCATENATE(BE$4,"+++"),Stac!$S24))=FALSE,"+++","++"),"+")," ")," ")</f>
        <v xml:space="preserve"> </v>
      </c>
      <c r="BF23" s="49" t="str">
        <f>IF(ISERR(FIND(BF$4,Stac!$S24))=FALSE,IF(ISERR(FIND(CONCATENATE(BF$4,"+"),Stac!$S24))=FALSE,IF(ISERR(FIND(CONCATENATE(BF$4,"++"),Stac!$S24))=FALSE,IF(ISERR(FIND(CONCATENATE(BF$4,"+++"),Stac!$S24))=FALSE,"+++","++"),"+")," ")," ")</f>
        <v xml:space="preserve"> </v>
      </c>
      <c r="BG23" s="49" t="str">
        <f>IF(ISERR(FIND(BG$4,Stac!$S24))=FALSE,IF(ISERR(FIND(CONCATENATE(BG$4,"+"),Stac!$S24))=FALSE,IF(ISERR(FIND(CONCATENATE(BG$4,"++"),Stac!$S24))=FALSE,IF(ISERR(FIND(CONCATENATE(BG$4,"+++"),Stac!$S24))=FALSE,"+++","++"),"+")," ")," ")</f>
        <v xml:space="preserve"> </v>
      </c>
      <c r="BH23" s="49" t="str">
        <f>IF(ISERR(FIND(BH$4,Stac!$S24))=FALSE,IF(ISERR(FIND(CONCATENATE(BH$4,"+"),Stac!$S24))=FALSE,IF(ISERR(FIND(CONCATENATE(BH$4,"++"),Stac!$S24))=FALSE,IF(ISERR(FIND(CONCATENATE(BH$4,"+++"),Stac!$S24))=FALSE,"+++","++"),"+")," ")," ")</f>
        <v xml:space="preserve"> </v>
      </c>
      <c r="BI23" s="49" t="str">
        <f>IF(ISERR(FIND(BI$4,Stac!$S24))=FALSE,IF(ISERR(FIND(CONCATENATE(BI$4,"+"),Stac!$S24))=FALSE,IF(ISERR(FIND(CONCATENATE(BI$4,"++"),Stac!$S24))=FALSE,IF(ISERR(FIND(CONCATENATE(BI$4,"+++"),Stac!$S24))=FALSE,"+++","++"),"+")," ")," ")</f>
        <v xml:space="preserve"> </v>
      </c>
      <c r="BJ23" s="49" t="str">
        <f>Stac!C24</f>
        <v>Selected topics in mathematics I</v>
      </c>
      <c r="BK23" s="49" t="str">
        <f>IF(ISERR(FIND(BK$4,Stac!$T24))=FALSE,IF(ISERR(FIND(CONCATENATE(BK$4,"+"),Stac!$T24))=FALSE,IF(ISERR(FIND(CONCATENATE(BK$4,"++"),Stac!$T24))=FALSE,IF(ISERR(FIND(CONCATENATE(BK$4,"+++"),Stac!$T24))=FALSE,"+++","++"),"+")," ")," ")</f>
        <v>+</v>
      </c>
      <c r="BL23" s="49" t="str">
        <f>IF(ISERR(FIND(BL$4,Stac!$T24))=FALSE,IF(ISERR(FIND(CONCATENATE(BL$4,"+"),Stac!$T24))=FALSE,IF(ISERR(FIND(CONCATENATE(BL$4,"++"),Stac!$T24))=FALSE,IF(ISERR(FIND(CONCATENATE(BL$4,"+++"),Stac!$T24))=FALSE,"+++","++"),"+")," ")," ")</f>
        <v xml:space="preserve"> </v>
      </c>
      <c r="BM23" s="49" t="str">
        <f>IF(ISERR(FIND(BM$4,Stac!$T24))=FALSE,IF(ISERR(FIND(CONCATENATE(BM$4,"+"),Stac!$T24))=FALSE,IF(ISERR(FIND(CONCATENATE(BM$4,"++"),Stac!$T24))=FALSE,IF(ISERR(FIND(CONCATENATE(BM$4,"+++"),Stac!$T24))=FALSE,"+++","++"),"+")," ")," ")</f>
        <v>+</v>
      </c>
      <c r="BN23" s="49" t="str">
        <f>IF(ISERR(FIND(BN$4,Stac!$T24))=FALSE,IF(ISERR(FIND(CONCATENATE(BN$4,"+"),Stac!$T24))=FALSE,IF(ISERR(FIND(CONCATENATE(BN$4,"++"),Stac!$T24))=FALSE,IF(ISERR(FIND(CONCATENATE(BN$4,"+++"),Stac!$T24))=FALSE,"+++","++"),"+")," ")," ")</f>
        <v xml:space="preserve"> </v>
      </c>
      <c r="BO23" s="49" t="str">
        <f>IF(ISERR(FIND(BO$4,Stac!$T24))=FALSE,IF(ISERR(FIND(CONCATENATE(BO$4,"+"),Stac!$T24))=FALSE,IF(ISERR(FIND(CONCATENATE(BO$4,"++"),Stac!$T24))=FALSE,IF(ISERR(FIND(CONCATENATE(BO$4,"+++"),Stac!$T24))=FALSE,"+++","++"),"+")," ")," ")</f>
        <v xml:space="preserve"> </v>
      </c>
      <c r="BP23" s="49" t="str">
        <f>IF(ISERR(FIND(BP$4,Stac!$T24))=FALSE,IF(ISERR(FIND(CONCATENATE(BP$4,"+"),Stac!$T24))=FALSE,IF(ISERR(FIND(CONCATENATE(BP$4,"++"),Stac!$T24))=FALSE,IF(ISERR(FIND(CONCATENATE(BP$4,"+++"),Stac!$T24))=FALSE,"+++","++"),"+")," ")," ")</f>
        <v xml:space="preserve"> </v>
      </c>
      <c r="BQ23" s="49" t="str">
        <f>IF(ISERR(FIND(BQ$4,Stac!$T24))=FALSE,IF(ISERR(FIND(CONCATENATE(BQ$4,"+"),Stac!$T24))=FALSE,IF(ISERR(FIND(CONCATENATE(BQ$4,"++"),Stac!$T24))=FALSE,IF(ISERR(FIND(CONCATENATE(BQ$4,"+++"),Stac!$T24))=FALSE,"+++","++"),"+")," ")," ")</f>
        <v xml:space="preserve"> </v>
      </c>
    </row>
    <row r="24" spans="1:69" s="105" customFormat="1">
      <c r="A24" s="49" t="str">
        <f>Stac!C25</f>
        <v>Selected topics in mathematics II</v>
      </c>
      <c r="B24" s="116" t="str">
        <f>IF(ISERR(FIND(B$4,Stac!$R25))=FALSE,IF(ISERR(FIND(CONCATENATE(B$4,"+"),Stac!$R25))=FALSE,IF(ISERR(FIND(CONCATENATE(B$4,"++"),Stac!$R25))=FALSE,IF(ISERR(FIND(CONCATENATE(B$4,"+++"),Stac!$R25))=FALSE,"+++","++"),"+")," ")," ")</f>
        <v xml:space="preserve"> </v>
      </c>
      <c r="C24" s="116" t="str">
        <f>IF(ISERR(FIND(C$4,Stac!$R25))=FALSE,IF(ISERR(FIND(CONCATENATE(C$4,"+"),Stac!$R25))=FALSE,IF(ISERR(FIND(CONCATENATE(C$4,"++"),Stac!$R25))=FALSE,IF(ISERR(FIND(CONCATENATE(C$4,"+++"),Stac!$R25))=FALSE,"+++","++"),"+")," ")," ")</f>
        <v xml:space="preserve"> </v>
      </c>
      <c r="D24" s="116" t="str">
        <f>IF(ISERR(FIND(D$4,Stac!$R25))=FALSE,IF(ISERR(FIND(CONCATENATE(D$4,"+"),Stac!$R25))=FALSE,IF(ISERR(FIND(CONCATENATE(D$4,"++"),Stac!$R25))=FALSE,IF(ISERR(FIND(CONCATENATE(D$4,"+++"),Stac!$R25))=FALSE,"+++","++"),"+")," ")," ")</f>
        <v xml:space="preserve"> </v>
      </c>
      <c r="E24" s="116" t="str">
        <f>IF(ISERR(FIND(E$4,Stac!$R25))=FALSE,IF(ISERR(FIND(CONCATENATE(E$4,"+"),Stac!$R25))=FALSE,IF(ISERR(FIND(CONCATENATE(E$4,"++"),Stac!$R25))=FALSE,IF(ISERR(FIND(CONCATENATE(E$4,"+++"),Stac!$R25))=FALSE,"+++","++"),"+")," ")," ")</f>
        <v xml:space="preserve"> </v>
      </c>
      <c r="F24" s="116" t="str">
        <f>IF(ISERR(FIND(F$4,Stac!$R25))=FALSE,IF(ISERR(FIND(CONCATENATE(F$4,"+"),Stac!$R25))=FALSE,IF(ISERR(FIND(CONCATENATE(F$4,"++"),Stac!$R25))=FALSE,IF(ISERR(FIND(CONCATENATE(F$4,"+++"),Stac!$R25))=FALSE,"+++","++"),"+")," ")," ")</f>
        <v>+</v>
      </c>
      <c r="G24" s="116" t="str">
        <f>IF(ISERR(FIND(G$4,Stac!$R25))=FALSE,IF(ISERR(FIND(CONCATENATE(G$4,"+"),Stac!$R25))=FALSE,IF(ISERR(FIND(CONCATENATE(G$4,"++"),Stac!$R25))=FALSE,IF(ISERR(FIND(CONCATENATE(G$4,"+++"),Stac!$R25))=FALSE,"+++","++"),"+")," ")," ")</f>
        <v xml:space="preserve"> </v>
      </c>
      <c r="H24" s="116" t="str">
        <f>IF(ISERR(FIND(H$4,Stac!$R25))=FALSE,IF(ISERR(FIND(CONCATENATE(H$4,"+"),Stac!$R25))=FALSE,IF(ISERR(FIND(CONCATENATE(H$4,"++"),Stac!$R25))=FALSE,IF(ISERR(FIND(CONCATENATE(H$4,"+++"),Stac!$R25))=FALSE,"+++","++"),"+")," ")," ")</f>
        <v xml:space="preserve"> </v>
      </c>
      <c r="I24" s="116" t="str">
        <f>IF(ISERR(FIND(I$4,Stac!$R25))=FALSE,IF(ISERR(FIND(CONCATENATE(I$4,"+"),Stac!$R25))=FALSE,IF(ISERR(FIND(CONCATENATE(I$4,"++"),Stac!$R25))=FALSE,IF(ISERR(FIND(CONCATENATE(I$4,"+++"),Stac!$R25))=FALSE,"+++","++"),"+")," ")," ")</f>
        <v xml:space="preserve"> </v>
      </c>
      <c r="J24" s="116" t="str">
        <f>IF(ISERR(FIND(J$4,Stac!$R25))=FALSE,IF(ISERR(FIND(CONCATENATE(J$4,"+"),Stac!$R25))=FALSE,IF(ISERR(FIND(CONCATENATE(J$4,"++"),Stac!$R25))=FALSE,IF(ISERR(FIND(CONCATENATE(J$4,"+++"),Stac!$R25))=FALSE,"+++","++"),"+")," ")," ")</f>
        <v xml:space="preserve"> </v>
      </c>
      <c r="K24" s="116" t="str">
        <f>IF(ISERR(FIND(K$4,Stac!$R25))=FALSE,IF(ISERR(FIND(CONCATENATE(K$4,"+"),Stac!$R25))=FALSE,IF(ISERR(FIND(CONCATENATE(K$4,"++"),Stac!$R25))=FALSE,IF(ISERR(FIND(CONCATENATE(K$4,"+++"),Stac!$R25))=FALSE,"+++","++"),"+")," ")," ")</f>
        <v xml:space="preserve"> </v>
      </c>
      <c r="L24" s="116" t="str">
        <f>IF(ISERR(FIND(L$4,Stac!$R25))=FALSE,IF(ISERR(FIND(CONCATENATE(L$4,"+"),Stac!$R25))=FALSE,IF(ISERR(FIND(CONCATENATE(L$4,"++"),Stac!$R25))=FALSE,IF(ISERR(FIND(CONCATENATE(L$4,"+++"),Stac!$R25))=FALSE,"+++","++"),"+")," ")," ")</f>
        <v xml:space="preserve"> </v>
      </c>
      <c r="M24" s="116" t="str">
        <f>IF(ISERR(FIND(M$4,Stac!$R25))=FALSE,IF(ISERR(FIND(CONCATENATE(M$4,"+"),Stac!$R25))=FALSE,IF(ISERR(FIND(CONCATENATE(M$4,"++"),Stac!$R25))=FALSE,IF(ISERR(FIND(CONCATENATE(M$4,"+++"),Stac!$R25))=FALSE,"+++","++"),"+")," ")," ")</f>
        <v xml:space="preserve"> </v>
      </c>
      <c r="N24" s="116" t="str">
        <f>IF(ISERR(FIND(N$4,Stac!$R25))=FALSE,IF(ISERR(FIND(CONCATENATE(N$4,"+"),Stac!$R25))=FALSE,IF(ISERR(FIND(CONCATENATE(N$4,"++"),Stac!$R25))=FALSE,IF(ISERR(FIND(CONCATENATE(N$4,"+++"),Stac!$R25))=FALSE,"+++","++"),"+")," ")," ")</f>
        <v xml:space="preserve"> </v>
      </c>
      <c r="O24" s="116" t="str">
        <f>IF(ISERR(FIND(O$4,Stac!$R25))=FALSE,IF(ISERR(FIND(CONCATENATE(O$4,"+"),Stac!$R25))=FALSE,IF(ISERR(FIND(CONCATENATE(O$4,"++"),Stac!$R25))=FALSE,IF(ISERR(FIND(CONCATENATE(O$4,"+++"),Stac!$R25))=FALSE,"+++","++"),"+")," ")," ")</f>
        <v xml:space="preserve"> </v>
      </c>
      <c r="P24" s="116" t="str">
        <f>IF(ISERR(FIND(P$4,Stac!$R25))=FALSE,IF(ISERR(FIND(CONCATENATE(P$4,"+"),Stac!$R25))=FALSE,IF(ISERR(FIND(CONCATENATE(P$4,"++"),Stac!$R25))=FALSE,IF(ISERR(FIND(CONCATENATE(P$4,"+++"),Stac!$R25))=FALSE,"+++","++"),"+")," ")," ")</f>
        <v xml:space="preserve"> </v>
      </c>
      <c r="Q24" s="116" t="str">
        <f>IF(ISERR(FIND(Q$4,Stac!$R25))=FALSE,IF(ISERR(FIND(CONCATENATE(Q$4,"+"),Stac!$R25))=FALSE,IF(ISERR(FIND(CONCATENATE(Q$4,"++"),Stac!$R25))=FALSE,IF(ISERR(FIND(CONCATENATE(Q$4,"+++"),Stac!$R25))=FALSE,"+++","++"),"+")," ")," ")</f>
        <v xml:space="preserve"> </v>
      </c>
      <c r="R24" s="116" t="str">
        <f>IF(ISERR(FIND(R$4,Stac!$R25))=FALSE,IF(ISERR(FIND(CONCATENATE(R$4,"+"),Stac!$R25))=FALSE,IF(ISERR(FIND(CONCATENATE(R$4,"++"),Stac!$R25))=FALSE,IF(ISERR(FIND(CONCATENATE(R$4,"+++"),Stac!$R25))=FALSE,"+++","++"),"+")," ")," ")</f>
        <v xml:space="preserve"> </v>
      </c>
      <c r="S24" s="116" t="str">
        <f>IF(ISERR(FIND(S$4,Stac!$R25))=FALSE,IF(ISERR(FIND(CONCATENATE(S$4,"+"),Stac!$R25))=FALSE,IF(ISERR(FIND(CONCATENATE(S$4,"++"),Stac!$R25))=FALSE,IF(ISERR(FIND(CONCATENATE(S$4,"+++"),Stac!$R25))=FALSE,"+++","++"),"+")," ")," ")</f>
        <v xml:space="preserve"> </v>
      </c>
      <c r="T24" s="116" t="str">
        <f>IF(ISERR(FIND(T$4,Stac!$R25))=FALSE,IF(ISERR(FIND(CONCATENATE(T$4,"+"),Stac!$R25))=FALSE,IF(ISERR(FIND(CONCATENATE(T$4,"++"),Stac!$R25))=FALSE,IF(ISERR(FIND(CONCATENATE(T$4,"+++"),Stac!$R25))=FALSE,"+++","++"),"+")," ")," ")</f>
        <v xml:space="preserve"> </v>
      </c>
      <c r="U24" s="116" t="str">
        <f>IF(ISERR(FIND(U$4,Stac!$R25))=FALSE,IF(ISERR(FIND(CONCATENATE(U$4,"+"),Stac!$R25))=FALSE,IF(ISERR(FIND(CONCATENATE(U$4,"++"),Stac!$R25))=FALSE,IF(ISERR(FIND(CONCATENATE(U$4,"+++"),Stac!$R25))=FALSE,"+++","++"),"+")," ")," ")</f>
        <v xml:space="preserve"> </v>
      </c>
      <c r="V24" s="116" t="str">
        <f>IF(ISERR(FIND(V$4,Stac!$R25))=FALSE,IF(ISERR(FIND(CONCATENATE(V$4,"+"),Stac!$R25))=FALSE,IF(ISERR(FIND(CONCATENATE(V$4,"++"),Stac!$R25))=FALSE,IF(ISERR(FIND(CONCATENATE(V$4,"+++"),Stac!$R25))=FALSE,"+++","++"),"+")," ")," ")</f>
        <v xml:space="preserve"> </v>
      </c>
      <c r="W24" s="116" t="str">
        <f>IF(ISERR(FIND(W$4,Stac!$R25))=FALSE,IF(ISERR(FIND(CONCATENATE(W$4,"+"),Stac!$R25))=FALSE,IF(ISERR(FIND(CONCATENATE(W$4,"++"),Stac!$R25))=FALSE,IF(ISERR(FIND(CONCATENATE(W$4,"+++"),Stac!$R25))=FALSE,"+++","++"),"+")," ")," ")</f>
        <v xml:space="preserve"> </v>
      </c>
      <c r="X24" s="116" t="str">
        <f>IF(ISERR(FIND(X$4,Stac!$R25))=FALSE,IF(ISERR(FIND(CONCATENATE(X$4,"+"),Stac!$R25))=FALSE,IF(ISERR(FIND(CONCATENATE(X$4,"++"),Stac!$R25))=FALSE,IF(ISERR(FIND(CONCATENATE(X$4,"+++"),Stac!$R25))=FALSE,"+++","++"),"+")," ")," ")</f>
        <v xml:space="preserve"> </v>
      </c>
      <c r="Y24" s="116" t="str">
        <f>IF(ISERR(FIND(Y$4,Stac!$R25))=FALSE,IF(ISERR(FIND(CONCATENATE(Y$4,"+"),Stac!$R25))=FALSE,IF(ISERR(FIND(CONCATENATE(Y$4,"++"),Stac!$R25))=FALSE,IF(ISERR(FIND(CONCATENATE(Y$4,"+++"),Stac!$R25))=FALSE,"+++","++"),"+")," ")," ")</f>
        <v xml:space="preserve"> </v>
      </c>
      <c r="Z24" s="116" t="str">
        <f>IF(ISERR(FIND(Z$4,Stac!$R25))=FALSE,IF(ISERR(FIND(CONCATENATE(Z$4,"+"),Stac!$R25))=FALSE,IF(ISERR(FIND(CONCATENATE(Z$4,"++"),Stac!$R25))=FALSE,IF(ISERR(FIND(CONCATENATE(Z$4,"+++"),Stac!$R25))=FALSE,"+++","++"),"+")," ")," ")</f>
        <v xml:space="preserve"> </v>
      </c>
      <c r="AA24" s="116" t="str">
        <f>IF(ISERR(FIND(AA$4,Stac!$R25))=FALSE,IF(ISERR(FIND(CONCATENATE(AA$4,"+"),Stac!$R25))=FALSE,IF(ISERR(FIND(CONCATENATE(AA$4,"++"),Stac!$R25))=FALSE,IF(ISERR(FIND(CONCATENATE(AA$4,"+++"),Stac!$R25))=FALSE,"+++","++"),"+")," ")," ")</f>
        <v xml:space="preserve"> </v>
      </c>
      <c r="AB24" s="116" t="str">
        <f>IF(ISERR(FIND(AB$4,Stac!$R25))=FALSE,IF(ISERR(FIND(CONCATENATE(AB$4,"+"),Stac!$R25))=FALSE,IF(ISERR(FIND(CONCATENATE(AB$4,"++"),Stac!$R25))=FALSE,IF(ISERR(FIND(CONCATENATE(AB$4,"+++"),Stac!$R25))=FALSE,"+++","++"),"+")," ")," ")</f>
        <v xml:space="preserve"> </v>
      </c>
      <c r="AC24" s="116" t="str">
        <f>IF(ISERR(FIND(AC$4,Stac!$R25))=FALSE,IF(ISERR(FIND(CONCATENATE(AC$4,"+"),Stac!$R25))=FALSE,IF(ISERR(FIND(CONCATENATE(AC$4,"++"),Stac!$R25))=FALSE,IF(ISERR(FIND(CONCATENATE(AC$4,"+++"),Stac!$R25))=FALSE,"+++","++"),"+")," ")," ")</f>
        <v xml:space="preserve"> </v>
      </c>
      <c r="AD24" s="49" t="str">
        <f>Stac!C25</f>
        <v>Selected topics in mathematics II</v>
      </c>
      <c r="AE24" s="49" t="str">
        <f>IF(ISERR(FIND(AE$4,Stac!$S25))=FALSE,IF(ISERR(FIND(CONCATENATE(AE$4,"+"),Stac!$S25))=FALSE,IF(ISERR(FIND(CONCATENATE(AE$4,"++"),Stac!$S25))=FALSE,IF(ISERR(FIND(CONCATENATE(AE$4,"+++"),Stac!$S25))=FALSE,"+++","++"),"+")," ")," ")</f>
        <v xml:space="preserve"> </v>
      </c>
      <c r="AF24" s="49" t="str">
        <f>IF(ISERR(FIND(AF$4,Stac!$S25))=FALSE,IF(ISERR(FIND(CONCATENATE(AF$4,"+"),Stac!$S25))=FALSE,IF(ISERR(FIND(CONCATENATE(AF$4,"++"),Stac!$S25))=FALSE,IF(ISERR(FIND(CONCATENATE(AF$4,"+++"),Stac!$S25))=FALSE,"+++","++"),"+")," ")," ")</f>
        <v xml:space="preserve"> </v>
      </c>
      <c r="AG24" s="49" t="str">
        <f>IF(ISERR(FIND(AG$4,Stac!$S25))=FALSE,IF(ISERR(FIND(CONCATENATE(AG$4,"+"),Stac!$S25))=FALSE,IF(ISERR(FIND(CONCATENATE(AG$4,"++"),Stac!$S25))=FALSE,IF(ISERR(FIND(CONCATENATE(AG$4,"+++"),Stac!$S25))=FALSE,"+++","++"),"+")," ")," ")</f>
        <v xml:space="preserve"> </v>
      </c>
      <c r="AH24" s="49" t="str">
        <f>IF(ISERR(FIND(AH$4,Stac!$S25))=FALSE,IF(ISERR(FIND(CONCATENATE(AH$4,"+"),Stac!$S25))=FALSE,IF(ISERR(FIND(CONCATENATE(AH$4,"++"),Stac!$S25))=FALSE,IF(ISERR(FIND(CONCATENATE(AH$4,"+++"),Stac!$S25))=FALSE,"+++","++"),"+")," ")," ")</f>
        <v xml:space="preserve"> </v>
      </c>
      <c r="AI24" s="49" t="str">
        <f>IF(ISERR(FIND(AI$4,Stac!$S25))=FALSE,IF(ISERR(FIND(CONCATENATE(AI$4,"+"),Stac!$S25))=FALSE,IF(ISERR(FIND(CONCATENATE(AI$4,"++"),Stac!$S25))=FALSE,IF(ISERR(FIND(CONCATENATE(AI$4,"+++"),Stac!$S25))=FALSE,"+++","++"),"+")," ")," ")</f>
        <v xml:space="preserve"> </v>
      </c>
      <c r="AJ24" s="49" t="str">
        <f>IF(ISERR(FIND(AJ$4,Stac!$S25))=FALSE,IF(ISERR(FIND(CONCATENATE(AJ$4,"+"),Stac!$S25))=FALSE,IF(ISERR(FIND(CONCATENATE(AJ$4,"++"),Stac!$S25))=FALSE,IF(ISERR(FIND(CONCATENATE(AJ$4,"+++"),Stac!$S25))=FALSE,"+++","++"),"+")," ")," ")</f>
        <v xml:space="preserve"> </v>
      </c>
      <c r="AK24" s="49" t="str">
        <f>IF(ISERR(FIND(AK$4,Stac!$S25))=FALSE,IF(ISERR(FIND(CONCATENATE(AK$4,"+"),Stac!$S25))=FALSE,IF(ISERR(FIND(CONCATENATE(AK$4,"++"),Stac!$S25))=FALSE,IF(ISERR(FIND(CONCATENATE(AK$4,"+++"),Stac!$S25))=FALSE,"+++","++"),"+")," ")," ")</f>
        <v xml:space="preserve"> </v>
      </c>
      <c r="AL24" s="49" t="str">
        <f>IF(ISERR(FIND(AL$4,Stac!$S25))=FALSE,IF(ISERR(FIND(CONCATENATE(AL$4,"+"),Stac!$S25))=FALSE,IF(ISERR(FIND(CONCATENATE(AL$4,"++"),Stac!$S25))=FALSE,IF(ISERR(FIND(CONCATENATE(AL$4,"+++"),Stac!$S25))=FALSE,"+++","++"),"+")," ")," ")</f>
        <v xml:space="preserve"> </v>
      </c>
      <c r="AM24" s="49" t="str">
        <f>IF(ISERR(FIND(AM$4,Stac!$S25))=FALSE,IF(ISERR(FIND(CONCATENATE(AM$4,"+"),Stac!$S25))=FALSE,IF(ISERR(FIND(CONCATENATE(AM$4,"++"),Stac!$S25))=FALSE,IF(ISERR(FIND(CONCATENATE(AM$4,"+++"),Stac!$S25))=FALSE,"+++","++"),"+")," ")," ")</f>
        <v>+</v>
      </c>
      <c r="AN24" s="49" t="str">
        <f>IF(ISERR(FIND(AN$4,Stac!$S25))=FALSE,IF(ISERR(FIND(CONCATENATE(AN$4,"+"),Stac!$S25))=FALSE,IF(ISERR(FIND(CONCATENATE(AN$4,"++"),Stac!$S25))=FALSE,IF(ISERR(FIND(CONCATENATE(AN$4,"+++"),Stac!$S25))=FALSE,"+++","++"),"+")," ")," ")</f>
        <v xml:space="preserve"> </v>
      </c>
      <c r="AO24" s="49" t="str">
        <f>IF(ISERR(FIND(AO$4,Stac!$S25))=FALSE,IF(ISERR(FIND(CONCATENATE(AO$4,"+"),Stac!$S25))=FALSE,IF(ISERR(FIND(CONCATENATE(AO$4,"++"),Stac!$S25))=FALSE,IF(ISERR(FIND(CONCATENATE(AO$4,"+++"),Stac!$S25))=FALSE,"+++","++"),"+")," ")," ")</f>
        <v xml:space="preserve"> </v>
      </c>
      <c r="AP24" s="49" t="str">
        <f>IF(ISERR(FIND(AP$4,Stac!$S25))=FALSE,IF(ISERR(FIND(CONCATENATE(AP$4,"+"),Stac!$S25))=FALSE,IF(ISERR(FIND(CONCATENATE(AP$4,"++"),Stac!$S25))=FALSE,IF(ISERR(FIND(CONCATENATE(AP$4,"+++"),Stac!$S25))=FALSE,"+++","++"),"+")," ")," ")</f>
        <v xml:space="preserve"> </v>
      </c>
      <c r="AQ24" s="49" t="str">
        <f>IF(ISERR(FIND(AQ$4,Stac!$S25))=FALSE,IF(ISERR(FIND(CONCATENATE(AQ$4,"+"),Stac!$S25))=FALSE,IF(ISERR(FIND(CONCATENATE(AQ$4,"++"),Stac!$S25))=FALSE,IF(ISERR(FIND(CONCATENATE(AQ$4,"+++"),Stac!$S25))=FALSE,"+++","++"),"+")," ")," ")</f>
        <v xml:space="preserve"> </v>
      </c>
      <c r="AR24" s="49" t="str">
        <f>IF(ISERR(FIND(AR$4,Stac!$S25))=FALSE,IF(ISERR(FIND(CONCATENATE(AR$4,"+"),Stac!$S25))=FALSE,IF(ISERR(FIND(CONCATENATE(AR$4,"++"),Stac!$S25))=FALSE,IF(ISERR(FIND(CONCATENATE(AR$4,"+++"),Stac!$S25))=FALSE,"+++","++"),"+")," ")," ")</f>
        <v xml:space="preserve"> </v>
      </c>
      <c r="AS24" s="49" t="str">
        <f>IF(ISERR(FIND(AS$4,Stac!$S25))=FALSE,IF(ISERR(FIND(CONCATENATE(AS$4,"+"),Stac!$S25))=FALSE,IF(ISERR(FIND(CONCATENATE(AS$4,"++"),Stac!$S25))=FALSE,IF(ISERR(FIND(CONCATENATE(AS$4,"+++"),Stac!$S25))=FALSE,"+++","++"),"+")," ")," ")</f>
        <v xml:space="preserve"> </v>
      </c>
      <c r="AT24" s="49" t="str">
        <f>IF(ISERR(FIND(AT$4,Stac!$S25))=FALSE,IF(ISERR(FIND(CONCATENATE(AT$4,"+"),Stac!$S25))=FALSE,IF(ISERR(FIND(CONCATENATE(AT$4,"++"),Stac!$S25))=FALSE,IF(ISERR(FIND(CONCATENATE(AT$4,"+++"),Stac!$S25))=FALSE,"+++","++"),"+")," ")," ")</f>
        <v xml:space="preserve"> </v>
      </c>
      <c r="AU24" s="49" t="str">
        <f>IF(ISERR(FIND(AU$4,Stac!$S25))=FALSE,IF(ISERR(FIND(CONCATENATE(AU$4,"+"),Stac!$S25))=FALSE,IF(ISERR(FIND(CONCATENATE(AU$4,"++"),Stac!$S25))=FALSE,IF(ISERR(FIND(CONCATENATE(AU$4,"+++"),Stac!$S25))=FALSE,"+++","++"),"+")," ")," ")</f>
        <v xml:space="preserve"> </v>
      </c>
      <c r="AV24" s="49" t="str">
        <f>IF(ISERR(FIND(AV$4,Stac!$S25))=FALSE,IF(ISERR(FIND(CONCATENATE(AV$4,"+"),Stac!$S25))=FALSE,IF(ISERR(FIND(CONCATENATE(AV$4,"++"),Stac!$S25))=FALSE,IF(ISERR(FIND(CONCATENATE(AV$4,"+++"),Stac!$S25))=FALSE,"+++","++"),"+")," ")," ")</f>
        <v xml:space="preserve"> </v>
      </c>
      <c r="AW24" s="49" t="str">
        <f>IF(ISERR(FIND(AW$4,Stac!$S25))=FALSE,IF(ISERR(FIND(CONCATENATE(AW$4,"+"),Stac!$S25))=FALSE,IF(ISERR(FIND(CONCATENATE(AW$4,"++"),Stac!$S25))=FALSE,IF(ISERR(FIND(CONCATENATE(AW$4,"+++"),Stac!$S25))=FALSE,"+++","++"),"+")," ")," ")</f>
        <v xml:space="preserve"> </v>
      </c>
      <c r="AX24" s="49" t="str">
        <f>IF(ISERR(FIND(AX$4,Stac!$S25))=FALSE,IF(ISERR(FIND(CONCATENATE(AX$4,"+"),Stac!$S25))=FALSE,IF(ISERR(FIND(CONCATENATE(AX$4,"++"),Stac!$S25))=FALSE,IF(ISERR(FIND(CONCATENATE(AX$4,"+++"),Stac!$S25))=FALSE,"+++","++"),"+")," ")," ")</f>
        <v xml:space="preserve"> </v>
      </c>
      <c r="AY24" s="49" t="str">
        <f>IF(ISERR(FIND(AY$4,Stac!$S25))=FALSE,IF(ISERR(FIND(CONCATENATE(AY$4,"+"),Stac!$S25))=FALSE,IF(ISERR(FIND(CONCATENATE(AY$4,"++"),Stac!$S25))=FALSE,IF(ISERR(FIND(CONCATENATE(AY$4,"+++"),Stac!$S25))=FALSE,"+++","++"),"+")," ")," ")</f>
        <v xml:space="preserve"> </v>
      </c>
      <c r="AZ24" s="49" t="str">
        <f>IF(ISERR(FIND(AZ$4,Stac!$S25))=FALSE,IF(ISERR(FIND(CONCATENATE(AZ$4,"+"),Stac!$S25))=FALSE,IF(ISERR(FIND(CONCATENATE(AZ$4,"++"),Stac!$S25))=FALSE,IF(ISERR(FIND(CONCATENATE(AZ$4,"+++"),Stac!$S25))=FALSE,"+++","++"),"+")," ")," ")</f>
        <v xml:space="preserve"> </v>
      </c>
      <c r="BA24" s="49" t="str">
        <f>IF(ISERR(FIND(BA$4,Stac!$S25))=FALSE,IF(ISERR(FIND(CONCATENATE(BA$4,"+"),Stac!$S25))=FALSE,IF(ISERR(FIND(CONCATENATE(BA$4,"++"),Stac!$S25))=FALSE,IF(ISERR(FIND(CONCATENATE(BA$4,"+++"),Stac!$S25))=FALSE,"+++","++"),"+")," ")," ")</f>
        <v xml:space="preserve"> </v>
      </c>
      <c r="BB24" s="49" t="str">
        <f>IF(ISERR(FIND(BB$4,Stac!$S25))=FALSE,IF(ISERR(FIND(CONCATENATE(BB$4,"+"),Stac!$S25))=FALSE,IF(ISERR(FIND(CONCATENATE(BB$4,"++"),Stac!$S25))=FALSE,IF(ISERR(FIND(CONCATENATE(BB$4,"+++"),Stac!$S25))=FALSE,"+++","++"),"+")," ")," ")</f>
        <v xml:space="preserve"> </v>
      </c>
      <c r="BC24" s="49" t="str">
        <f>IF(ISERR(FIND(BC$4,Stac!$S25))=FALSE,IF(ISERR(FIND(CONCATENATE(BC$4,"+"),Stac!$S25))=FALSE,IF(ISERR(FIND(CONCATENATE(BC$4,"++"),Stac!$S25))=FALSE,IF(ISERR(FIND(CONCATENATE(BC$4,"+++"),Stac!$S25))=FALSE,"+++","++"),"+")," ")," ")</f>
        <v xml:space="preserve"> </v>
      </c>
      <c r="BD24" s="49" t="str">
        <f>IF(ISERR(FIND(BD$4,Stac!$S25))=FALSE,IF(ISERR(FIND(CONCATENATE(BD$4,"+"),Stac!$S25))=FALSE,IF(ISERR(FIND(CONCATENATE(BD$4,"++"),Stac!$S25))=FALSE,IF(ISERR(FIND(CONCATENATE(BD$4,"+++"),Stac!$S25))=FALSE,"+++","++"),"+")," ")," ")</f>
        <v xml:space="preserve"> </v>
      </c>
      <c r="BE24" s="49" t="str">
        <f>IF(ISERR(FIND(BE$4,Stac!$S25))=FALSE,IF(ISERR(FIND(CONCATENATE(BE$4,"+"),Stac!$S25))=FALSE,IF(ISERR(FIND(CONCATENATE(BE$4,"++"),Stac!$S25))=FALSE,IF(ISERR(FIND(CONCATENATE(BE$4,"+++"),Stac!$S25))=FALSE,"+++","++"),"+")," ")," ")</f>
        <v xml:space="preserve"> </v>
      </c>
      <c r="BF24" s="49" t="str">
        <f>IF(ISERR(FIND(BF$4,Stac!$S25))=FALSE,IF(ISERR(FIND(CONCATENATE(BF$4,"+"),Stac!$S25))=FALSE,IF(ISERR(FIND(CONCATENATE(BF$4,"++"),Stac!$S25))=FALSE,IF(ISERR(FIND(CONCATENATE(BF$4,"+++"),Stac!$S25))=FALSE,"+++","++"),"+")," ")," ")</f>
        <v xml:space="preserve"> </v>
      </c>
      <c r="BG24" s="49" t="str">
        <f>IF(ISERR(FIND(BG$4,Stac!$S25))=FALSE,IF(ISERR(FIND(CONCATENATE(BG$4,"+"),Stac!$S25))=FALSE,IF(ISERR(FIND(CONCATENATE(BG$4,"++"),Stac!$S25))=FALSE,IF(ISERR(FIND(CONCATENATE(BG$4,"+++"),Stac!$S25))=FALSE,"+++","++"),"+")," ")," ")</f>
        <v xml:space="preserve"> </v>
      </c>
      <c r="BH24" s="49" t="str">
        <f>IF(ISERR(FIND(BH$4,Stac!$S25))=FALSE,IF(ISERR(FIND(CONCATENATE(BH$4,"+"),Stac!$S25))=FALSE,IF(ISERR(FIND(CONCATENATE(BH$4,"++"),Stac!$S25))=FALSE,IF(ISERR(FIND(CONCATENATE(BH$4,"+++"),Stac!$S25))=FALSE,"+++","++"),"+")," ")," ")</f>
        <v xml:space="preserve"> </v>
      </c>
      <c r="BI24" s="49" t="str">
        <f>IF(ISERR(FIND(BI$4,Stac!$S25))=FALSE,IF(ISERR(FIND(CONCATENATE(BI$4,"+"),Stac!$S25))=FALSE,IF(ISERR(FIND(CONCATENATE(BI$4,"++"),Stac!$S25))=FALSE,IF(ISERR(FIND(CONCATENATE(BI$4,"+++"),Stac!$S25))=FALSE,"+++","++"),"+")," ")," ")</f>
        <v xml:space="preserve"> </v>
      </c>
      <c r="BJ24" s="49" t="str">
        <f>Stac!C25</f>
        <v>Selected topics in mathematics II</v>
      </c>
      <c r="BK24" s="49" t="str">
        <f>IF(ISERR(FIND(BK$4,Stac!$T25))=FALSE,IF(ISERR(FIND(CONCATENATE(BK$4,"+"),Stac!$T25))=FALSE,IF(ISERR(FIND(CONCATENATE(BK$4,"++"),Stac!$T25))=FALSE,IF(ISERR(FIND(CONCATENATE(BK$4,"+++"),Stac!$T25))=FALSE,"+++","++"),"+")," ")," ")</f>
        <v>+</v>
      </c>
      <c r="BL24" s="49" t="str">
        <f>IF(ISERR(FIND(BL$4,Stac!$T25))=FALSE,IF(ISERR(FIND(CONCATENATE(BL$4,"+"),Stac!$T25))=FALSE,IF(ISERR(FIND(CONCATENATE(BL$4,"++"),Stac!$T25))=FALSE,IF(ISERR(FIND(CONCATENATE(BL$4,"+++"),Stac!$T25))=FALSE,"+++","++"),"+")," ")," ")</f>
        <v xml:space="preserve"> </v>
      </c>
      <c r="BM24" s="49" t="str">
        <f>IF(ISERR(FIND(BM$4,Stac!$T25))=FALSE,IF(ISERR(FIND(CONCATENATE(BM$4,"+"),Stac!$T25))=FALSE,IF(ISERR(FIND(CONCATENATE(BM$4,"++"),Stac!$T25))=FALSE,IF(ISERR(FIND(CONCATENATE(BM$4,"+++"),Stac!$T25))=FALSE,"+++","++"),"+")," ")," ")</f>
        <v xml:space="preserve"> </v>
      </c>
      <c r="BN24" s="49" t="str">
        <f>IF(ISERR(FIND(BN$4,Stac!$T25))=FALSE,IF(ISERR(FIND(CONCATENATE(BN$4,"+"),Stac!$T25))=FALSE,IF(ISERR(FIND(CONCATENATE(BN$4,"++"),Stac!$T25))=FALSE,IF(ISERR(FIND(CONCATENATE(BN$4,"+++"),Stac!$T25))=FALSE,"+++","++"),"+")," ")," ")</f>
        <v xml:space="preserve"> </v>
      </c>
      <c r="BO24" s="49" t="str">
        <f>IF(ISERR(FIND(BO$4,Stac!$T25))=FALSE,IF(ISERR(FIND(CONCATENATE(BO$4,"+"),Stac!$T25))=FALSE,IF(ISERR(FIND(CONCATENATE(BO$4,"++"),Stac!$T25))=FALSE,IF(ISERR(FIND(CONCATENATE(BO$4,"+++"),Stac!$T25))=FALSE,"+++","++"),"+")," ")," ")</f>
        <v xml:space="preserve"> </v>
      </c>
      <c r="BP24" s="49" t="str">
        <f>IF(ISERR(FIND(BP$4,Stac!$T25))=FALSE,IF(ISERR(FIND(CONCATENATE(BP$4,"+"),Stac!$T25))=FALSE,IF(ISERR(FIND(CONCATENATE(BP$4,"++"),Stac!$T25))=FALSE,IF(ISERR(FIND(CONCATENATE(BP$4,"+++"),Stac!$T25))=FALSE,"+++","++"),"+")," ")," ")</f>
        <v xml:space="preserve"> </v>
      </c>
      <c r="BQ24" s="49" t="str">
        <f>IF(ISERR(FIND(BQ$4,Stac!$T25))=FALSE,IF(ISERR(FIND(CONCATENATE(BQ$4,"+"),Stac!$T25))=FALSE,IF(ISERR(FIND(CONCATENATE(BQ$4,"++"),Stac!$T25))=FALSE,IF(ISERR(FIND(CONCATENATE(BQ$4,"+++"),Stac!$T25))=FALSE,"+++","++"),"+")," ")," ")</f>
        <v xml:space="preserve"> </v>
      </c>
    </row>
    <row r="25" spans="1:69" s="105" customFormat="1">
      <c r="A25" s="49" t="str">
        <f>Stac!C26</f>
        <v xml:space="preserve">Physics </v>
      </c>
      <c r="B25" s="116" t="str">
        <f>IF(ISERR(FIND(B$4,Stac!$R26))=FALSE,IF(ISERR(FIND(CONCATENATE(B$4,"+"),Stac!$R26))=FALSE,IF(ISERR(FIND(CONCATENATE(B$4,"++"),Stac!$R26))=FALSE,IF(ISERR(FIND(CONCATENATE(B$4,"+++"),Stac!$R26))=FALSE,"+++","++"),"+")," ")," ")</f>
        <v xml:space="preserve"> </v>
      </c>
      <c r="C25" s="116" t="str">
        <f>IF(ISERR(FIND(C$4,Stac!$R26))=FALSE,IF(ISERR(FIND(CONCATENATE(C$4,"+"),Stac!$R26))=FALSE,IF(ISERR(FIND(CONCATENATE(C$4,"++"),Stac!$R26))=FALSE,IF(ISERR(FIND(CONCATENATE(C$4,"+++"),Stac!$R26))=FALSE,"+++","++"),"+")," ")," ")</f>
        <v>+</v>
      </c>
      <c r="D25" s="116" t="str">
        <f>IF(ISERR(FIND(D$4,Stac!$R26))=FALSE,IF(ISERR(FIND(CONCATENATE(D$4,"+"),Stac!$R26))=FALSE,IF(ISERR(FIND(CONCATENATE(D$4,"++"),Stac!$R26))=FALSE,IF(ISERR(FIND(CONCATENATE(D$4,"+++"),Stac!$R26))=FALSE,"+++","++"),"+")," ")," ")</f>
        <v>+</v>
      </c>
      <c r="E25" s="116" t="str">
        <f>IF(ISERR(FIND(E$4,Stac!$R26))=FALSE,IF(ISERR(FIND(CONCATENATE(E$4,"+"),Stac!$R26))=FALSE,IF(ISERR(FIND(CONCATENATE(E$4,"++"),Stac!$R26))=FALSE,IF(ISERR(FIND(CONCATENATE(E$4,"+++"),Stac!$R26))=FALSE,"+++","++"),"+")," ")," ")</f>
        <v xml:space="preserve"> </v>
      </c>
      <c r="F25" s="116" t="str">
        <f>IF(ISERR(FIND(F$4,Stac!$R26))=FALSE,IF(ISERR(FIND(CONCATENATE(F$4,"+"),Stac!$R26))=FALSE,IF(ISERR(FIND(CONCATENATE(F$4,"++"),Stac!$R26))=FALSE,IF(ISERR(FIND(CONCATENATE(F$4,"+++"),Stac!$R26))=FALSE,"+++","++"),"+")," ")," ")</f>
        <v xml:space="preserve"> </v>
      </c>
      <c r="G25" s="116" t="str">
        <f>IF(ISERR(FIND(G$4,Stac!$R26))=FALSE,IF(ISERR(FIND(CONCATENATE(G$4,"+"),Stac!$R26))=FALSE,IF(ISERR(FIND(CONCATENATE(G$4,"++"),Stac!$R26))=FALSE,IF(ISERR(FIND(CONCATENATE(G$4,"+++"),Stac!$R26))=FALSE,"+++","++"),"+")," ")," ")</f>
        <v xml:space="preserve"> </v>
      </c>
      <c r="H25" s="116" t="str">
        <f>IF(ISERR(FIND(H$4,Stac!$R26))=FALSE,IF(ISERR(FIND(CONCATENATE(H$4,"+"),Stac!$R26))=FALSE,IF(ISERR(FIND(CONCATENATE(H$4,"++"),Stac!$R26))=FALSE,IF(ISERR(FIND(CONCATENATE(H$4,"+++"),Stac!$R26))=FALSE,"+++","++"),"+")," ")," ")</f>
        <v xml:space="preserve"> </v>
      </c>
      <c r="I25" s="116" t="str">
        <f>IF(ISERR(FIND(I$4,Stac!$R26))=FALSE,IF(ISERR(FIND(CONCATENATE(I$4,"+"),Stac!$R26))=FALSE,IF(ISERR(FIND(CONCATENATE(I$4,"++"),Stac!$R26))=FALSE,IF(ISERR(FIND(CONCATENATE(I$4,"+++"),Stac!$R26))=FALSE,"+++","++"),"+")," ")," ")</f>
        <v xml:space="preserve"> </v>
      </c>
      <c r="J25" s="116" t="str">
        <f>IF(ISERR(FIND(J$4,Stac!$R26))=FALSE,IF(ISERR(FIND(CONCATENATE(J$4,"+"),Stac!$R26))=FALSE,IF(ISERR(FIND(CONCATENATE(J$4,"++"),Stac!$R26))=FALSE,IF(ISERR(FIND(CONCATENATE(J$4,"+++"),Stac!$R26))=FALSE,"+++","++"),"+")," ")," ")</f>
        <v xml:space="preserve"> </v>
      </c>
      <c r="K25" s="116" t="str">
        <f>IF(ISERR(FIND(K$4,Stac!$R26))=FALSE,IF(ISERR(FIND(CONCATENATE(K$4,"+"),Stac!$R26))=FALSE,IF(ISERR(FIND(CONCATENATE(K$4,"++"),Stac!$R26))=FALSE,IF(ISERR(FIND(CONCATENATE(K$4,"+++"),Stac!$R26))=FALSE,"+++","++"),"+")," ")," ")</f>
        <v xml:space="preserve"> </v>
      </c>
      <c r="L25" s="116" t="str">
        <f>IF(ISERR(FIND(L$4,Stac!$R26))=FALSE,IF(ISERR(FIND(CONCATENATE(L$4,"+"),Stac!$R26))=FALSE,IF(ISERR(FIND(CONCATENATE(L$4,"++"),Stac!$R26))=FALSE,IF(ISERR(FIND(CONCATENATE(L$4,"+++"),Stac!$R26))=FALSE,"+++","++"),"+")," ")," ")</f>
        <v xml:space="preserve"> </v>
      </c>
      <c r="M25" s="116" t="str">
        <f>IF(ISERR(FIND(M$4,Stac!$R26))=FALSE,IF(ISERR(FIND(CONCATENATE(M$4,"+"),Stac!$R26))=FALSE,IF(ISERR(FIND(CONCATENATE(M$4,"++"),Stac!$R26))=FALSE,IF(ISERR(FIND(CONCATENATE(M$4,"+++"),Stac!$R26))=FALSE,"+++","++"),"+")," ")," ")</f>
        <v xml:space="preserve"> </v>
      </c>
      <c r="N25" s="116" t="str">
        <f>IF(ISERR(FIND(N$4,Stac!$R26))=FALSE,IF(ISERR(FIND(CONCATENATE(N$4,"+"),Stac!$R26))=FALSE,IF(ISERR(FIND(CONCATENATE(N$4,"++"),Stac!$R26))=FALSE,IF(ISERR(FIND(CONCATENATE(N$4,"+++"),Stac!$R26))=FALSE,"+++","++"),"+")," ")," ")</f>
        <v xml:space="preserve"> </v>
      </c>
      <c r="O25" s="116" t="str">
        <f>IF(ISERR(FIND(O$4,Stac!$R26))=FALSE,IF(ISERR(FIND(CONCATENATE(O$4,"+"),Stac!$R26))=FALSE,IF(ISERR(FIND(CONCATENATE(O$4,"++"),Stac!$R26))=FALSE,IF(ISERR(FIND(CONCATENATE(O$4,"+++"),Stac!$R26))=FALSE,"+++","++"),"+")," ")," ")</f>
        <v xml:space="preserve"> </v>
      </c>
      <c r="P25" s="116" t="str">
        <f>IF(ISERR(FIND(P$4,Stac!$R26))=FALSE,IF(ISERR(FIND(CONCATENATE(P$4,"+"),Stac!$R26))=FALSE,IF(ISERR(FIND(CONCATENATE(P$4,"++"),Stac!$R26))=FALSE,IF(ISERR(FIND(CONCATENATE(P$4,"+++"),Stac!$R26))=FALSE,"+++","++"),"+")," ")," ")</f>
        <v xml:space="preserve"> </v>
      </c>
      <c r="Q25" s="116" t="str">
        <f>IF(ISERR(FIND(Q$4,Stac!$R26))=FALSE,IF(ISERR(FIND(CONCATENATE(Q$4,"+"),Stac!$R26))=FALSE,IF(ISERR(FIND(CONCATENATE(Q$4,"++"),Stac!$R26))=FALSE,IF(ISERR(FIND(CONCATENATE(Q$4,"+++"),Stac!$R26))=FALSE,"+++","++"),"+")," ")," ")</f>
        <v xml:space="preserve"> </v>
      </c>
      <c r="R25" s="116" t="str">
        <f>IF(ISERR(FIND(R$4,Stac!$R26))=FALSE,IF(ISERR(FIND(CONCATENATE(R$4,"+"),Stac!$R26))=FALSE,IF(ISERR(FIND(CONCATENATE(R$4,"++"),Stac!$R26))=FALSE,IF(ISERR(FIND(CONCATENATE(R$4,"+++"),Stac!$R26))=FALSE,"+++","++"),"+")," ")," ")</f>
        <v xml:space="preserve"> </v>
      </c>
      <c r="S25" s="116" t="str">
        <f>IF(ISERR(FIND(S$4,Stac!$R26))=FALSE,IF(ISERR(FIND(CONCATENATE(S$4,"+"),Stac!$R26))=FALSE,IF(ISERR(FIND(CONCATENATE(S$4,"++"),Stac!$R26))=FALSE,IF(ISERR(FIND(CONCATENATE(S$4,"+++"),Stac!$R26))=FALSE,"+++","++"),"+")," ")," ")</f>
        <v xml:space="preserve"> </v>
      </c>
      <c r="T25" s="116" t="str">
        <f>IF(ISERR(FIND(T$4,Stac!$R26))=FALSE,IF(ISERR(FIND(CONCATENATE(T$4,"+"),Stac!$R26))=FALSE,IF(ISERR(FIND(CONCATENATE(T$4,"++"),Stac!$R26))=FALSE,IF(ISERR(FIND(CONCATENATE(T$4,"+++"),Stac!$R26))=FALSE,"+++","++"),"+")," ")," ")</f>
        <v xml:space="preserve"> </v>
      </c>
      <c r="U25" s="116" t="str">
        <f>IF(ISERR(FIND(U$4,Stac!$R26))=FALSE,IF(ISERR(FIND(CONCATENATE(U$4,"+"),Stac!$R26))=FALSE,IF(ISERR(FIND(CONCATENATE(U$4,"++"),Stac!$R26))=FALSE,IF(ISERR(FIND(CONCATENATE(U$4,"+++"),Stac!$R26))=FALSE,"+++","++"),"+")," ")," ")</f>
        <v xml:space="preserve"> </v>
      </c>
      <c r="V25" s="116" t="str">
        <f>IF(ISERR(FIND(V$4,Stac!$R26))=FALSE,IF(ISERR(FIND(CONCATENATE(V$4,"+"),Stac!$R26))=FALSE,IF(ISERR(FIND(CONCATENATE(V$4,"++"),Stac!$R26))=FALSE,IF(ISERR(FIND(CONCATENATE(V$4,"+++"),Stac!$R26))=FALSE,"+++","++"),"+")," ")," ")</f>
        <v xml:space="preserve"> </v>
      </c>
      <c r="W25" s="116" t="str">
        <f>IF(ISERR(FIND(W$4,Stac!$R26))=FALSE,IF(ISERR(FIND(CONCATENATE(W$4,"+"),Stac!$R26))=FALSE,IF(ISERR(FIND(CONCATENATE(W$4,"++"),Stac!$R26))=FALSE,IF(ISERR(FIND(CONCATENATE(W$4,"+++"),Stac!$R26))=FALSE,"+++","++"),"+")," ")," ")</f>
        <v xml:space="preserve"> </v>
      </c>
      <c r="X25" s="116" t="str">
        <f>IF(ISERR(FIND(X$4,Stac!$R26))=FALSE,IF(ISERR(FIND(CONCATENATE(X$4,"+"),Stac!$R26))=FALSE,IF(ISERR(FIND(CONCATENATE(X$4,"++"),Stac!$R26))=FALSE,IF(ISERR(FIND(CONCATENATE(X$4,"+++"),Stac!$R26))=FALSE,"+++","++"),"+")," ")," ")</f>
        <v xml:space="preserve"> </v>
      </c>
      <c r="Y25" s="116" t="str">
        <f>IF(ISERR(FIND(Y$4,Stac!$R26))=FALSE,IF(ISERR(FIND(CONCATENATE(Y$4,"+"),Stac!$R26))=FALSE,IF(ISERR(FIND(CONCATENATE(Y$4,"++"),Stac!$R26))=FALSE,IF(ISERR(FIND(CONCATENATE(Y$4,"+++"),Stac!$R26))=FALSE,"+++","++"),"+")," ")," ")</f>
        <v xml:space="preserve"> </v>
      </c>
      <c r="Z25" s="116" t="str">
        <f>IF(ISERR(FIND(Z$4,Stac!$R26))=FALSE,IF(ISERR(FIND(CONCATENATE(Z$4,"+"),Stac!$R26))=FALSE,IF(ISERR(FIND(CONCATENATE(Z$4,"++"),Stac!$R26))=FALSE,IF(ISERR(FIND(CONCATENATE(Z$4,"+++"),Stac!$R26))=FALSE,"+++","++"),"+")," ")," ")</f>
        <v xml:space="preserve"> </v>
      </c>
      <c r="AA25" s="116" t="str">
        <f>IF(ISERR(FIND(AA$4,Stac!$R26))=FALSE,IF(ISERR(FIND(CONCATENATE(AA$4,"+"),Stac!$R26))=FALSE,IF(ISERR(FIND(CONCATENATE(AA$4,"++"),Stac!$R26))=FALSE,IF(ISERR(FIND(CONCATENATE(AA$4,"+++"),Stac!$R26))=FALSE,"+++","++"),"+")," ")," ")</f>
        <v xml:space="preserve"> </v>
      </c>
      <c r="AB25" s="116" t="str">
        <f>IF(ISERR(FIND(AB$4,Stac!$R26))=FALSE,IF(ISERR(FIND(CONCATENATE(AB$4,"+"),Stac!$R26))=FALSE,IF(ISERR(FIND(CONCATENATE(AB$4,"++"),Stac!$R26))=FALSE,IF(ISERR(FIND(CONCATENATE(AB$4,"+++"),Stac!$R26))=FALSE,"+++","++"),"+")," ")," ")</f>
        <v xml:space="preserve"> </v>
      </c>
      <c r="AC25" s="116" t="str">
        <f>IF(ISERR(FIND(AC$4,Stac!$R26))=FALSE,IF(ISERR(FIND(CONCATENATE(AC$4,"+"),Stac!$R26))=FALSE,IF(ISERR(FIND(CONCATENATE(AC$4,"++"),Stac!$R26))=FALSE,IF(ISERR(FIND(CONCATENATE(AC$4,"+++"),Stac!$R26))=FALSE,"+++","++"),"+")," ")," ")</f>
        <v xml:space="preserve"> </v>
      </c>
      <c r="AD25" s="49" t="str">
        <f>Stac!C26</f>
        <v xml:space="preserve">Physics </v>
      </c>
      <c r="AE25" s="49" t="str">
        <f>IF(ISERR(FIND(AE$4,Stac!$S26))=FALSE,IF(ISERR(FIND(CONCATENATE(AE$4,"+"),Stac!$S26))=FALSE,IF(ISERR(FIND(CONCATENATE(AE$4,"++"),Stac!$S26))=FALSE,IF(ISERR(FIND(CONCATENATE(AE$4,"+++"),Stac!$S26))=FALSE,"+++","++"),"+")," ")," ")</f>
        <v>+</v>
      </c>
      <c r="AF25" s="49" t="str">
        <f>IF(ISERR(FIND(AF$4,Stac!$S26))=FALSE,IF(ISERR(FIND(CONCATENATE(AF$4,"+"),Stac!$S26))=FALSE,IF(ISERR(FIND(CONCATENATE(AF$4,"++"),Stac!$S26))=FALSE,IF(ISERR(FIND(CONCATENATE(AF$4,"+++"),Stac!$S26))=FALSE,"+++","++"),"+")," ")," ")</f>
        <v>+</v>
      </c>
      <c r="AG25" s="49" t="str">
        <f>IF(ISERR(FIND(AG$4,Stac!$S26))=FALSE,IF(ISERR(FIND(CONCATENATE(AG$4,"+"),Stac!$S26))=FALSE,IF(ISERR(FIND(CONCATENATE(AG$4,"++"),Stac!$S26))=FALSE,IF(ISERR(FIND(CONCATENATE(AG$4,"+++"),Stac!$S26))=FALSE,"+++","++"),"+")," ")," ")</f>
        <v xml:space="preserve"> </v>
      </c>
      <c r="AH25" s="49" t="str">
        <f>IF(ISERR(FIND(AH$4,Stac!$S26))=FALSE,IF(ISERR(FIND(CONCATENATE(AH$4,"+"),Stac!$S26))=FALSE,IF(ISERR(FIND(CONCATENATE(AH$4,"++"),Stac!$S26))=FALSE,IF(ISERR(FIND(CONCATENATE(AH$4,"+++"),Stac!$S26))=FALSE,"+++","++"),"+")," ")," ")</f>
        <v xml:space="preserve"> </v>
      </c>
      <c r="AI25" s="49" t="str">
        <f>IF(ISERR(FIND(AI$4,Stac!$S26))=FALSE,IF(ISERR(FIND(CONCATENATE(AI$4,"+"),Stac!$S26))=FALSE,IF(ISERR(FIND(CONCATENATE(AI$4,"++"),Stac!$S26))=FALSE,IF(ISERR(FIND(CONCATENATE(AI$4,"+++"),Stac!$S26))=FALSE,"+++","++"),"+")," ")," ")</f>
        <v xml:space="preserve"> </v>
      </c>
      <c r="AJ25" s="49" t="str">
        <f>IF(ISERR(FIND(AJ$4,Stac!$S26))=FALSE,IF(ISERR(FIND(CONCATENATE(AJ$4,"+"),Stac!$S26))=FALSE,IF(ISERR(FIND(CONCATENATE(AJ$4,"++"),Stac!$S26))=FALSE,IF(ISERR(FIND(CONCATENATE(AJ$4,"+++"),Stac!$S26))=FALSE,"+++","++"),"+")," ")," ")</f>
        <v xml:space="preserve"> </v>
      </c>
      <c r="AK25" s="49" t="str">
        <f>IF(ISERR(FIND(AK$4,Stac!$S26))=FALSE,IF(ISERR(FIND(CONCATENATE(AK$4,"+"),Stac!$S26))=FALSE,IF(ISERR(FIND(CONCATENATE(AK$4,"++"),Stac!$S26))=FALSE,IF(ISERR(FIND(CONCATENATE(AK$4,"+++"),Stac!$S26))=FALSE,"+++","++"),"+")," ")," ")</f>
        <v xml:space="preserve"> </v>
      </c>
      <c r="AL25" s="49" t="str">
        <f>IF(ISERR(FIND(AL$4,Stac!$S26))=FALSE,IF(ISERR(FIND(CONCATENATE(AL$4,"+"),Stac!$S26))=FALSE,IF(ISERR(FIND(CONCATENATE(AL$4,"++"),Stac!$S26))=FALSE,IF(ISERR(FIND(CONCATENATE(AL$4,"+++"),Stac!$S26))=FALSE,"+++","++"),"+")," ")," ")</f>
        <v xml:space="preserve"> </v>
      </c>
      <c r="AM25" s="49" t="str">
        <f>IF(ISERR(FIND(AM$4,Stac!$S26))=FALSE,IF(ISERR(FIND(CONCATENATE(AM$4,"+"),Stac!$S26))=FALSE,IF(ISERR(FIND(CONCATENATE(AM$4,"++"),Stac!$S26))=FALSE,IF(ISERR(FIND(CONCATENATE(AM$4,"+++"),Stac!$S26))=FALSE,"+++","++"),"+")," ")," ")</f>
        <v xml:space="preserve"> </v>
      </c>
      <c r="AN25" s="49" t="str">
        <f>IF(ISERR(FIND(AN$4,Stac!$S26))=FALSE,IF(ISERR(FIND(CONCATENATE(AN$4,"+"),Stac!$S26))=FALSE,IF(ISERR(FIND(CONCATENATE(AN$4,"++"),Stac!$S26))=FALSE,IF(ISERR(FIND(CONCATENATE(AN$4,"+++"),Stac!$S26))=FALSE,"+++","++"),"+")," ")," ")</f>
        <v xml:space="preserve"> </v>
      </c>
      <c r="AO25" s="49" t="str">
        <f>IF(ISERR(FIND(AO$4,Stac!$S26))=FALSE,IF(ISERR(FIND(CONCATENATE(AO$4,"+"),Stac!$S26))=FALSE,IF(ISERR(FIND(CONCATENATE(AO$4,"++"),Stac!$S26))=FALSE,IF(ISERR(FIND(CONCATENATE(AO$4,"+++"),Stac!$S26))=FALSE,"+++","++"),"+")," ")," ")</f>
        <v xml:space="preserve"> </v>
      </c>
      <c r="AP25" s="49" t="str">
        <f>IF(ISERR(FIND(AP$4,Stac!$S26))=FALSE,IF(ISERR(FIND(CONCATENATE(AP$4,"+"),Stac!$S26))=FALSE,IF(ISERR(FIND(CONCATENATE(AP$4,"++"),Stac!$S26))=FALSE,IF(ISERR(FIND(CONCATENATE(AP$4,"+++"),Stac!$S26))=FALSE,"+++","++"),"+")," ")," ")</f>
        <v xml:space="preserve"> </v>
      </c>
      <c r="AQ25" s="49" t="str">
        <f>IF(ISERR(FIND(AQ$4,Stac!$S26))=FALSE,IF(ISERR(FIND(CONCATENATE(AQ$4,"+"),Stac!$S26))=FALSE,IF(ISERR(FIND(CONCATENATE(AQ$4,"++"),Stac!$S26))=FALSE,IF(ISERR(FIND(CONCATENATE(AQ$4,"+++"),Stac!$S26))=FALSE,"+++","++"),"+")," ")," ")</f>
        <v xml:space="preserve"> </v>
      </c>
      <c r="AR25" s="49" t="str">
        <f>IF(ISERR(FIND(AR$4,Stac!$S26))=FALSE,IF(ISERR(FIND(CONCATENATE(AR$4,"+"),Stac!$S26))=FALSE,IF(ISERR(FIND(CONCATENATE(AR$4,"++"),Stac!$S26))=FALSE,IF(ISERR(FIND(CONCATENATE(AR$4,"+++"),Stac!$S26))=FALSE,"+++","++"),"+")," ")," ")</f>
        <v xml:space="preserve"> </v>
      </c>
      <c r="AS25" s="49" t="str">
        <f>IF(ISERR(FIND(AS$4,Stac!$S26))=FALSE,IF(ISERR(FIND(CONCATENATE(AS$4,"+"),Stac!$S26))=FALSE,IF(ISERR(FIND(CONCATENATE(AS$4,"++"),Stac!$S26))=FALSE,IF(ISERR(FIND(CONCATENATE(AS$4,"+++"),Stac!$S26))=FALSE,"+++","++"),"+")," ")," ")</f>
        <v xml:space="preserve"> </v>
      </c>
      <c r="AT25" s="49" t="str">
        <f>IF(ISERR(FIND(AT$4,Stac!$S26))=FALSE,IF(ISERR(FIND(CONCATENATE(AT$4,"+"),Stac!$S26))=FALSE,IF(ISERR(FIND(CONCATENATE(AT$4,"++"),Stac!$S26))=FALSE,IF(ISERR(FIND(CONCATENATE(AT$4,"+++"),Stac!$S26))=FALSE,"+++","++"),"+")," ")," ")</f>
        <v xml:space="preserve"> </v>
      </c>
      <c r="AU25" s="49" t="str">
        <f>IF(ISERR(FIND(AU$4,Stac!$S26))=FALSE,IF(ISERR(FIND(CONCATENATE(AU$4,"+"),Stac!$S26))=FALSE,IF(ISERR(FIND(CONCATENATE(AU$4,"++"),Stac!$S26))=FALSE,IF(ISERR(FIND(CONCATENATE(AU$4,"+++"),Stac!$S26))=FALSE,"+++","++"),"+")," ")," ")</f>
        <v xml:space="preserve"> </v>
      </c>
      <c r="AV25" s="49" t="str">
        <f>IF(ISERR(FIND(AV$4,Stac!$S26))=FALSE,IF(ISERR(FIND(CONCATENATE(AV$4,"+"),Stac!$S26))=FALSE,IF(ISERR(FIND(CONCATENATE(AV$4,"++"),Stac!$S26))=FALSE,IF(ISERR(FIND(CONCATENATE(AV$4,"+++"),Stac!$S26))=FALSE,"+++","++"),"+")," ")," ")</f>
        <v xml:space="preserve"> </v>
      </c>
      <c r="AW25" s="49" t="str">
        <f>IF(ISERR(FIND(AW$4,Stac!$S26))=FALSE,IF(ISERR(FIND(CONCATENATE(AW$4,"+"),Stac!$S26))=FALSE,IF(ISERR(FIND(CONCATENATE(AW$4,"++"),Stac!$S26))=FALSE,IF(ISERR(FIND(CONCATENATE(AW$4,"+++"),Stac!$S26))=FALSE,"+++","++"),"+")," ")," ")</f>
        <v xml:space="preserve"> </v>
      </c>
      <c r="AX25" s="49" t="str">
        <f>IF(ISERR(FIND(AX$4,Stac!$S26))=FALSE,IF(ISERR(FIND(CONCATENATE(AX$4,"+"),Stac!$S26))=FALSE,IF(ISERR(FIND(CONCATENATE(AX$4,"++"),Stac!$S26))=FALSE,IF(ISERR(FIND(CONCATENATE(AX$4,"+++"),Stac!$S26))=FALSE,"+++","++"),"+")," ")," ")</f>
        <v xml:space="preserve"> </v>
      </c>
      <c r="AY25" s="49" t="str">
        <f>IF(ISERR(FIND(AY$4,Stac!$S26))=FALSE,IF(ISERR(FIND(CONCATENATE(AY$4,"+"),Stac!$S26))=FALSE,IF(ISERR(FIND(CONCATENATE(AY$4,"++"),Stac!$S26))=FALSE,IF(ISERR(FIND(CONCATENATE(AY$4,"+++"),Stac!$S26))=FALSE,"+++","++"),"+")," ")," ")</f>
        <v xml:space="preserve"> </v>
      </c>
      <c r="AZ25" s="49" t="str">
        <f>IF(ISERR(FIND(AZ$4,Stac!$S26))=FALSE,IF(ISERR(FIND(CONCATENATE(AZ$4,"+"),Stac!$S26))=FALSE,IF(ISERR(FIND(CONCATENATE(AZ$4,"++"),Stac!$S26))=FALSE,IF(ISERR(FIND(CONCATENATE(AZ$4,"+++"),Stac!$S26))=FALSE,"+++","++"),"+")," ")," ")</f>
        <v xml:space="preserve"> </v>
      </c>
      <c r="BA25" s="49" t="str">
        <f>IF(ISERR(FIND(BA$4,Stac!$S26))=FALSE,IF(ISERR(FIND(CONCATENATE(BA$4,"+"),Stac!$S26))=FALSE,IF(ISERR(FIND(CONCATENATE(BA$4,"++"),Stac!$S26))=FALSE,IF(ISERR(FIND(CONCATENATE(BA$4,"+++"),Stac!$S26))=FALSE,"+++","++"),"+")," ")," ")</f>
        <v xml:space="preserve"> </v>
      </c>
      <c r="BB25" s="49" t="str">
        <f>IF(ISERR(FIND(BB$4,Stac!$S26))=FALSE,IF(ISERR(FIND(CONCATENATE(BB$4,"+"),Stac!$S26))=FALSE,IF(ISERR(FIND(CONCATENATE(BB$4,"++"),Stac!$S26))=FALSE,IF(ISERR(FIND(CONCATENATE(BB$4,"+++"),Stac!$S26))=FALSE,"+++","++"),"+")," ")," ")</f>
        <v xml:space="preserve"> </v>
      </c>
      <c r="BC25" s="49" t="str">
        <f>IF(ISERR(FIND(BC$4,Stac!$S26))=FALSE,IF(ISERR(FIND(CONCATENATE(BC$4,"+"),Stac!$S26))=FALSE,IF(ISERR(FIND(CONCATENATE(BC$4,"++"),Stac!$S26))=FALSE,IF(ISERR(FIND(CONCATENATE(BC$4,"+++"),Stac!$S26))=FALSE,"+++","++"),"+")," ")," ")</f>
        <v xml:space="preserve"> </v>
      </c>
      <c r="BD25" s="49" t="str">
        <f>IF(ISERR(FIND(BD$4,Stac!$S26))=FALSE,IF(ISERR(FIND(CONCATENATE(BD$4,"+"),Stac!$S26))=FALSE,IF(ISERR(FIND(CONCATENATE(BD$4,"++"),Stac!$S26))=FALSE,IF(ISERR(FIND(CONCATENATE(BD$4,"+++"),Stac!$S26))=FALSE,"+++","++"),"+")," ")," ")</f>
        <v xml:space="preserve"> </v>
      </c>
      <c r="BE25" s="49" t="str">
        <f>IF(ISERR(FIND(BE$4,Stac!$S26))=FALSE,IF(ISERR(FIND(CONCATENATE(BE$4,"+"),Stac!$S26))=FALSE,IF(ISERR(FIND(CONCATENATE(BE$4,"++"),Stac!$S26))=FALSE,IF(ISERR(FIND(CONCATENATE(BE$4,"+++"),Stac!$S26))=FALSE,"+++","++"),"+")," ")," ")</f>
        <v xml:space="preserve"> </v>
      </c>
      <c r="BF25" s="49" t="str">
        <f>IF(ISERR(FIND(BF$4,Stac!$S26))=FALSE,IF(ISERR(FIND(CONCATENATE(BF$4,"+"),Stac!$S26))=FALSE,IF(ISERR(FIND(CONCATENATE(BF$4,"++"),Stac!$S26))=FALSE,IF(ISERR(FIND(CONCATENATE(BF$4,"+++"),Stac!$S26))=FALSE,"+++","++"),"+")," ")," ")</f>
        <v xml:space="preserve"> </v>
      </c>
      <c r="BG25" s="49" t="str">
        <f>IF(ISERR(FIND(BG$4,Stac!$S26))=FALSE,IF(ISERR(FIND(CONCATENATE(BG$4,"+"),Stac!$S26))=FALSE,IF(ISERR(FIND(CONCATENATE(BG$4,"++"),Stac!$S26))=FALSE,IF(ISERR(FIND(CONCATENATE(BG$4,"+++"),Stac!$S26))=FALSE,"+++","++"),"+")," ")," ")</f>
        <v xml:space="preserve"> </v>
      </c>
      <c r="BH25" s="49" t="str">
        <f>IF(ISERR(FIND(BH$4,Stac!$S26))=FALSE,IF(ISERR(FIND(CONCATENATE(BH$4,"+"),Stac!$S26))=FALSE,IF(ISERR(FIND(CONCATENATE(BH$4,"++"),Stac!$S26))=FALSE,IF(ISERR(FIND(CONCATENATE(BH$4,"+++"),Stac!$S26))=FALSE,"+++","++"),"+")," ")," ")</f>
        <v xml:space="preserve"> </v>
      </c>
      <c r="BI25" s="49" t="str">
        <f>IF(ISERR(FIND(BI$4,Stac!$S26))=FALSE,IF(ISERR(FIND(CONCATENATE(BI$4,"+"),Stac!$S26))=FALSE,IF(ISERR(FIND(CONCATENATE(BI$4,"++"),Stac!$S26))=FALSE,IF(ISERR(FIND(CONCATENATE(BI$4,"+++"),Stac!$S26))=FALSE,"+++","++"),"+")," ")," ")</f>
        <v xml:space="preserve"> </v>
      </c>
      <c r="BJ25" s="49" t="str">
        <f>Stac!C26</f>
        <v xml:space="preserve">Physics </v>
      </c>
      <c r="BK25" s="49" t="str">
        <f>IF(ISERR(FIND(BK$4,Stac!$T26))=FALSE,IF(ISERR(FIND(CONCATENATE(BK$4,"+"),Stac!$T26))=FALSE,IF(ISERR(FIND(CONCATENATE(BK$4,"++"),Stac!$T26))=FALSE,IF(ISERR(FIND(CONCATENATE(BK$4,"+++"),Stac!$T26))=FALSE,"+++","++"),"+")," ")," ")</f>
        <v>+</v>
      </c>
      <c r="BL25" s="49" t="str">
        <f>IF(ISERR(FIND(BL$4,Stac!$T26))=FALSE,IF(ISERR(FIND(CONCATENATE(BL$4,"+"),Stac!$T26))=FALSE,IF(ISERR(FIND(CONCATENATE(BL$4,"++"),Stac!$T26))=FALSE,IF(ISERR(FIND(CONCATENATE(BL$4,"+++"),Stac!$T26))=FALSE,"+++","++"),"+")," ")," ")</f>
        <v xml:space="preserve"> </v>
      </c>
      <c r="BM25" s="49" t="str">
        <f>IF(ISERR(FIND(BM$4,Stac!$T26))=FALSE,IF(ISERR(FIND(CONCATENATE(BM$4,"+"),Stac!$T26))=FALSE,IF(ISERR(FIND(CONCATENATE(BM$4,"++"),Stac!$T26))=FALSE,IF(ISERR(FIND(CONCATENATE(BM$4,"+++"),Stac!$T26))=FALSE,"+++","++"),"+")," ")," ")</f>
        <v xml:space="preserve"> </v>
      </c>
      <c r="BN25" s="49" t="str">
        <f>IF(ISERR(FIND(BN$4,Stac!$T26))=FALSE,IF(ISERR(FIND(CONCATENATE(BN$4,"+"),Stac!$T26))=FALSE,IF(ISERR(FIND(CONCATENATE(BN$4,"++"),Stac!$T26))=FALSE,IF(ISERR(FIND(CONCATENATE(BN$4,"+++"),Stac!$T26))=FALSE,"+++","++"),"+")," ")," ")</f>
        <v xml:space="preserve"> </v>
      </c>
      <c r="BO25" s="49" t="str">
        <f>IF(ISERR(FIND(BO$4,Stac!$T26))=FALSE,IF(ISERR(FIND(CONCATENATE(BO$4,"+"),Stac!$T26))=FALSE,IF(ISERR(FIND(CONCATENATE(BO$4,"++"),Stac!$T26))=FALSE,IF(ISERR(FIND(CONCATENATE(BO$4,"+++"),Stac!$T26))=FALSE,"+++","++"),"+")," ")," ")</f>
        <v>+</v>
      </c>
      <c r="BP25" s="49" t="str">
        <f>IF(ISERR(FIND(BP$4,Stac!$T26))=FALSE,IF(ISERR(FIND(CONCATENATE(BP$4,"+"),Stac!$T26))=FALSE,IF(ISERR(FIND(CONCATENATE(BP$4,"++"),Stac!$T26))=FALSE,IF(ISERR(FIND(CONCATENATE(BP$4,"+++"),Stac!$T26))=FALSE,"+++","++"),"+")," ")," ")</f>
        <v xml:space="preserve"> </v>
      </c>
      <c r="BQ25" s="49" t="str">
        <f>IF(ISERR(FIND(BQ$4,Stac!$T26))=FALSE,IF(ISERR(FIND(CONCATENATE(BQ$4,"+"),Stac!$T26))=FALSE,IF(ISERR(FIND(CONCATENATE(BQ$4,"++"),Stac!$T26))=FALSE,IF(ISERR(FIND(CONCATENATE(BQ$4,"+++"),Stac!$T26))=FALSE,"+++","++"),"+")," ")," ")</f>
        <v xml:space="preserve"> </v>
      </c>
    </row>
    <row r="26" spans="1:69" s="105" customFormat="1" ht="25.5">
      <c r="A26" s="49" t="str">
        <f>Stac!C27</f>
        <v>Theoret. mechanics and mechanics of materials</v>
      </c>
      <c r="B26" s="116" t="str">
        <f>IF(ISERR(FIND(B$4,Stac!$R27))=FALSE,IF(ISERR(FIND(CONCATENATE(B$4,"+"),Stac!$R27))=FALSE,IF(ISERR(FIND(CONCATENATE(B$4,"++"),Stac!$R27))=FALSE,IF(ISERR(FIND(CONCATENATE(B$4,"+++"),Stac!$R27))=FALSE,"+++","++"),"+")," ")," ")</f>
        <v xml:space="preserve"> </v>
      </c>
      <c r="C26" s="116" t="str">
        <f>IF(ISERR(FIND(C$4,Stac!$R27))=FALSE,IF(ISERR(FIND(CONCATENATE(C$4,"+"),Stac!$R27))=FALSE,IF(ISERR(FIND(CONCATENATE(C$4,"++"),Stac!$R27))=FALSE,IF(ISERR(FIND(CONCATENATE(C$4,"+++"),Stac!$R27))=FALSE,"+++","++"),"+")," ")," ")</f>
        <v>+</v>
      </c>
      <c r="D26" s="116" t="str">
        <f>IF(ISERR(FIND(D$4,Stac!$R27))=FALSE,IF(ISERR(FIND(CONCATENATE(D$4,"+"),Stac!$R27))=FALSE,IF(ISERR(FIND(CONCATENATE(D$4,"++"),Stac!$R27))=FALSE,IF(ISERR(FIND(CONCATENATE(D$4,"+++"),Stac!$R27))=FALSE,"+++","++"),"+")," ")," ")</f>
        <v>+</v>
      </c>
      <c r="E26" s="116" t="str">
        <f>IF(ISERR(FIND(E$4,Stac!$R27))=FALSE,IF(ISERR(FIND(CONCATENATE(E$4,"+"),Stac!$R27))=FALSE,IF(ISERR(FIND(CONCATENATE(E$4,"++"),Stac!$R27))=FALSE,IF(ISERR(FIND(CONCATENATE(E$4,"+++"),Stac!$R27))=FALSE,"+++","++"),"+")," ")," ")</f>
        <v>+</v>
      </c>
      <c r="F26" s="116" t="str">
        <f>IF(ISERR(FIND(F$4,Stac!$R27))=FALSE,IF(ISERR(FIND(CONCATENATE(F$4,"+"),Stac!$R27))=FALSE,IF(ISERR(FIND(CONCATENATE(F$4,"++"),Stac!$R27))=FALSE,IF(ISERR(FIND(CONCATENATE(F$4,"+++"),Stac!$R27))=FALSE,"+++","++"),"+")," ")," ")</f>
        <v xml:space="preserve"> </v>
      </c>
      <c r="G26" s="116" t="str">
        <f>IF(ISERR(FIND(G$4,Stac!$R27))=FALSE,IF(ISERR(FIND(CONCATENATE(G$4,"+"),Stac!$R27))=FALSE,IF(ISERR(FIND(CONCATENATE(G$4,"++"),Stac!$R27))=FALSE,IF(ISERR(FIND(CONCATENATE(G$4,"+++"),Stac!$R27))=FALSE,"+++","++"),"+")," ")," ")</f>
        <v xml:space="preserve"> </v>
      </c>
      <c r="H26" s="116" t="str">
        <f>IF(ISERR(FIND(H$4,Stac!$R27))=FALSE,IF(ISERR(FIND(CONCATENATE(H$4,"+"),Stac!$R27))=FALSE,IF(ISERR(FIND(CONCATENATE(H$4,"++"),Stac!$R27))=FALSE,IF(ISERR(FIND(CONCATENATE(H$4,"+++"),Stac!$R27))=FALSE,"+++","++"),"+")," ")," ")</f>
        <v xml:space="preserve"> </v>
      </c>
      <c r="I26" s="116" t="str">
        <f>IF(ISERR(FIND(I$4,Stac!$R27))=FALSE,IF(ISERR(FIND(CONCATENATE(I$4,"+"),Stac!$R27))=FALSE,IF(ISERR(FIND(CONCATENATE(I$4,"++"),Stac!$R27))=FALSE,IF(ISERR(FIND(CONCATENATE(I$4,"+++"),Stac!$R27))=FALSE,"+++","++"),"+")," ")," ")</f>
        <v xml:space="preserve"> </v>
      </c>
      <c r="J26" s="116" t="str">
        <f>IF(ISERR(FIND(J$4,Stac!$R27))=FALSE,IF(ISERR(FIND(CONCATENATE(J$4,"+"),Stac!$R27))=FALSE,IF(ISERR(FIND(CONCATENATE(J$4,"++"),Stac!$R27))=FALSE,IF(ISERR(FIND(CONCATENATE(J$4,"+++"),Stac!$R27))=FALSE,"+++","++"),"+")," ")," ")</f>
        <v xml:space="preserve"> </v>
      </c>
      <c r="K26" s="116" t="str">
        <f>IF(ISERR(FIND(K$4,Stac!$R27))=FALSE,IF(ISERR(FIND(CONCATENATE(K$4,"+"),Stac!$R27))=FALSE,IF(ISERR(FIND(CONCATENATE(K$4,"++"),Stac!$R27))=FALSE,IF(ISERR(FIND(CONCATENATE(K$4,"+++"),Stac!$R27))=FALSE,"+++","++"),"+")," ")," ")</f>
        <v xml:space="preserve"> </v>
      </c>
      <c r="L26" s="116" t="str">
        <f>IF(ISERR(FIND(L$4,Stac!$R27))=FALSE,IF(ISERR(FIND(CONCATENATE(L$4,"+"),Stac!$R27))=FALSE,IF(ISERR(FIND(CONCATENATE(L$4,"++"),Stac!$R27))=FALSE,IF(ISERR(FIND(CONCATENATE(L$4,"+++"),Stac!$R27))=FALSE,"+++","++"),"+")," ")," ")</f>
        <v xml:space="preserve"> </v>
      </c>
      <c r="M26" s="116" t="str">
        <f>IF(ISERR(FIND(M$4,Stac!$R27))=FALSE,IF(ISERR(FIND(CONCATENATE(M$4,"+"),Stac!$R27))=FALSE,IF(ISERR(FIND(CONCATENATE(M$4,"++"),Stac!$R27))=FALSE,IF(ISERR(FIND(CONCATENATE(M$4,"+++"),Stac!$R27))=FALSE,"+++","++"),"+")," ")," ")</f>
        <v xml:space="preserve"> </v>
      </c>
      <c r="N26" s="116" t="str">
        <f>IF(ISERR(FIND(N$4,Stac!$R27))=FALSE,IF(ISERR(FIND(CONCATENATE(N$4,"+"),Stac!$R27))=FALSE,IF(ISERR(FIND(CONCATENATE(N$4,"++"),Stac!$R27))=FALSE,IF(ISERR(FIND(CONCATENATE(N$4,"+++"),Stac!$R27))=FALSE,"+++","++"),"+")," ")," ")</f>
        <v xml:space="preserve"> </v>
      </c>
      <c r="O26" s="116" t="str">
        <f>IF(ISERR(FIND(O$4,Stac!$R27))=FALSE,IF(ISERR(FIND(CONCATENATE(O$4,"+"),Stac!$R27))=FALSE,IF(ISERR(FIND(CONCATENATE(O$4,"++"),Stac!$R27))=FALSE,IF(ISERR(FIND(CONCATENATE(O$4,"+++"),Stac!$R27))=FALSE,"+++","++"),"+")," ")," ")</f>
        <v xml:space="preserve"> </v>
      </c>
      <c r="P26" s="116" t="str">
        <f>IF(ISERR(FIND(P$4,Stac!$R27))=FALSE,IF(ISERR(FIND(CONCATENATE(P$4,"+"),Stac!$R27))=FALSE,IF(ISERR(FIND(CONCATENATE(P$4,"++"),Stac!$R27))=FALSE,IF(ISERR(FIND(CONCATENATE(P$4,"+++"),Stac!$R27))=FALSE,"+++","++"),"+")," ")," ")</f>
        <v xml:space="preserve"> </v>
      </c>
      <c r="Q26" s="116" t="str">
        <f>IF(ISERR(FIND(Q$4,Stac!$R27))=FALSE,IF(ISERR(FIND(CONCATENATE(Q$4,"+"),Stac!$R27))=FALSE,IF(ISERR(FIND(CONCATENATE(Q$4,"++"),Stac!$R27))=FALSE,IF(ISERR(FIND(CONCATENATE(Q$4,"+++"),Stac!$R27))=FALSE,"+++","++"),"+")," ")," ")</f>
        <v xml:space="preserve"> </v>
      </c>
      <c r="R26" s="116" t="str">
        <f>IF(ISERR(FIND(R$4,Stac!$R27))=FALSE,IF(ISERR(FIND(CONCATENATE(R$4,"+"),Stac!$R27))=FALSE,IF(ISERR(FIND(CONCATENATE(R$4,"++"),Stac!$R27))=FALSE,IF(ISERR(FIND(CONCATENATE(R$4,"+++"),Stac!$R27))=FALSE,"+++","++"),"+")," ")," ")</f>
        <v xml:space="preserve"> </v>
      </c>
      <c r="S26" s="116" t="str">
        <f>IF(ISERR(FIND(S$4,Stac!$R27))=FALSE,IF(ISERR(FIND(CONCATENATE(S$4,"+"),Stac!$R27))=FALSE,IF(ISERR(FIND(CONCATENATE(S$4,"++"),Stac!$R27))=FALSE,IF(ISERR(FIND(CONCATENATE(S$4,"+++"),Stac!$R27))=FALSE,"+++","++"),"+")," ")," ")</f>
        <v xml:space="preserve"> </v>
      </c>
      <c r="T26" s="116" t="str">
        <f>IF(ISERR(FIND(T$4,Stac!$R27))=FALSE,IF(ISERR(FIND(CONCATENATE(T$4,"+"),Stac!$R27))=FALSE,IF(ISERR(FIND(CONCATENATE(T$4,"++"),Stac!$R27))=FALSE,IF(ISERR(FIND(CONCATENATE(T$4,"+++"),Stac!$R27))=FALSE,"+++","++"),"+")," ")," ")</f>
        <v xml:space="preserve"> </v>
      </c>
      <c r="U26" s="116" t="str">
        <f>IF(ISERR(FIND(U$4,Stac!$R27))=FALSE,IF(ISERR(FIND(CONCATENATE(U$4,"+"),Stac!$R27))=FALSE,IF(ISERR(FIND(CONCATENATE(U$4,"++"),Stac!$R27))=FALSE,IF(ISERR(FIND(CONCATENATE(U$4,"+++"),Stac!$R27))=FALSE,"+++","++"),"+")," ")," ")</f>
        <v xml:space="preserve"> </v>
      </c>
      <c r="V26" s="116" t="str">
        <f>IF(ISERR(FIND(V$4,Stac!$R27))=FALSE,IF(ISERR(FIND(CONCATENATE(V$4,"+"),Stac!$R27))=FALSE,IF(ISERR(FIND(CONCATENATE(V$4,"++"),Stac!$R27))=FALSE,IF(ISERR(FIND(CONCATENATE(V$4,"+++"),Stac!$R27))=FALSE,"+++","++"),"+")," ")," ")</f>
        <v xml:space="preserve"> </v>
      </c>
      <c r="W26" s="116" t="str">
        <f>IF(ISERR(FIND(W$4,Stac!$R27))=FALSE,IF(ISERR(FIND(CONCATENATE(W$4,"+"),Stac!$R27))=FALSE,IF(ISERR(FIND(CONCATENATE(W$4,"++"),Stac!$R27))=FALSE,IF(ISERR(FIND(CONCATENATE(W$4,"+++"),Stac!$R27))=FALSE,"+++","++"),"+")," ")," ")</f>
        <v xml:space="preserve"> </v>
      </c>
      <c r="X26" s="116" t="str">
        <f>IF(ISERR(FIND(X$4,Stac!$R27))=FALSE,IF(ISERR(FIND(CONCATENATE(X$4,"+"),Stac!$R27))=FALSE,IF(ISERR(FIND(CONCATENATE(X$4,"++"),Stac!$R27))=FALSE,IF(ISERR(FIND(CONCATENATE(X$4,"+++"),Stac!$R27))=FALSE,"+++","++"),"+")," ")," ")</f>
        <v xml:space="preserve"> </v>
      </c>
      <c r="Y26" s="116" t="str">
        <f>IF(ISERR(FIND(Y$4,Stac!$R27))=FALSE,IF(ISERR(FIND(CONCATENATE(Y$4,"+"),Stac!$R27))=FALSE,IF(ISERR(FIND(CONCATENATE(Y$4,"++"),Stac!$R27))=FALSE,IF(ISERR(FIND(CONCATENATE(Y$4,"+++"),Stac!$R27))=FALSE,"+++","++"),"+")," ")," ")</f>
        <v xml:space="preserve"> </v>
      </c>
      <c r="Z26" s="116" t="str">
        <f>IF(ISERR(FIND(Z$4,Stac!$R27))=FALSE,IF(ISERR(FIND(CONCATENATE(Z$4,"+"),Stac!$R27))=FALSE,IF(ISERR(FIND(CONCATENATE(Z$4,"++"),Stac!$R27))=FALSE,IF(ISERR(FIND(CONCATENATE(Z$4,"+++"),Stac!$R27))=FALSE,"+++","++"),"+")," ")," ")</f>
        <v xml:space="preserve"> </v>
      </c>
      <c r="AA26" s="116" t="str">
        <f>IF(ISERR(FIND(AA$4,Stac!$R27))=FALSE,IF(ISERR(FIND(CONCATENATE(AA$4,"+"),Stac!$R27))=FALSE,IF(ISERR(FIND(CONCATENATE(AA$4,"++"),Stac!$R27))=FALSE,IF(ISERR(FIND(CONCATENATE(AA$4,"+++"),Stac!$R27))=FALSE,"+++","++"),"+")," ")," ")</f>
        <v xml:space="preserve"> </v>
      </c>
      <c r="AB26" s="116" t="str">
        <f>IF(ISERR(FIND(AB$4,Stac!$R27))=FALSE,IF(ISERR(FIND(CONCATENATE(AB$4,"+"),Stac!$R27))=FALSE,IF(ISERR(FIND(CONCATENATE(AB$4,"++"),Stac!$R27))=FALSE,IF(ISERR(FIND(CONCATENATE(AB$4,"+++"),Stac!$R27))=FALSE,"+++","++"),"+")," ")," ")</f>
        <v xml:space="preserve"> </v>
      </c>
      <c r="AC26" s="116" t="str">
        <f>IF(ISERR(FIND(AC$4,Stac!$R27))=FALSE,IF(ISERR(FIND(CONCATENATE(AC$4,"+"),Stac!$R27))=FALSE,IF(ISERR(FIND(CONCATENATE(AC$4,"++"),Stac!$R27))=FALSE,IF(ISERR(FIND(CONCATENATE(AC$4,"+++"),Stac!$R27))=FALSE,"+++","++"),"+")," ")," ")</f>
        <v xml:space="preserve"> </v>
      </c>
      <c r="AD26" s="49" t="str">
        <f>Stac!C27</f>
        <v>Theoret. mechanics and mechanics of materials</v>
      </c>
      <c r="AE26" s="49" t="str">
        <f>IF(ISERR(FIND(AE$4,Stac!$S27))=FALSE,IF(ISERR(FIND(CONCATENATE(AE$4,"+"),Stac!$S27))=FALSE,IF(ISERR(FIND(CONCATENATE(AE$4,"++"),Stac!$S27))=FALSE,IF(ISERR(FIND(CONCATENATE(AE$4,"+++"),Stac!$S27))=FALSE,"+++","++"),"+")," ")," ")</f>
        <v xml:space="preserve"> </v>
      </c>
      <c r="AF26" s="49" t="str">
        <f>IF(ISERR(FIND(AF$4,Stac!$S27))=FALSE,IF(ISERR(FIND(CONCATENATE(AF$4,"+"),Stac!$S27))=FALSE,IF(ISERR(FIND(CONCATENATE(AF$4,"++"),Stac!$S27))=FALSE,IF(ISERR(FIND(CONCATENATE(AF$4,"+++"),Stac!$S27))=FALSE,"+++","++"),"+")," ")," ")</f>
        <v xml:space="preserve"> </v>
      </c>
      <c r="AG26" s="49" t="str">
        <f>IF(ISERR(FIND(AG$4,Stac!$S27))=FALSE,IF(ISERR(FIND(CONCATENATE(AG$4,"+"),Stac!$S27))=FALSE,IF(ISERR(FIND(CONCATENATE(AG$4,"++"),Stac!$S27))=FALSE,IF(ISERR(FIND(CONCATENATE(AG$4,"+++"),Stac!$S27))=FALSE,"+++","++"),"+")," ")," ")</f>
        <v xml:space="preserve"> </v>
      </c>
      <c r="AH26" s="49" t="str">
        <f>IF(ISERR(FIND(AH$4,Stac!$S27))=FALSE,IF(ISERR(FIND(CONCATENATE(AH$4,"+"),Stac!$S27))=FALSE,IF(ISERR(FIND(CONCATENATE(AH$4,"++"),Stac!$S27))=FALSE,IF(ISERR(FIND(CONCATENATE(AH$4,"+++"),Stac!$S27))=FALSE,"+++","++"),"+")," ")," ")</f>
        <v xml:space="preserve"> </v>
      </c>
      <c r="AI26" s="49" t="str">
        <f>IF(ISERR(FIND(AI$4,Stac!$S27))=FALSE,IF(ISERR(FIND(CONCATENATE(AI$4,"+"),Stac!$S27))=FALSE,IF(ISERR(FIND(CONCATENATE(AI$4,"++"),Stac!$S27))=FALSE,IF(ISERR(FIND(CONCATENATE(AI$4,"+++"),Stac!$S27))=FALSE,"+++","++"),"+")," ")," ")</f>
        <v xml:space="preserve"> </v>
      </c>
      <c r="AJ26" s="49" t="str">
        <f>IF(ISERR(FIND(AJ$4,Stac!$S27))=FALSE,IF(ISERR(FIND(CONCATENATE(AJ$4,"+"),Stac!$S27))=FALSE,IF(ISERR(FIND(CONCATENATE(AJ$4,"++"),Stac!$S27))=FALSE,IF(ISERR(FIND(CONCATENATE(AJ$4,"+++"),Stac!$S27))=FALSE,"+++","++"),"+")," ")," ")</f>
        <v xml:space="preserve"> </v>
      </c>
      <c r="AK26" s="49" t="str">
        <f>IF(ISERR(FIND(AK$4,Stac!$S27))=FALSE,IF(ISERR(FIND(CONCATENATE(AK$4,"+"),Stac!$S27))=FALSE,IF(ISERR(FIND(CONCATENATE(AK$4,"++"),Stac!$S27))=FALSE,IF(ISERR(FIND(CONCATENATE(AK$4,"+++"),Stac!$S27))=FALSE,"+++","++"),"+")," ")," ")</f>
        <v xml:space="preserve"> </v>
      </c>
      <c r="AL26" s="49" t="str">
        <f>IF(ISERR(FIND(AL$4,Stac!$S27))=FALSE,IF(ISERR(FIND(CONCATENATE(AL$4,"+"),Stac!$S27))=FALSE,IF(ISERR(FIND(CONCATENATE(AL$4,"++"),Stac!$S27))=FALSE,IF(ISERR(FIND(CONCATENATE(AL$4,"+++"),Stac!$S27))=FALSE,"+++","++"),"+")," ")," ")</f>
        <v xml:space="preserve"> </v>
      </c>
      <c r="AM26" s="49" t="str">
        <f>IF(ISERR(FIND(AM$4,Stac!$S27))=FALSE,IF(ISERR(FIND(CONCATENATE(AM$4,"+"),Stac!$S27))=FALSE,IF(ISERR(FIND(CONCATENATE(AM$4,"++"),Stac!$S27))=FALSE,IF(ISERR(FIND(CONCATENATE(AM$4,"+++"),Stac!$S27))=FALSE,"+++","++"),"+")," ")," ")</f>
        <v xml:space="preserve"> </v>
      </c>
      <c r="AN26" s="49" t="str">
        <f>IF(ISERR(FIND(AN$4,Stac!$S27))=FALSE,IF(ISERR(FIND(CONCATENATE(AN$4,"+"),Stac!$S27))=FALSE,IF(ISERR(FIND(CONCATENATE(AN$4,"++"),Stac!$S27))=FALSE,IF(ISERR(FIND(CONCATENATE(AN$4,"+++"),Stac!$S27))=FALSE,"+++","++"),"+")," ")," ")</f>
        <v xml:space="preserve"> </v>
      </c>
      <c r="AO26" s="49" t="str">
        <f>IF(ISERR(FIND(AO$4,Stac!$S27))=FALSE,IF(ISERR(FIND(CONCATENATE(AO$4,"+"),Stac!$S27))=FALSE,IF(ISERR(FIND(CONCATENATE(AO$4,"++"),Stac!$S27))=FALSE,IF(ISERR(FIND(CONCATENATE(AO$4,"+++"),Stac!$S27))=FALSE,"+++","++"),"+")," ")," ")</f>
        <v xml:space="preserve"> </v>
      </c>
      <c r="AP26" s="49" t="str">
        <f>IF(ISERR(FIND(AP$4,Stac!$S27))=FALSE,IF(ISERR(FIND(CONCATENATE(AP$4,"+"),Stac!$S27))=FALSE,IF(ISERR(FIND(CONCATENATE(AP$4,"++"),Stac!$S27))=FALSE,IF(ISERR(FIND(CONCATENATE(AP$4,"+++"),Stac!$S27))=FALSE,"+++","++"),"+")," ")," ")</f>
        <v xml:space="preserve"> </v>
      </c>
      <c r="AQ26" s="49" t="str">
        <f>IF(ISERR(FIND(AQ$4,Stac!$S27))=FALSE,IF(ISERR(FIND(CONCATENATE(AQ$4,"+"),Stac!$S27))=FALSE,IF(ISERR(FIND(CONCATENATE(AQ$4,"++"),Stac!$S27))=FALSE,IF(ISERR(FIND(CONCATENATE(AQ$4,"+++"),Stac!$S27))=FALSE,"+++","++"),"+")," ")," ")</f>
        <v xml:space="preserve"> </v>
      </c>
      <c r="AR26" s="49" t="str">
        <f>IF(ISERR(FIND(AR$4,Stac!$S27))=FALSE,IF(ISERR(FIND(CONCATENATE(AR$4,"+"),Stac!$S27))=FALSE,IF(ISERR(FIND(CONCATENATE(AR$4,"++"),Stac!$S27))=FALSE,IF(ISERR(FIND(CONCATENATE(AR$4,"+++"),Stac!$S27))=FALSE,"+++","++"),"+")," ")," ")</f>
        <v xml:space="preserve"> </v>
      </c>
      <c r="AS26" s="49" t="str">
        <f>IF(ISERR(FIND(AS$4,Stac!$S27))=FALSE,IF(ISERR(FIND(CONCATENATE(AS$4,"+"),Stac!$S27))=FALSE,IF(ISERR(FIND(CONCATENATE(AS$4,"++"),Stac!$S27))=FALSE,IF(ISERR(FIND(CONCATENATE(AS$4,"+++"),Stac!$S27))=FALSE,"+++","++"),"+")," ")," ")</f>
        <v xml:space="preserve"> </v>
      </c>
      <c r="AT26" s="49" t="str">
        <f>IF(ISERR(FIND(AT$4,Stac!$S27))=FALSE,IF(ISERR(FIND(CONCATENATE(AT$4,"+"),Stac!$S27))=FALSE,IF(ISERR(FIND(CONCATENATE(AT$4,"++"),Stac!$S27))=FALSE,IF(ISERR(FIND(CONCATENATE(AT$4,"+++"),Stac!$S27))=FALSE,"+++","++"),"+")," ")," ")</f>
        <v xml:space="preserve"> </v>
      </c>
      <c r="AU26" s="49" t="str">
        <f>IF(ISERR(FIND(AU$4,Stac!$S27))=FALSE,IF(ISERR(FIND(CONCATENATE(AU$4,"+"),Stac!$S27))=FALSE,IF(ISERR(FIND(CONCATENATE(AU$4,"++"),Stac!$S27))=FALSE,IF(ISERR(FIND(CONCATENATE(AU$4,"+++"),Stac!$S27))=FALSE,"+++","++"),"+")," ")," ")</f>
        <v xml:space="preserve"> </v>
      </c>
      <c r="AV26" s="49" t="str">
        <f>IF(ISERR(FIND(AV$4,Stac!$S27))=FALSE,IF(ISERR(FIND(CONCATENATE(AV$4,"+"),Stac!$S27))=FALSE,IF(ISERR(FIND(CONCATENATE(AV$4,"++"),Stac!$S27))=FALSE,IF(ISERR(FIND(CONCATENATE(AV$4,"+++"),Stac!$S27))=FALSE,"+++","++"),"+")," ")," ")</f>
        <v xml:space="preserve"> </v>
      </c>
      <c r="AW26" s="49" t="str">
        <f>IF(ISERR(FIND(AW$4,Stac!$S27))=FALSE,IF(ISERR(FIND(CONCATENATE(AW$4,"+"),Stac!$S27))=FALSE,IF(ISERR(FIND(CONCATENATE(AW$4,"++"),Stac!$S27))=FALSE,IF(ISERR(FIND(CONCATENATE(AW$4,"+++"),Stac!$S27))=FALSE,"+++","++"),"+")," ")," ")</f>
        <v xml:space="preserve"> </v>
      </c>
      <c r="AX26" s="49" t="str">
        <f>IF(ISERR(FIND(AX$4,Stac!$S27))=FALSE,IF(ISERR(FIND(CONCATENATE(AX$4,"+"),Stac!$S27))=FALSE,IF(ISERR(FIND(CONCATENATE(AX$4,"++"),Stac!$S27))=FALSE,IF(ISERR(FIND(CONCATENATE(AX$4,"+++"),Stac!$S27))=FALSE,"+++","++"),"+")," ")," ")</f>
        <v xml:space="preserve"> </v>
      </c>
      <c r="AY26" s="49" t="str">
        <f>IF(ISERR(FIND(AY$4,Stac!$S27))=FALSE,IF(ISERR(FIND(CONCATENATE(AY$4,"+"),Stac!$S27))=FALSE,IF(ISERR(FIND(CONCATENATE(AY$4,"++"),Stac!$S27))=FALSE,IF(ISERR(FIND(CONCATENATE(AY$4,"+++"),Stac!$S27))=FALSE,"+++","++"),"+")," ")," ")</f>
        <v xml:space="preserve"> </v>
      </c>
      <c r="AZ26" s="49" t="str">
        <f>IF(ISERR(FIND(AZ$4,Stac!$S27))=FALSE,IF(ISERR(FIND(CONCATENATE(AZ$4,"+"),Stac!$S27))=FALSE,IF(ISERR(FIND(CONCATENATE(AZ$4,"++"),Stac!$S27))=FALSE,IF(ISERR(FIND(CONCATENATE(AZ$4,"+++"),Stac!$S27))=FALSE,"+++","++"),"+")," ")," ")</f>
        <v xml:space="preserve"> </v>
      </c>
      <c r="BA26" s="49" t="str">
        <f>IF(ISERR(FIND(BA$4,Stac!$S27))=FALSE,IF(ISERR(FIND(CONCATENATE(BA$4,"+"),Stac!$S27))=FALSE,IF(ISERR(FIND(CONCATENATE(BA$4,"++"),Stac!$S27))=FALSE,IF(ISERR(FIND(CONCATENATE(BA$4,"+++"),Stac!$S27))=FALSE,"+++","++"),"+")," ")," ")</f>
        <v xml:space="preserve"> </v>
      </c>
      <c r="BB26" s="49" t="str">
        <f>IF(ISERR(FIND(BB$4,Stac!$S27))=FALSE,IF(ISERR(FIND(CONCATENATE(BB$4,"+"),Stac!$S27))=FALSE,IF(ISERR(FIND(CONCATENATE(BB$4,"++"),Stac!$S27))=FALSE,IF(ISERR(FIND(CONCATENATE(BB$4,"+++"),Stac!$S27))=FALSE,"+++","++"),"+")," ")," ")</f>
        <v xml:space="preserve"> </v>
      </c>
      <c r="BC26" s="49" t="str">
        <f>IF(ISERR(FIND(BC$4,Stac!$S27))=FALSE,IF(ISERR(FIND(CONCATENATE(BC$4,"+"),Stac!$S27))=FALSE,IF(ISERR(FIND(CONCATENATE(BC$4,"++"),Stac!$S27))=FALSE,IF(ISERR(FIND(CONCATENATE(BC$4,"+++"),Stac!$S27))=FALSE,"+++","++"),"+")," ")," ")</f>
        <v>+</v>
      </c>
      <c r="BD26" s="49" t="str">
        <f>IF(ISERR(FIND(BD$4,Stac!$S27))=FALSE,IF(ISERR(FIND(CONCATENATE(BD$4,"+"),Stac!$S27))=FALSE,IF(ISERR(FIND(CONCATENATE(BD$4,"++"),Stac!$S27))=FALSE,IF(ISERR(FIND(CONCATENATE(BD$4,"+++"),Stac!$S27))=FALSE,"+++","++"),"+")," ")," ")</f>
        <v xml:space="preserve"> </v>
      </c>
      <c r="BE26" s="49" t="str">
        <f>IF(ISERR(FIND(BE$4,Stac!$S27))=FALSE,IF(ISERR(FIND(CONCATENATE(BE$4,"+"),Stac!$S27))=FALSE,IF(ISERR(FIND(CONCATENATE(BE$4,"++"),Stac!$S27))=FALSE,IF(ISERR(FIND(CONCATENATE(BE$4,"+++"),Stac!$S27))=FALSE,"+++","++"),"+")," ")," ")</f>
        <v xml:space="preserve"> </v>
      </c>
      <c r="BF26" s="49" t="str">
        <f>IF(ISERR(FIND(BF$4,Stac!$S27))=FALSE,IF(ISERR(FIND(CONCATENATE(BF$4,"+"),Stac!$S27))=FALSE,IF(ISERR(FIND(CONCATENATE(BF$4,"++"),Stac!$S27))=FALSE,IF(ISERR(FIND(CONCATENATE(BF$4,"+++"),Stac!$S27))=FALSE,"+++","++"),"+")," ")," ")</f>
        <v xml:space="preserve"> </v>
      </c>
      <c r="BG26" s="49" t="str">
        <f>IF(ISERR(FIND(BG$4,Stac!$S27))=FALSE,IF(ISERR(FIND(CONCATENATE(BG$4,"+"),Stac!$S27))=FALSE,IF(ISERR(FIND(CONCATENATE(BG$4,"++"),Stac!$S27))=FALSE,IF(ISERR(FIND(CONCATENATE(BG$4,"+++"),Stac!$S27))=FALSE,"+++","++"),"+")," ")," ")</f>
        <v xml:space="preserve"> </v>
      </c>
      <c r="BH26" s="49" t="str">
        <f>IF(ISERR(FIND(BH$4,Stac!$S27))=FALSE,IF(ISERR(FIND(CONCATENATE(BH$4,"+"),Stac!$S27))=FALSE,IF(ISERR(FIND(CONCATENATE(BH$4,"++"),Stac!$S27))=FALSE,IF(ISERR(FIND(CONCATENATE(BH$4,"+++"),Stac!$S27))=FALSE,"+++","++"),"+")," ")," ")</f>
        <v xml:space="preserve"> </v>
      </c>
      <c r="BI26" s="49" t="str">
        <f>IF(ISERR(FIND(BI$4,Stac!$S27))=FALSE,IF(ISERR(FIND(CONCATENATE(BI$4,"+"),Stac!$S27))=FALSE,IF(ISERR(FIND(CONCATENATE(BI$4,"++"),Stac!$S27))=FALSE,IF(ISERR(FIND(CONCATENATE(BI$4,"+++"),Stac!$S27))=FALSE,"+++","++"),"+")," ")," ")</f>
        <v xml:space="preserve"> </v>
      </c>
      <c r="BJ26" s="49" t="str">
        <f>Stac!C27</f>
        <v>Theoret. mechanics and mechanics of materials</v>
      </c>
      <c r="BK26" s="49" t="str">
        <f>IF(ISERR(FIND(BK$4,Stac!$T27))=FALSE,IF(ISERR(FIND(CONCATENATE(BK$4,"+"),Stac!$T27))=FALSE,IF(ISERR(FIND(CONCATENATE(BK$4,"++"),Stac!$T27))=FALSE,IF(ISERR(FIND(CONCATENATE(BK$4,"+++"),Stac!$T27))=FALSE,"+++","++"),"+")," ")," ")</f>
        <v>+</v>
      </c>
      <c r="BL26" s="49" t="str">
        <f>IF(ISERR(FIND(BL$4,Stac!$T27))=FALSE,IF(ISERR(FIND(CONCATENATE(BL$4,"+"),Stac!$T27))=FALSE,IF(ISERR(FIND(CONCATENATE(BL$4,"++"),Stac!$T27))=FALSE,IF(ISERR(FIND(CONCATENATE(BL$4,"+++"),Stac!$T27))=FALSE,"+++","++"),"+")," ")," ")</f>
        <v xml:space="preserve"> </v>
      </c>
      <c r="BM26" s="49" t="str">
        <f>IF(ISERR(FIND(BM$4,Stac!$T27))=FALSE,IF(ISERR(FIND(CONCATENATE(BM$4,"+"),Stac!$T27))=FALSE,IF(ISERR(FIND(CONCATENATE(BM$4,"++"),Stac!$T27))=FALSE,IF(ISERR(FIND(CONCATENATE(BM$4,"+++"),Stac!$T27))=FALSE,"+++","++"),"+")," ")," ")</f>
        <v xml:space="preserve"> </v>
      </c>
      <c r="BN26" s="49" t="str">
        <f>IF(ISERR(FIND(BN$4,Stac!$T27))=FALSE,IF(ISERR(FIND(CONCATENATE(BN$4,"+"),Stac!$T27))=FALSE,IF(ISERR(FIND(CONCATENATE(BN$4,"++"),Stac!$T27))=FALSE,IF(ISERR(FIND(CONCATENATE(BN$4,"+++"),Stac!$T27))=FALSE,"+++","++"),"+")," ")," ")</f>
        <v xml:space="preserve"> </v>
      </c>
      <c r="BO26" s="49" t="str">
        <f>IF(ISERR(FIND(BO$4,Stac!$T27))=FALSE,IF(ISERR(FIND(CONCATENATE(BO$4,"+"),Stac!$T27))=FALSE,IF(ISERR(FIND(CONCATENATE(BO$4,"++"),Stac!$T27))=FALSE,IF(ISERR(FIND(CONCATENATE(BO$4,"+++"),Stac!$T27))=FALSE,"+++","++"),"+")," ")," ")</f>
        <v xml:space="preserve"> </v>
      </c>
      <c r="BP26" s="49" t="str">
        <f>IF(ISERR(FIND(BP$4,Stac!$T27))=FALSE,IF(ISERR(FIND(CONCATENATE(BP$4,"+"),Stac!$T27))=FALSE,IF(ISERR(FIND(CONCATENATE(BP$4,"++"),Stac!$T27))=FALSE,IF(ISERR(FIND(CONCATENATE(BP$4,"+++"),Stac!$T27))=FALSE,"+++","++"),"+")," ")," ")</f>
        <v xml:space="preserve"> </v>
      </c>
      <c r="BQ26" s="49" t="str">
        <f>IF(ISERR(FIND(BQ$4,Stac!$T27))=FALSE,IF(ISERR(FIND(CONCATENATE(BQ$4,"+"),Stac!$T27))=FALSE,IF(ISERR(FIND(CONCATENATE(BQ$4,"++"),Stac!$T27))=FALSE,IF(ISERR(FIND(CONCATENATE(BQ$4,"+++"),Stac!$T27))=FALSE,"+++","++"),"+")," ")," ")</f>
        <v xml:space="preserve"> </v>
      </c>
    </row>
    <row r="27" spans="1:69" s="105" customFormat="1" ht="22.9" customHeight="1">
      <c r="A27" s="49" t="str">
        <f>Stac!C28</f>
        <v>Signals and dynamic systems</v>
      </c>
      <c r="B27" s="116" t="str">
        <f>IF(ISERR(FIND(B$4,Stac!$R28))=FALSE,IF(ISERR(FIND(CONCATENATE(B$4,"+"),Stac!$R28))=FALSE,IF(ISERR(FIND(CONCATENATE(B$4,"++"),Stac!$R28))=FALSE,IF(ISERR(FIND(CONCATENATE(B$4,"+++"),Stac!$R28))=FALSE,"+++","++"),"+")," ")," ")</f>
        <v>+</v>
      </c>
      <c r="C27" s="116" t="str">
        <f>IF(ISERR(FIND(C$4,Stac!$R28))=FALSE,IF(ISERR(FIND(CONCATENATE(C$4,"+"),Stac!$R28))=FALSE,IF(ISERR(FIND(CONCATENATE(C$4,"++"),Stac!$R28))=FALSE,IF(ISERR(FIND(CONCATENATE(C$4,"+++"),Stac!$R28))=FALSE,"+++","++"),"+")," ")," ")</f>
        <v xml:space="preserve"> </v>
      </c>
      <c r="D27" s="116" t="str">
        <f>IF(ISERR(FIND(D$4,Stac!$R28))=FALSE,IF(ISERR(FIND(CONCATENATE(D$4,"+"),Stac!$R28))=FALSE,IF(ISERR(FIND(CONCATENATE(D$4,"++"),Stac!$R28))=FALSE,IF(ISERR(FIND(CONCATENATE(D$4,"+++"),Stac!$R28))=FALSE,"+++","++"),"+")," ")," ")</f>
        <v xml:space="preserve"> </v>
      </c>
      <c r="E27" s="116" t="str">
        <f>IF(ISERR(FIND(E$4,Stac!$R28))=FALSE,IF(ISERR(FIND(CONCATENATE(E$4,"+"),Stac!$R28))=FALSE,IF(ISERR(FIND(CONCATENATE(E$4,"++"),Stac!$R28))=FALSE,IF(ISERR(FIND(CONCATENATE(E$4,"+++"),Stac!$R28))=FALSE,"+++","++"),"+")," ")," ")</f>
        <v xml:space="preserve"> </v>
      </c>
      <c r="F27" s="116" t="str">
        <f>IF(ISERR(FIND(F$4,Stac!$R28))=FALSE,IF(ISERR(FIND(CONCATENATE(F$4,"+"),Stac!$R28))=FALSE,IF(ISERR(FIND(CONCATENATE(F$4,"++"),Stac!$R28))=FALSE,IF(ISERR(FIND(CONCATENATE(F$4,"+++"),Stac!$R28))=FALSE,"+++","++"),"+")," ")," ")</f>
        <v>+</v>
      </c>
      <c r="G27" s="116" t="str">
        <f>IF(ISERR(FIND(G$4,Stac!$R28))=FALSE,IF(ISERR(FIND(CONCATENATE(G$4,"+"),Stac!$R28))=FALSE,IF(ISERR(FIND(CONCATENATE(G$4,"++"),Stac!$R28))=FALSE,IF(ISERR(FIND(CONCATENATE(G$4,"+++"),Stac!$R28))=FALSE,"+++","++"),"+")," ")," ")</f>
        <v xml:space="preserve"> </v>
      </c>
      <c r="H27" s="116" t="str">
        <f>IF(ISERR(FIND(H$4,Stac!$R28))=FALSE,IF(ISERR(FIND(CONCATENATE(H$4,"+"),Stac!$R28))=FALSE,IF(ISERR(FIND(CONCATENATE(H$4,"++"),Stac!$R28))=FALSE,IF(ISERR(FIND(CONCATENATE(H$4,"+++"),Stac!$R28))=FALSE,"+++","++"),"+")," ")," ")</f>
        <v xml:space="preserve"> </v>
      </c>
      <c r="I27" s="116" t="str">
        <f>IF(ISERR(FIND(I$4,Stac!$R28))=FALSE,IF(ISERR(FIND(CONCATENATE(I$4,"+"),Stac!$R28))=FALSE,IF(ISERR(FIND(CONCATENATE(I$4,"++"),Stac!$R28))=FALSE,IF(ISERR(FIND(CONCATENATE(I$4,"+++"),Stac!$R28))=FALSE,"+++","++"),"+")," ")," ")</f>
        <v xml:space="preserve"> </v>
      </c>
      <c r="J27" s="116" t="str">
        <f>IF(ISERR(FIND(J$4,Stac!$R28))=FALSE,IF(ISERR(FIND(CONCATENATE(J$4,"+"),Stac!$R28))=FALSE,IF(ISERR(FIND(CONCATENATE(J$4,"++"),Stac!$R28))=FALSE,IF(ISERR(FIND(CONCATENATE(J$4,"+++"),Stac!$R28))=FALSE,"+++","++"),"+")," ")," ")</f>
        <v xml:space="preserve"> </v>
      </c>
      <c r="K27" s="116" t="str">
        <f>IF(ISERR(FIND(K$4,Stac!$R28))=FALSE,IF(ISERR(FIND(CONCATENATE(K$4,"+"),Stac!$R28))=FALSE,IF(ISERR(FIND(CONCATENATE(K$4,"++"),Stac!$R28))=FALSE,IF(ISERR(FIND(CONCATENATE(K$4,"+++"),Stac!$R28))=FALSE,"+++","++"),"+")," ")," ")</f>
        <v>+</v>
      </c>
      <c r="L27" s="116" t="str">
        <f>IF(ISERR(FIND(L$4,Stac!$R28))=FALSE,IF(ISERR(FIND(CONCATENATE(L$4,"+"),Stac!$R28))=FALSE,IF(ISERR(FIND(CONCATENATE(L$4,"++"),Stac!$R28))=FALSE,IF(ISERR(FIND(CONCATENATE(L$4,"+++"),Stac!$R28))=FALSE,"+++","++"),"+")," ")," ")</f>
        <v xml:space="preserve"> </v>
      </c>
      <c r="M27" s="116" t="str">
        <f>IF(ISERR(FIND(M$4,Stac!$R28))=FALSE,IF(ISERR(FIND(CONCATENATE(M$4,"+"),Stac!$R28))=FALSE,IF(ISERR(FIND(CONCATENATE(M$4,"++"),Stac!$R28))=FALSE,IF(ISERR(FIND(CONCATENATE(M$4,"+++"),Stac!$R28))=FALSE,"+++","++"),"+")," ")," ")</f>
        <v xml:space="preserve"> </v>
      </c>
      <c r="N27" s="116" t="str">
        <f>IF(ISERR(FIND(N$4,Stac!$R28))=FALSE,IF(ISERR(FIND(CONCATENATE(N$4,"+"),Stac!$R28))=FALSE,IF(ISERR(FIND(CONCATENATE(N$4,"++"),Stac!$R28))=FALSE,IF(ISERR(FIND(CONCATENATE(N$4,"+++"),Stac!$R28))=FALSE,"+++","++"),"+")," ")," ")</f>
        <v xml:space="preserve"> </v>
      </c>
      <c r="O27" s="116" t="str">
        <f>IF(ISERR(FIND(O$4,Stac!$R28))=FALSE,IF(ISERR(FIND(CONCATENATE(O$4,"+"),Stac!$R28))=FALSE,IF(ISERR(FIND(CONCATENATE(O$4,"++"),Stac!$R28))=FALSE,IF(ISERR(FIND(CONCATENATE(O$4,"+++"),Stac!$R28))=FALSE,"+++","++"),"+")," ")," ")</f>
        <v xml:space="preserve"> </v>
      </c>
      <c r="P27" s="116" t="str">
        <f>IF(ISERR(FIND(P$4,Stac!$R28))=FALSE,IF(ISERR(FIND(CONCATENATE(P$4,"+"),Stac!$R28))=FALSE,IF(ISERR(FIND(CONCATENATE(P$4,"++"),Stac!$R28))=FALSE,IF(ISERR(FIND(CONCATENATE(P$4,"+++"),Stac!$R28))=FALSE,"+++","++"),"+")," ")," ")</f>
        <v xml:space="preserve"> </v>
      </c>
      <c r="Q27" s="116" t="str">
        <f>IF(ISERR(FIND(Q$4,Stac!$R28))=FALSE,IF(ISERR(FIND(CONCATENATE(Q$4,"+"),Stac!$R28))=FALSE,IF(ISERR(FIND(CONCATENATE(Q$4,"++"),Stac!$R28))=FALSE,IF(ISERR(FIND(CONCATENATE(Q$4,"+++"),Stac!$R28))=FALSE,"+++","++"),"+")," ")," ")</f>
        <v xml:space="preserve"> </v>
      </c>
      <c r="R27" s="116" t="str">
        <f>IF(ISERR(FIND(R$4,Stac!$R28))=FALSE,IF(ISERR(FIND(CONCATENATE(R$4,"+"),Stac!$R28))=FALSE,IF(ISERR(FIND(CONCATENATE(R$4,"++"),Stac!$R28))=FALSE,IF(ISERR(FIND(CONCATENATE(R$4,"+++"),Stac!$R28))=FALSE,"+++","++"),"+")," ")," ")</f>
        <v xml:space="preserve"> </v>
      </c>
      <c r="S27" s="116" t="str">
        <f>IF(ISERR(FIND(S$4,Stac!$R28))=FALSE,IF(ISERR(FIND(CONCATENATE(S$4,"+"),Stac!$R28))=FALSE,IF(ISERR(FIND(CONCATENATE(S$4,"++"),Stac!$R28))=FALSE,IF(ISERR(FIND(CONCATENATE(S$4,"+++"),Stac!$R28))=FALSE,"+++","++"),"+")," ")," ")</f>
        <v xml:space="preserve"> </v>
      </c>
      <c r="T27" s="116" t="str">
        <f>IF(ISERR(FIND(T$4,Stac!$R28))=FALSE,IF(ISERR(FIND(CONCATENATE(T$4,"+"),Stac!$R28))=FALSE,IF(ISERR(FIND(CONCATENATE(T$4,"++"),Stac!$R28))=FALSE,IF(ISERR(FIND(CONCATENATE(T$4,"+++"),Stac!$R28))=FALSE,"+++","++"),"+")," ")," ")</f>
        <v xml:space="preserve"> </v>
      </c>
      <c r="U27" s="116" t="str">
        <f>IF(ISERR(FIND(U$4,Stac!$R28))=FALSE,IF(ISERR(FIND(CONCATENATE(U$4,"+"),Stac!$R28))=FALSE,IF(ISERR(FIND(CONCATENATE(U$4,"++"),Stac!$R28))=FALSE,IF(ISERR(FIND(CONCATENATE(U$4,"+++"),Stac!$R28))=FALSE,"+++","++"),"+")," ")," ")</f>
        <v xml:space="preserve"> </v>
      </c>
      <c r="V27" s="116" t="str">
        <f>IF(ISERR(FIND(V$4,Stac!$R28))=FALSE,IF(ISERR(FIND(CONCATENATE(V$4,"+"),Stac!$R28))=FALSE,IF(ISERR(FIND(CONCATENATE(V$4,"++"),Stac!$R28))=FALSE,IF(ISERR(FIND(CONCATENATE(V$4,"+++"),Stac!$R28))=FALSE,"+++","++"),"+")," ")," ")</f>
        <v xml:space="preserve"> </v>
      </c>
      <c r="W27" s="116" t="str">
        <f>IF(ISERR(FIND(W$4,Stac!$R28))=FALSE,IF(ISERR(FIND(CONCATENATE(W$4,"+"),Stac!$R28))=FALSE,IF(ISERR(FIND(CONCATENATE(W$4,"++"),Stac!$R28))=FALSE,IF(ISERR(FIND(CONCATENATE(W$4,"+++"),Stac!$R28))=FALSE,"+++","++"),"+")," ")," ")</f>
        <v xml:space="preserve"> </v>
      </c>
      <c r="X27" s="116" t="str">
        <f>IF(ISERR(FIND(X$4,Stac!$R28))=FALSE,IF(ISERR(FIND(CONCATENATE(X$4,"+"),Stac!$R28))=FALSE,IF(ISERR(FIND(CONCATENATE(X$4,"++"),Stac!$R28))=FALSE,IF(ISERR(FIND(CONCATENATE(X$4,"+++"),Stac!$R28))=FALSE,"+++","++"),"+")," ")," ")</f>
        <v xml:space="preserve"> </v>
      </c>
      <c r="Y27" s="116" t="str">
        <f>IF(ISERR(FIND(Y$4,Stac!$R28))=FALSE,IF(ISERR(FIND(CONCATENATE(Y$4,"+"),Stac!$R28))=FALSE,IF(ISERR(FIND(CONCATENATE(Y$4,"++"),Stac!$R28))=FALSE,IF(ISERR(FIND(CONCATENATE(Y$4,"+++"),Stac!$R28))=FALSE,"+++","++"),"+")," ")," ")</f>
        <v xml:space="preserve"> </v>
      </c>
      <c r="Z27" s="116" t="str">
        <f>IF(ISERR(FIND(Z$4,Stac!$R28))=FALSE,IF(ISERR(FIND(CONCATENATE(Z$4,"+"),Stac!$R28))=FALSE,IF(ISERR(FIND(CONCATENATE(Z$4,"++"),Stac!$R28))=FALSE,IF(ISERR(FIND(CONCATENATE(Z$4,"+++"),Stac!$R28))=FALSE,"+++","++"),"+")," ")," ")</f>
        <v xml:space="preserve"> </v>
      </c>
      <c r="AA27" s="116" t="str">
        <f>IF(ISERR(FIND(AA$4,Stac!$R28))=FALSE,IF(ISERR(FIND(CONCATENATE(AA$4,"+"),Stac!$R28))=FALSE,IF(ISERR(FIND(CONCATENATE(AA$4,"++"),Stac!$R28))=FALSE,IF(ISERR(FIND(CONCATENATE(AA$4,"+++"),Stac!$R28))=FALSE,"+++","++"),"+")," ")," ")</f>
        <v xml:space="preserve"> </v>
      </c>
      <c r="AB27" s="116" t="str">
        <f>IF(ISERR(FIND(AB$4,Stac!$R28))=FALSE,IF(ISERR(FIND(CONCATENATE(AB$4,"+"),Stac!$R28))=FALSE,IF(ISERR(FIND(CONCATENATE(AB$4,"++"),Stac!$R28))=FALSE,IF(ISERR(FIND(CONCATENATE(AB$4,"+++"),Stac!$R28))=FALSE,"+++","++"),"+")," ")," ")</f>
        <v xml:space="preserve"> </v>
      </c>
      <c r="AC27" s="116" t="str">
        <f>IF(ISERR(FIND(AC$4,Stac!$R28))=FALSE,IF(ISERR(FIND(CONCATENATE(AC$4,"+"),Stac!$R28))=FALSE,IF(ISERR(FIND(CONCATENATE(AC$4,"++"),Stac!$R28))=FALSE,IF(ISERR(FIND(CONCATENATE(AC$4,"+++"),Stac!$R28))=FALSE,"+++","++"),"+")," ")," ")</f>
        <v xml:space="preserve"> </v>
      </c>
      <c r="AD27" s="49" t="str">
        <f>Stac!C28</f>
        <v>Signals and dynamic systems</v>
      </c>
      <c r="AE27" s="49" t="str">
        <f>IF(ISERR(FIND(AE$4,Stac!$S28))=FALSE,IF(ISERR(FIND(CONCATENATE(AE$4,"+"),Stac!$S28))=FALSE,IF(ISERR(FIND(CONCATENATE(AE$4,"++"),Stac!$S28))=FALSE,IF(ISERR(FIND(CONCATENATE(AE$4,"+++"),Stac!$S28))=FALSE,"+++","++"),"+")," ")," ")</f>
        <v xml:space="preserve"> </v>
      </c>
      <c r="AF27" s="49" t="str">
        <f>IF(ISERR(FIND(AF$4,Stac!$S28))=FALSE,IF(ISERR(FIND(CONCATENATE(AF$4,"+"),Stac!$S28))=FALSE,IF(ISERR(FIND(CONCATENATE(AF$4,"++"),Stac!$S28))=FALSE,IF(ISERR(FIND(CONCATENATE(AF$4,"+++"),Stac!$S28))=FALSE,"+++","++"),"+")," ")," ")</f>
        <v xml:space="preserve"> </v>
      </c>
      <c r="AG27" s="49" t="str">
        <f>IF(ISERR(FIND(AG$4,Stac!$S28))=FALSE,IF(ISERR(FIND(CONCATENATE(AG$4,"+"),Stac!$S28))=FALSE,IF(ISERR(FIND(CONCATENATE(AG$4,"++"),Stac!$S28))=FALSE,IF(ISERR(FIND(CONCATENATE(AG$4,"+++"),Stac!$S28))=FALSE,"+++","++"),"+")," ")," ")</f>
        <v xml:space="preserve"> </v>
      </c>
      <c r="AH27" s="49" t="str">
        <f>IF(ISERR(FIND(AH$4,Stac!$S28))=FALSE,IF(ISERR(FIND(CONCATENATE(AH$4,"+"),Stac!$S28))=FALSE,IF(ISERR(FIND(CONCATENATE(AH$4,"++"),Stac!$S28))=FALSE,IF(ISERR(FIND(CONCATENATE(AH$4,"+++"),Stac!$S28))=FALSE,"+++","++"),"+")," ")," ")</f>
        <v xml:space="preserve"> </v>
      </c>
      <c r="AI27" s="49" t="str">
        <f>IF(ISERR(FIND(AI$4,Stac!$S28))=FALSE,IF(ISERR(FIND(CONCATENATE(AI$4,"+"),Stac!$S28))=FALSE,IF(ISERR(FIND(CONCATENATE(AI$4,"++"),Stac!$S28))=FALSE,IF(ISERR(FIND(CONCATENATE(AI$4,"+++"),Stac!$S28))=FALSE,"+++","++"),"+")," ")," ")</f>
        <v xml:space="preserve"> </v>
      </c>
      <c r="AJ27" s="49" t="str">
        <f>IF(ISERR(FIND(AJ$4,Stac!$S28))=FALSE,IF(ISERR(FIND(CONCATENATE(AJ$4,"+"),Stac!$S28))=FALSE,IF(ISERR(FIND(CONCATENATE(AJ$4,"++"),Stac!$S28))=FALSE,IF(ISERR(FIND(CONCATENATE(AJ$4,"+++"),Stac!$S28))=FALSE,"+++","++"),"+")," ")," ")</f>
        <v xml:space="preserve"> </v>
      </c>
      <c r="AK27" s="49" t="str">
        <f>IF(ISERR(FIND(AK$4,Stac!$S28))=FALSE,IF(ISERR(FIND(CONCATENATE(AK$4,"+"),Stac!$S28))=FALSE,IF(ISERR(FIND(CONCATENATE(AK$4,"++"),Stac!$S28))=FALSE,IF(ISERR(FIND(CONCATENATE(AK$4,"+++"),Stac!$S28))=FALSE,"+++","++"),"+")," ")," ")</f>
        <v xml:space="preserve"> </v>
      </c>
      <c r="AL27" s="49" t="str">
        <f>IF(ISERR(FIND(AL$4,Stac!$S28))=FALSE,IF(ISERR(FIND(CONCATENATE(AL$4,"+"),Stac!$S28))=FALSE,IF(ISERR(FIND(CONCATENATE(AL$4,"++"),Stac!$S28))=FALSE,IF(ISERR(FIND(CONCATENATE(AL$4,"+++"),Stac!$S28))=FALSE,"+++","++"),"+")," ")," ")</f>
        <v xml:space="preserve"> </v>
      </c>
      <c r="AM27" s="49" t="str">
        <f>IF(ISERR(FIND(AM$4,Stac!$S28))=FALSE,IF(ISERR(FIND(CONCATENATE(AM$4,"+"),Stac!$S28))=FALSE,IF(ISERR(FIND(CONCATENATE(AM$4,"++"),Stac!$S28))=FALSE,IF(ISERR(FIND(CONCATENATE(AM$4,"+++"),Stac!$S28))=FALSE,"+++","++"),"+")," ")," ")</f>
        <v>+</v>
      </c>
      <c r="AN27" s="49" t="str">
        <f>IF(ISERR(FIND(AN$4,Stac!$S28))=FALSE,IF(ISERR(FIND(CONCATENATE(AN$4,"+"),Stac!$S28))=FALSE,IF(ISERR(FIND(CONCATENATE(AN$4,"++"),Stac!$S28))=FALSE,IF(ISERR(FIND(CONCATENATE(AN$4,"+++"),Stac!$S28))=FALSE,"+++","++"),"+")," ")," ")</f>
        <v xml:space="preserve"> </v>
      </c>
      <c r="AO27" s="49" t="str">
        <f>IF(ISERR(FIND(AO$4,Stac!$S28))=FALSE,IF(ISERR(FIND(CONCATENATE(AO$4,"+"),Stac!$S28))=FALSE,IF(ISERR(FIND(CONCATENATE(AO$4,"++"),Stac!$S28))=FALSE,IF(ISERR(FIND(CONCATENATE(AO$4,"+++"),Stac!$S28))=FALSE,"+++","++"),"+")," ")," ")</f>
        <v xml:space="preserve"> </v>
      </c>
      <c r="AP27" s="49" t="str">
        <f>IF(ISERR(FIND(AP$4,Stac!$S28))=FALSE,IF(ISERR(FIND(CONCATENATE(AP$4,"+"),Stac!$S28))=FALSE,IF(ISERR(FIND(CONCATENATE(AP$4,"++"),Stac!$S28))=FALSE,IF(ISERR(FIND(CONCATENATE(AP$4,"+++"),Stac!$S28))=FALSE,"+++","++"),"+")," ")," ")</f>
        <v xml:space="preserve"> </v>
      </c>
      <c r="AQ27" s="49" t="str">
        <f>IF(ISERR(FIND(AQ$4,Stac!$S28))=FALSE,IF(ISERR(FIND(CONCATENATE(AQ$4,"+"),Stac!$S28))=FALSE,IF(ISERR(FIND(CONCATENATE(AQ$4,"++"),Stac!$S28))=FALSE,IF(ISERR(FIND(CONCATENATE(AQ$4,"+++"),Stac!$S28))=FALSE,"+++","++"),"+")," ")," ")</f>
        <v xml:space="preserve"> </v>
      </c>
      <c r="AR27" s="49" t="str">
        <f>IF(ISERR(FIND(AR$4,Stac!$S28))=FALSE,IF(ISERR(FIND(CONCATENATE(AR$4,"+"),Stac!$S28))=FALSE,IF(ISERR(FIND(CONCATENATE(AR$4,"++"),Stac!$S28))=FALSE,IF(ISERR(FIND(CONCATENATE(AR$4,"+++"),Stac!$S28))=FALSE,"+++","++"),"+")," ")," ")</f>
        <v xml:space="preserve"> </v>
      </c>
      <c r="AS27" s="49" t="str">
        <f>IF(ISERR(FIND(AS$4,Stac!$S28))=FALSE,IF(ISERR(FIND(CONCATENATE(AS$4,"+"),Stac!$S28))=FALSE,IF(ISERR(FIND(CONCATENATE(AS$4,"++"),Stac!$S28))=FALSE,IF(ISERR(FIND(CONCATENATE(AS$4,"+++"),Stac!$S28))=FALSE,"+++","++"),"+")," ")," ")</f>
        <v xml:space="preserve"> </v>
      </c>
      <c r="AT27" s="49" t="str">
        <f>IF(ISERR(FIND(AT$4,Stac!$S28))=FALSE,IF(ISERR(FIND(CONCATENATE(AT$4,"+"),Stac!$S28))=FALSE,IF(ISERR(FIND(CONCATENATE(AT$4,"++"),Stac!$S28))=FALSE,IF(ISERR(FIND(CONCATENATE(AT$4,"+++"),Stac!$S28))=FALSE,"+++","++"),"+")," ")," ")</f>
        <v xml:space="preserve"> </v>
      </c>
      <c r="AU27" s="49" t="str">
        <f>IF(ISERR(FIND(AU$4,Stac!$S28))=FALSE,IF(ISERR(FIND(CONCATENATE(AU$4,"+"),Stac!$S28))=FALSE,IF(ISERR(FIND(CONCATENATE(AU$4,"++"),Stac!$S28))=FALSE,IF(ISERR(FIND(CONCATENATE(AU$4,"+++"),Stac!$S28))=FALSE,"+++","++"),"+")," ")," ")</f>
        <v xml:space="preserve"> </v>
      </c>
      <c r="AV27" s="49" t="str">
        <f>IF(ISERR(FIND(AV$4,Stac!$S28))=FALSE,IF(ISERR(FIND(CONCATENATE(AV$4,"+"),Stac!$S28))=FALSE,IF(ISERR(FIND(CONCATENATE(AV$4,"++"),Stac!$S28))=FALSE,IF(ISERR(FIND(CONCATENATE(AV$4,"+++"),Stac!$S28))=FALSE,"+++","++"),"+")," ")," ")</f>
        <v xml:space="preserve"> </v>
      </c>
      <c r="AW27" s="49" t="str">
        <f>IF(ISERR(FIND(AW$4,Stac!$S28))=FALSE,IF(ISERR(FIND(CONCATENATE(AW$4,"+"),Stac!$S28))=FALSE,IF(ISERR(FIND(CONCATENATE(AW$4,"++"),Stac!$S28))=FALSE,IF(ISERR(FIND(CONCATENATE(AW$4,"+++"),Stac!$S28))=FALSE,"+++","++"),"+")," ")," ")</f>
        <v xml:space="preserve"> </v>
      </c>
      <c r="AX27" s="49" t="str">
        <f>IF(ISERR(FIND(AX$4,Stac!$S28))=FALSE,IF(ISERR(FIND(CONCATENATE(AX$4,"+"),Stac!$S28))=FALSE,IF(ISERR(FIND(CONCATENATE(AX$4,"++"),Stac!$S28))=FALSE,IF(ISERR(FIND(CONCATENATE(AX$4,"+++"),Stac!$S28))=FALSE,"+++","++"),"+")," ")," ")</f>
        <v xml:space="preserve"> </v>
      </c>
      <c r="AY27" s="49" t="str">
        <f>IF(ISERR(FIND(AY$4,Stac!$S28))=FALSE,IF(ISERR(FIND(CONCATENATE(AY$4,"+"),Stac!$S28))=FALSE,IF(ISERR(FIND(CONCATENATE(AY$4,"++"),Stac!$S28))=FALSE,IF(ISERR(FIND(CONCATENATE(AY$4,"+++"),Stac!$S28))=FALSE,"+++","++"),"+")," ")," ")</f>
        <v xml:space="preserve"> </v>
      </c>
      <c r="AZ27" s="49" t="str">
        <f>IF(ISERR(FIND(AZ$4,Stac!$S28))=FALSE,IF(ISERR(FIND(CONCATENATE(AZ$4,"+"),Stac!$S28))=FALSE,IF(ISERR(FIND(CONCATENATE(AZ$4,"++"),Stac!$S28))=FALSE,IF(ISERR(FIND(CONCATENATE(AZ$4,"+++"),Stac!$S28))=FALSE,"+++","++"),"+")," ")," ")</f>
        <v xml:space="preserve"> </v>
      </c>
      <c r="BA27" s="49" t="str">
        <f>IF(ISERR(FIND(BA$4,Stac!$S28))=FALSE,IF(ISERR(FIND(CONCATENATE(BA$4,"+"),Stac!$S28))=FALSE,IF(ISERR(FIND(CONCATENATE(BA$4,"++"),Stac!$S28))=FALSE,IF(ISERR(FIND(CONCATENATE(BA$4,"+++"),Stac!$S28))=FALSE,"+++","++"),"+")," ")," ")</f>
        <v xml:space="preserve"> </v>
      </c>
      <c r="BB27" s="49" t="str">
        <f>IF(ISERR(FIND(BB$4,Stac!$S28))=FALSE,IF(ISERR(FIND(CONCATENATE(BB$4,"+"),Stac!$S28))=FALSE,IF(ISERR(FIND(CONCATENATE(BB$4,"++"),Stac!$S28))=FALSE,IF(ISERR(FIND(CONCATENATE(BB$4,"+++"),Stac!$S28))=FALSE,"+++","++"),"+")," ")," ")</f>
        <v xml:space="preserve"> </v>
      </c>
      <c r="BC27" s="49" t="str">
        <f>IF(ISERR(FIND(BC$4,Stac!$S28))=FALSE,IF(ISERR(FIND(CONCATENATE(BC$4,"+"),Stac!$S28))=FALSE,IF(ISERR(FIND(CONCATENATE(BC$4,"++"),Stac!$S28))=FALSE,IF(ISERR(FIND(CONCATENATE(BC$4,"+++"),Stac!$S28))=FALSE,"+++","++"),"+")," ")," ")</f>
        <v xml:space="preserve"> </v>
      </c>
      <c r="BD27" s="49" t="str">
        <f>IF(ISERR(FIND(BD$4,Stac!$S28))=FALSE,IF(ISERR(FIND(CONCATENATE(BD$4,"+"),Stac!$S28))=FALSE,IF(ISERR(FIND(CONCATENATE(BD$4,"++"),Stac!$S28))=FALSE,IF(ISERR(FIND(CONCATENATE(BD$4,"+++"),Stac!$S28))=FALSE,"+++","++"),"+")," ")," ")</f>
        <v xml:space="preserve"> </v>
      </c>
      <c r="BE27" s="49" t="str">
        <f>IF(ISERR(FIND(BE$4,Stac!$S28))=FALSE,IF(ISERR(FIND(CONCATENATE(BE$4,"+"),Stac!$S28))=FALSE,IF(ISERR(FIND(CONCATENATE(BE$4,"++"),Stac!$S28))=FALSE,IF(ISERR(FIND(CONCATENATE(BE$4,"+++"),Stac!$S28))=FALSE,"+++","++"),"+")," ")," ")</f>
        <v xml:space="preserve"> </v>
      </c>
      <c r="BF27" s="49" t="str">
        <f>IF(ISERR(FIND(BF$4,Stac!$S28))=FALSE,IF(ISERR(FIND(CONCATENATE(BF$4,"+"),Stac!$S28))=FALSE,IF(ISERR(FIND(CONCATENATE(BF$4,"++"),Stac!$S28))=FALSE,IF(ISERR(FIND(CONCATENATE(BF$4,"+++"),Stac!$S28))=FALSE,"+++","++"),"+")," ")," ")</f>
        <v xml:space="preserve"> </v>
      </c>
      <c r="BG27" s="49" t="str">
        <f>IF(ISERR(FIND(BG$4,Stac!$S28))=FALSE,IF(ISERR(FIND(CONCATENATE(BG$4,"+"),Stac!$S28))=FALSE,IF(ISERR(FIND(CONCATENATE(BG$4,"++"),Stac!$S28))=FALSE,IF(ISERR(FIND(CONCATENATE(BG$4,"+++"),Stac!$S28))=FALSE,"+++","++"),"+")," ")," ")</f>
        <v xml:space="preserve"> </v>
      </c>
      <c r="BH27" s="49" t="str">
        <f>IF(ISERR(FIND(BH$4,Stac!$S28))=FALSE,IF(ISERR(FIND(CONCATENATE(BH$4,"+"),Stac!$S28))=FALSE,IF(ISERR(FIND(CONCATENATE(BH$4,"++"),Stac!$S28))=FALSE,IF(ISERR(FIND(CONCATENATE(BH$4,"+++"),Stac!$S28))=FALSE,"+++","++"),"+")," ")," ")</f>
        <v xml:space="preserve"> </v>
      </c>
      <c r="BI27" s="49" t="str">
        <f>IF(ISERR(FIND(BI$4,Stac!$S28))=FALSE,IF(ISERR(FIND(CONCATENATE(BI$4,"+"),Stac!$S28))=FALSE,IF(ISERR(FIND(CONCATENATE(BI$4,"++"),Stac!$S28))=FALSE,IF(ISERR(FIND(CONCATENATE(BI$4,"+++"),Stac!$S28))=FALSE,"+++","++"),"+")," ")," ")</f>
        <v xml:space="preserve"> </v>
      </c>
      <c r="BJ27" s="49" t="str">
        <f>Stac!C28</f>
        <v>Signals and dynamic systems</v>
      </c>
      <c r="BK27" s="49" t="str">
        <f>IF(ISERR(FIND(BK$4,Stac!$T28))=FALSE,IF(ISERR(FIND(CONCATENATE(BK$4,"+"),Stac!$T28))=FALSE,IF(ISERR(FIND(CONCATENATE(BK$4,"++"),Stac!$T28))=FALSE,IF(ISERR(FIND(CONCATENATE(BK$4,"+++"),Stac!$T28))=FALSE,"+++","++"),"+")," ")," ")</f>
        <v>+</v>
      </c>
      <c r="BL27" s="49" t="str">
        <f>IF(ISERR(FIND(BL$4,Stac!$T28))=FALSE,IF(ISERR(FIND(CONCATENATE(BL$4,"+"),Stac!$T28))=FALSE,IF(ISERR(FIND(CONCATENATE(BL$4,"++"),Stac!$T28))=FALSE,IF(ISERR(FIND(CONCATENATE(BL$4,"+++"),Stac!$T28))=FALSE,"+++","++"),"+")," ")," ")</f>
        <v xml:space="preserve"> </v>
      </c>
      <c r="BM27" s="49" t="str">
        <f>IF(ISERR(FIND(BM$4,Stac!$T28))=FALSE,IF(ISERR(FIND(CONCATENATE(BM$4,"+"),Stac!$T28))=FALSE,IF(ISERR(FIND(CONCATENATE(BM$4,"++"),Stac!$T28))=FALSE,IF(ISERR(FIND(CONCATENATE(BM$4,"+++"),Stac!$T28))=FALSE,"+++","++"),"+")," ")," ")</f>
        <v xml:space="preserve"> </v>
      </c>
      <c r="BN27" s="49" t="str">
        <f>IF(ISERR(FIND(BN$4,Stac!$T28))=FALSE,IF(ISERR(FIND(CONCATENATE(BN$4,"+"),Stac!$T28))=FALSE,IF(ISERR(FIND(CONCATENATE(BN$4,"++"),Stac!$T28))=FALSE,IF(ISERR(FIND(CONCATENATE(BN$4,"+++"),Stac!$T28))=FALSE,"+++","++"),"+")," ")," ")</f>
        <v xml:space="preserve"> </v>
      </c>
      <c r="BO27" s="49" t="str">
        <f>IF(ISERR(FIND(BO$4,Stac!$T28))=FALSE,IF(ISERR(FIND(CONCATENATE(BO$4,"+"),Stac!$T28))=FALSE,IF(ISERR(FIND(CONCATENATE(BO$4,"++"),Stac!$T28))=FALSE,IF(ISERR(FIND(CONCATENATE(BO$4,"+++"),Stac!$T28))=FALSE,"+++","++"),"+")," ")," ")</f>
        <v>+</v>
      </c>
      <c r="BP27" s="49" t="str">
        <f>IF(ISERR(FIND(BP$4,Stac!$T28))=FALSE,IF(ISERR(FIND(CONCATENATE(BP$4,"+"),Stac!$T28))=FALSE,IF(ISERR(FIND(CONCATENATE(BP$4,"++"),Stac!$T28))=FALSE,IF(ISERR(FIND(CONCATENATE(BP$4,"+++"),Stac!$T28))=FALSE,"+++","++"),"+")," ")," ")</f>
        <v xml:space="preserve"> </v>
      </c>
      <c r="BQ27" s="49" t="str">
        <f>IF(ISERR(FIND(BQ$4,Stac!$T28))=FALSE,IF(ISERR(FIND(CONCATENATE(BQ$4,"+"),Stac!$T28))=FALSE,IF(ISERR(FIND(CONCATENATE(BQ$4,"++"),Stac!$T28))=FALSE,IF(ISERR(FIND(CONCATENATE(BQ$4,"+++"),Stac!$T28))=FALSE,"+++","++"),"+")," ")," ")</f>
        <v xml:space="preserve"> </v>
      </c>
    </row>
    <row r="28" spans="1:69" s="105" customFormat="1">
      <c r="A28" s="49" t="str">
        <f>Stac!C29</f>
        <v>Foreign language</v>
      </c>
      <c r="B28" s="116" t="str">
        <f>IF(ISERR(FIND(B$4,Stac!$R29))=FALSE,IF(ISERR(FIND(CONCATENATE(B$4,"+"),Stac!$R29))=FALSE,IF(ISERR(FIND(CONCATENATE(B$4,"++"),Stac!$R29))=FALSE,IF(ISERR(FIND(CONCATENATE(B$4,"+++"),Stac!$R29))=FALSE,"+++","++"),"+")," ")," ")</f>
        <v xml:space="preserve"> </v>
      </c>
      <c r="C28" s="116" t="str">
        <f>IF(ISERR(FIND(C$4,Stac!$R29))=FALSE,IF(ISERR(FIND(CONCATENATE(C$4,"+"),Stac!$R29))=FALSE,IF(ISERR(FIND(CONCATENATE(C$4,"++"),Stac!$R29))=FALSE,IF(ISERR(FIND(CONCATENATE(C$4,"+++"),Stac!$R29))=FALSE,"+++","++"),"+")," ")," ")</f>
        <v xml:space="preserve"> </v>
      </c>
      <c r="D28" s="116" t="str">
        <f>IF(ISERR(FIND(D$4,Stac!$R29))=FALSE,IF(ISERR(FIND(CONCATENATE(D$4,"+"),Stac!$R29))=FALSE,IF(ISERR(FIND(CONCATENATE(D$4,"++"),Stac!$R29))=FALSE,IF(ISERR(FIND(CONCATENATE(D$4,"+++"),Stac!$R29))=FALSE,"+++","++"),"+")," ")," ")</f>
        <v xml:space="preserve"> </v>
      </c>
      <c r="E28" s="116" t="str">
        <f>IF(ISERR(FIND(E$4,Stac!$R29))=FALSE,IF(ISERR(FIND(CONCATENATE(E$4,"+"),Stac!$R29))=FALSE,IF(ISERR(FIND(CONCATENATE(E$4,"++"),Stac!$R29))=FALSE,IF(ISERR(FIND(CONCATENATE(E$4,"+++"),Stac!$R29))=FALSE,"+++","++"),"+")," ")," ")</f>
        <v xml:space="preserve"> </v>
      </c>
      <c r="F28" s="116" t="str">
        <f>IF(ISERR(FIND(F$4,Stac!$R29))=FALSE,IF(ISERR(FIND(CONCATENATE(F$4,"+"),Stac!$R29))=FALSE,IF(ISERR(FIND(CONCATENATE(F$4,"++"),Stac!$R29))=FALSE,IF(ISERR(FIND(CONCATENATE(F$4,"+++"),Stac!$R29))=FALSE,"+++","++"),"+")," ")," ")</f>
        <v xml:space="preserve"> </v>
      </c>
      <c r="G28" s="116" t="str">
        <f>IF(ISERR(FIND(G$4,Stac!$R29))=FALSE,IF(ISERR(FIND(CONCATENATE(G$4,"+"),Stac!$R29))=FALSE,IF(ISERR(FIND(CONCATENATE(G$4,"++"),Stac!$R29))=FALSE,IF(ISERR(FIND(CONCATENATE(G$4,"+++"),Stac!$R29))=FALSE,"+++","++"),"+")," ")," ")</f>
        <v xml:space="preserve"> </v>
      </c>
      <c r="H28" s="116" t="str">
        <f>IF(ISERR(FIND(H$4,Stac!$R29))=FALSE,IF(ISERR(FIND(CONCATENATE(H$4,"+"),Stac!$R29))=FALSE,IF(ISERR(FIND(CONCATENATE(H$4,"++"),Stac!$R29))=FALSE,IF(ISERR(FIND(CONCATENATE(H$4,"+++"),Stac!$R29))=FALSE,"+++","++"),"+")," ")," ")</f>
        <v xml:space="preserve"> </v>
      </c>
      <c r="I28" s="116" t="str">
        <f>IF(ISERR(FIND(I$4,Stac!$R29))=FALSE,IF(ISERR(FIND(CONCATENATE(I$4,"+"),Stac!$R29))=FALSE,IF(ISERR(FIND(CONCATENATE(I$4,"++"),Stac!$R29))=FALSE,IF(ISERR(FIND(CONCATENATE(I$4,"+++"),Stac!$R29))=FALSE,"+++","++"),"+")," ")," ")</f>
        <v xml:space="preserve"> </v>
      </c>
      <c r="J28" s="116" t="str">
        <f>IF(ISERR(FIND(J$4,Stac!$R29))=FALSE,IF(ISERR(FIND(CONCATENATE(J$4,"+"),Stac!$R29))=FALSE,IF(ISERR(FIND(CONCATENATE(J$4,"++"),Stac!$R29))=FALSE,IF(ISERR(FIND(CONCATENATE(J$4,"+++"),Stac!$R29))=FALSE,"+++","++"),"+")," ")," ")</f>
        <v xml:space="preserve"> </v>
      </c>
      <c r="K28" s="116" t="str">
        <f>IF(ISERR(FIND(K$4,Stac!$R29))=FALSE,IF(ISERR(FIND(CONCATENATE(K$4,"+"),Stac!$R29))=FALSE,IF(ISERR(FIND(CONCATENATE(K$4,"++"),Stac!$R29))=FALSE,IF(ISERR(FIND(CONCATENATE(K$4,"+++"),Stac!$R29))=FALSE,"+++","++"),"+")," ")," ")</f>
        <v xml:space="preserve"> </v>
      </c>
      <c r="L28" s="116" t="str">
        <f>IF(ISERR(FIND(L$4,Stac!$R29))=FALSE,IF(ISERR(FIND(CONCATENATE(L$4,"+"),Stac!$R29))=FALSE,IF(ISERR(FIND(CONCATENATE(L$4,"++"),Stac!$R29))=FALSE,IF(ISERR(FIND(CONCATENATE(L$4,"+++"),Stac!$R29))=FALSE,"+++","++"),"+")," ")," ")</f>
        <v xml:space="preserve"> </v>
      </c>
      <c r="M28" s="116" t="str">
        <f>IF(ISERR(FIND(M$4,Stac!$R29))=FALSE,IF(ISERR(FIND(CONCATENATE(M$4,"+"),Stac!$R29))=FALSE,IF(ISERR(FIND(CONCATENATE(M$4,"++"),Stac!$R29))=FALSE,IF(ISERR(FIND(CONCATENATE(M$4,"+++"),Stac!$R29))=FALSE,"+++","++"),"+")," ")," ")</f>
        <v xml:space="preserve"> </v>
      </c>
      <c r="N28" s="116" t="str">
        <f>IF(ISERR(FIND(N$4,Stac!$R29))=FALSE,IF(ISERR(FIND(CONCATENATE(N$4,"+"),Stac!$R29))=FALSE,IF(ISERR(FIND(CONCATENATE(N$4,"++"),Stac!$R29))=FALSE,IF(ISERR(FIND(CONCATENATE(N$4,"+++"),Stac!$R29))=FALSE,"+++","++"),"+")," ")," ")</f>
        <v xml:space="preserve"> </v>
      </c>
      <c r="O28" s="116" t="str">
        <f>IF(ISERR(FIND(O$4,Stac!$R29))=FALSE,IF(ISERR(FIND(CONCATENATE(O$4,"+"),Stac!$R29))=FALSE,IF(ISERR(FIND(CONCATENATE(O$4,"++"),Stac!$R29))=FALSE,IF(ISERR(FIND(CONCATENATE(O$4,"+++"),Stac!$R29))=FALSE,"+++","++"),"+")," ")," ")</f>
        <v xml:space="preserve"> </v>
      </c>
      <c r="P28" s="116" t="str">
        <f>IF(ISERR(FIND(P$4,Stac!$R29))=FALSE,IF(ISERR(FIND(CONCATENATE(P$4,"+"),Stac!$R29))=FALSE,IF(ISERR(FIND(CONCATENATE(P$4,"++"),Stac!$R29))=FALSE,IF(ISERR(FIND(CONCATENATE(P$4,"+++"),Stac!$R29))=FALSE,"+++","++"),"+")," ")," ")</f>
        <v xml:space="preserve"> </v>
      </c>
      <c r="Q28" s="116" t="str">
        <f>IF(ISERR(FIND(Q$4,Stac!$R29))=FALSE,IF(ISERR(FIND(CONCATENATE(Q$4,"+"),Stac!$R29))=FALSE,IF(ISERR(FIND(CONCATENATE(Q$4,"++"),Stac!$R29))=FALSE,IF(ISERR(FIND(CONCATENATE(Q$4,"+++"),Stac!$R29))=FALSE,"+++","++"),"+")," ")," ")</f>
        <v xml:space="preserve"> </v>
      </c>
      <c r="R28" s="116" t="str">
        <f>IF(ISERR(FIND(R$4,Stac!$R29))=FALSE,IF(ISERR(FIND(CONCATENATE(R$4,"+"),Stac!$R29))=FALSE,IF(ISERR(FIND(CONCATENATE(R$4,"++"),Stac!$R29))=FALSE,IF(ISERR(FIND(CONCATENATE(R$4,"+++"),Stac!$R29))=FALSE,"+++","++"),"+")," ")," ")</f>
        <v xml:space="preserve"> </v>
      </c>
      <c r="S28" s="116" t="str">
        <f>IF(ISERR(FIND(S$4,Stac!$R29))=FALSE,IF(ISERR(FIND(CONCATENATE(S$4,"+"),Stac!$R29))=FALSE,IF(ISERR(FIND(CONCATENATE(S$4,"++"),Stac!$R29))=FALSE,IF(ISERR(FIND(CONCATENATE(S$4,"+++"),Stac!$R29))=FALSE,"+++","++"),"+")," ")," ")</f>
        <v xml:space="preserve"> </v>
      </c>
      <c r="T28" s="116" t="str">
        <f>IF(ISERR(FIND(T$4,Stac!$R29))=FALSE,IF(ISERR(FIND(CONCATENATE(T$4,"+"),Stac!$R29))=FALSE,IF(ISERR(FIND(CONCATENATE(T$4,"++"),Stac!$R29))=FALSE,IF(ISERR(FIND(CONCATENATE(T$4,"+++"),Stac!$R29))=FALSE,"+++","++"),"+")," ")," ")</f>
        <v xml:space="preserve"> </v>
      </c>
      <c r="U28" s="116" t="str">
        <f>IF(ISERR(FIND(U$4,Stac!$R29))=FALSE,IF(ISERR(FIND(CONCATENATE(U$4,"+"),Stac!$R29))=FALSE,IF(ISERR(FIND(CONCATENATE(U$4,"++"),Stac!$R29))=FALSE,IF(ISERR(FIND(CONCATENATE(U$4,"+++"),Stac!$R29))=FALSE,"+++","++"),"+")," ")," ")</f>
        <v xml:space="preserve"> </v>
      </c>
      <c r="V28" s="116" t="str">
        <f>IF(ISERR(FIND(V$4,Stac!$R29))=FALSE,IF(ISERR(FIND(CONCATENATE(V$4,"+"),Stac!$R29))=FALSE,IF(ISERR(FIND(CONCATENATE(V$4,"++"),Stac!$R29))=FALSE,IF(ISERR(FIND(CONCATENATE(V$4,"+++"),Stac!$R29))=FALSE,"+++","++"),"+")," ")," ")</f>
        <v xml:space="preserve"> </v>
      </c>
      <c r="W28" s="116" t="str">
        <f>IF(ISERR(FIND(W$4,Stac!$R29))=FALSE,IF(ISERR(FIND(CONCATENATE(W$4,"+"),Stac!$R29))=FALSE,IF(ISERR(FIND(CONCATENATE(W$4,"++"),Stac!$R29))=FALSE,IF(ISERR(FIND(CONCATENATE(W$4,"+++"),Stac!$R29))=FALSE,"+++","++"),"+")," ")," ")</f>
        <v xml:space="preserve"> </v>
      </c>
      <c r="X28" s="116" t="str">
        <f>IF(ISERR(FIND(X$4,Stac!$R29))=FALSE,IF(ISERR(FIND(CONCATENATE(X$4,"+"),Stac!$R29))=FALSE,IF(ISERR(FIND(CONCATENATE(X$4,"++"),Stac!$R29))=FALSE,IF(ISERR(FIND(CONCATENATE(X$4,"+++"),Stac!$R29))=FALSE,"+++","++"),"+")," ")," ")</f>
        <v xml:space="preserve"> </v>
      </c>
      <c r="Y28" s="116" t="str">
        <f>IF(ISERR(FIND(Y$4,Stac!$R29))=FALSE,IF(ISERR(FIND(CONCATENATE(Y$4,"+"),Stac!$R29))=FALSE,IF(ISERR(FIND(CONCATENATE(Y$4,"++"),Stac!$R29))=FALSE,IF(ISERR(FIND(CONCATENATE(Y$4,"+++"),Stac!$R29))=FALSE,"+++","++"),"+")," ")," ")</f>
        <v xml:space="preserve"> </v>
      </c>
      <c r="Z28" s="116" t="str">
        <f>IF(ISERR(FIND(Z$4,Stac!$R29))=FALSE,IF(ISERR(FIND(CONCATENATE(Z$4,"+"),Stac!$R29))=FALSE,IF(ISERR(FIND(CONCATENATE(Z$4,"++"),Stac!$R29))=FALSE,IF(ISERR(FIND(CONCATENATE(Z$4,"+++"),Stac!$R29))=FALSE,"+++","++"),"+")," ")," ")</f>
        <v xml:space="preserve"> </v>
      </c>
      <c r="AA28" s="116" t="str">
        <f>IF(ISERR(FIND(AA$4,Stac!$R29))=FALSE,IF(ISERR(FIND(CONCATENATE(AA$4,"+"),Stac!$R29))=FALSE,IF(ISERR(FIND(CONCATENATE(AA$4,"++"),Stac!$R29))=FALSE,IF(ISERR(FIND(CONCATENATE(AA$4,"+++"),Stac!$R29))=FALSE,"+++","++"),"+")," ")," ")</f>
        <v xml:space="preserve"> </v>
      </c>
      <c r="AB28" s="116" t="str">
        <f>IF(ISERR(FIND(AB$4,Stac!$R29))=FALSE,IF(ISERR(FIND(CONCATENATE(AB$4,"+"),Stac!$R29))=FALSE,IF(ISERR(FIND(CONCATENATE(AB$4,"++"),Stac!$R29))=FALSE,IF(ISERR(FIND(CONCATENATE(AB$4,"+++"),Stac!$R29))=FALSE,"+++","++"),"+")," ")," ")</f>
        <v xml:space="preserve"> </v>
      </c>
      <c r="AC28" s="116" t="str">
        <f>IF(ISERR(FIND(AC$4,Stac!$R29))=FALSE,IF(ISERR(FIND(CONCATENATE(AC$4,"+"),Stac!$R29))=FALSE,IF(ISERR(FIND(CONCATENATE(AC$4,"++"),Stac!$R29))=FALSE,IF(ISERR(FIND(CONCATENATE(AC$4,"+++"),Stac!$R29))=FALSE,"+++","++"),"+")," ")," ")</f>
        <v xml:space="preserve"> </v>
      </c>
      <c r="AD28" s="49" t="str">
        <f>Stac!C29</f>
        <v>Foreign language</v>
      </c>
      <c r="AE28" s="49" t="str">
        <f>IF(ISERR(FIND(AE$4,Stac!$S29))=FALSE,IF(ISERR(FIND(CONCATENATE(AE$4,"+"),Stac!$S29))=FALSE,IF(ISERR(FIND(CONCATENATE(AE$4,"++"),Stac!$S29))=FALSE,IF(ISERR(FIND(CONCATENATE(AE$4,"+++"),Stac!$S29))=FALSE,"+++","++"),"+")," ")," ")</f>
        <v>+</v>
      </c>
      <c r="AF28" s="49" t="str">
        <f>IF(ISERR(FIND(AF$4,Stac!$S29))=FALSE,IF(ISERR(FIND(CONCATENATE(AF$4,"+"),Stac!$S29))=FALSE,IF(ISERR(FIND(CONCATENATE(AF$4,"++"),Stac!$S29))=FALSE,IF(ISERR(FIND(CONCATENATE(AF$4,"+++"),Stac!$S29))=FALSE,"+++","++"),"+")," ")," ")</f>
        <v xml:space="preserve"> </v>
      </c>
      <c r="AG28" s="49" t="str">
        <f>IF(ISERR(FIND(AG$4,Stac!$S29))=FALSE,IF(ISERR(FIND(CONCATENATE(AG$4,"+"),Stac!$S29))=FALSE,IF(ISERR(FIND(CONCATENATE(AG$4,"++"),Stac!$S29))=FALSE,IF(ISERR(FIND(CONCATENATE(AG$4,"+++"),Stac!$S29))=FALSE,"+++","++"),"+")," ")," ")</f>
        <v xml:space="preserve"> </v>
      </c>
      <c r="AH28" s="49" t="str">
        <f>IF(ISERR(FIND(AH$4,Stac!$S29))=FALSE,IF(ISERR(FIND(CONCATENATE(AH$4,"+"),Stac!$S29))=FALSE,IF(ISERR(FIND(CONCATENATE(AH$4,"++"),Stac!$S29))=FALSE,IF(ISERR(FIND(CONCATENATE(AH$4,"+++"),Stac!$S29))=FALSE,"+++","++"),"+")," ")," ")</f>
        <v>+</v>
      </c>
      <c r="AI28" s="49" t="str">
        <f>IF(ISERR(FIND(AI$4,Stac!$S29))=FALSE,IF(ISERR(FIND(CONCATENATE(AI$4,"+"),Stac!$S29))=FALSE,IF(ISERR(FIND(CONCATENATE(AI$4,"++"),Stac!$S29))=FALSE,IF(ISERR(FIND(CONCATENATE(AI$4,"+++"),Stac!$S29))=FALSE,"+++","++"),"+")," ")," ")</f>
        <v>+</v>
      </c>
      <c r="AJ28" s="49" t="str">
        <f>IF(ISERR(FIND(AJ$4,Stac!$S29))=FALSE,IF(ISERR(FIND(CONCATENATE(AJ$4,"+"),Stac!$S29))=FALSE,IF(ISERR(FIND(CONCATENATE(AJ$4,"++"),Stac!$S29))=FALSE,IF(ISERR(FIND(CONCATENATE(AJ$4,"+++"),Stac!$S29))=FALSE,"+++","++"),"+")," ")," ")</f>
        <v xml:space="preserve"> </v>
      </c>
      <c r="AK28" s="49" t="str">
        <f>IF(ISERR(FIND(AK$4,Stac!$S29))=FALSE,IF(ISERR(FIND(CONCATENATE(AK$4,"+"),Stac!$S29))=FALSE,IF(ISERR(FIND(CONCATENATE(AK$4,"++"),Stac!$S29))=FALSE,IF(ISERR(FIND(CONCATENATE(AK$4,"+++"),Stac!$S29))=FALSE,"+++","++"),"+")," ")," ")</f>
        <v>+</v>
      </c>
      <c r="AL28" s="49" t="str">
        <f>IF(ISERR(FIND(AL$4,Stac!$S29))=FALSE,IF(ISERR(FIND(CONCATENATE(AL$4,"+"),Stac!$S29))=FALSE,IF(ISERR(FIND(CONCATENATE(AL$4,"++"),Stac!$S29))=FALSE,IF(ISERR(FIND(CONCATENATE(AL$4,"+++"),Stac!$S29))=FALSE,"+++","++"),"+")," ")," ")</f>
        <v xml:space="preserve"> </v>
      </c>
      <c r="AM28" s="49" t="str">
        <f>IF(ISERR(FIND(AM$4,Stac!$S29))=FALSE,IF(ISERR(FIND(CONCATENATE(AM$4,"+"),Stac!$S29))=FALSE,IF(ISERR(FIND(CONCATENATE(AM$4,"++"),Stac!$S29))=FALSE,IF(ISERR(FIND(CONCATENATE(AM$4,"+++"),Stac!$S29))=FALSE,"+++","++"),"+")," ")," ")</f>
        <v xml:space="preserve"> </v>
      </c>
      <c r="AN28" s="49" t="str">
        <f>IF(ISERR(FIND(AN$4,Stac!$S29))=FALSE,IF(ISERR(FIND(CONCATENATE(AN$4,"+"),Stac!$S29))=FALSE,IF(ISERR(FIND(CONCATENATE(AN$4,"++"),Stac!$S29))=FALSE,IF(ISERR(FIND(CONCATENATE(AN$4,"+++"),Stac!$S29))=FALSE,"+++","++"),"+")," ")," ")</f>
        <v xml:space="preserve"> </v>
      </c>
      <c r="AO28" s="49" t="str">
        <f>IF(ISERR(FIND(AO$4,Stac!$S29))=FALSE,IF(ISERR(FIND(CONCATENATE(AO$4,"+"),Stac!$S29))=FALSE,IF(ISERR(FIND(CONCATENATE(AO$4,"++"),Stac!$S29))=FALSE,IF(ISERR(FIND(CONCATENATE(AO$4,"+++"),Stac!$S29))=FALSE,"+++","++"),"+")," ")," ")</f>
        <v xml:space="preserve"> </v>
      </c>
      <c r="AP28" s="49" t="str">
        <f>IF(ISERR(FIND(AP$4,Stac!$S29))=FALSE,IF(ISERR(FIND(CONCATENATE(AP$4,"+"),Stac!$S29))=FALSE,IF(ISERR(FIND(CONCATENATE(AP$4,"++"),Stac!$S29))=FALSE,IF(ISERR(FIND(CONCATENATE(AP$4,"+++"),Stac!$S29))=FALSE,"+++","++"),"+")," ")," ")</f>
        <v xml:space="preserve"> </v>
      </c>
      <c r="AQ28" s="49" t="str">
        <f>IF(ISERR(FIND(AQ$4,Stac!$S29))=FALSE,IF(ISERR(FIND(CONCATENATE(AQ$4,"+"),Stac!$S29))=FALSE,IF(ISERR(FIND(CONCATENATE(AQ$4,"++"),Stac!$S29))=FALSE,IF(ISERR(FIND(CONCATENATE(AQ$4,"+++"),Stac!$S29))=FALSE,"+++","++"),"+")," ")," ")</f>
        <v xml:space="preserve"> </v>
      </c>
      <c r="AR28" s="49" t="str">
        <f>IF(ISERR(FIND(AR$4,Stac!$S29))=FALSE,IF(ISERR(FIND(CONCATENATE(AR$4,"+"),Stac!$S29))=FALSE,IF(ISERR(FIND(CONCATENATE(AR$4,"++"),Stac!$S29))=FALSE,IF(ISERR(FIND(CONCATENATE(AR$4,"+++"),Stac!$S29))=FALSE,"+++","++"),"+")," ")," ")</f>
        <v xml:space="preserve"> </v>
      </c>
      <c r="AS28" s="49" t="str">
        <f>IF(ISERR(FIND(AS$4,Stac!$S29))=FALSE,IF(ISERR(FIND(CONCATENATE(AS$4,"+"),Stac!$S29))=FALSE,IF(ISERR(FIND(CONCATENATE(AS$4,"++"),Stac!$S29))=FALSE,IF(ISERR(FIND(CONCATENATE(AS$4,"+++"),Stac!$S29))=FALSE,"+++","++"),"+")," ")," ")</f>
        <v xml:space="preserve"> </v>
      </c>
      <c r="AT28" s="49" t="str">
        <f>IF(ISERR(FIND(AT$4,Stac!$S29))=FALSE,IF(ISERR(FIND(CONCATENATE(AT$4,"+"),Stac!$S29))=FALSE,IF(ISERR(FIND(CONCATENATE(AT$4,"++"),Stac!$S29))=FALSE,IF(ISERR(FIND(CONCATENATE(AT$4,"+++"),Stac!$S29))=FALSE,"+++","++"),"+")," ")," ")</f>
        <v xml:space="preserve"> </v>
      </c>
      <c r="AU28" s="49" t="str">
        <f>IF(ISERR(FIND(AU$4,Stac!$S29))=FALSE,IF(ISERR(FIND(CONCATENATE(AU$4,"+"),Stac!$S29))=FALSE,IF(ISERR(FIND(CONCATENATE(AU$4,"++"),Stac!$S29))=FALSE,IF(ISERR(FIND(CONCATENATE(AU$4,"+++"),Stac!$S29))=FALSE,"+++","++"),"+")," ")," ")</f>
        <v xml:space="preserve"> </v>
      </c>
      <c r="AV28" s="49" t="str">
        <f>IF(ISERR(FIND(AV$4,Stac!$S29))=FALSE,IF(ISERR(FIND(CONCATENATE(AV$4,"+"),Stac!$S29))=FALSE,IF(ISERR(FIND(CONCATENATE(AV$4,"++"),Stac!$S29))=FALSE,IF(ISERR(FIND(CONCATENATE(AV$4,"+++"),Stac!$S29))=FALSE,"+++","++"),"+")," ")," ")</f>
        <v xml:space="preserve"> </v>
      </c>
      <c r="AW28" s="49" t="str">
        <f>IF(ISERR(FIND(AW$4,Stac!$S29))=FALSE,IF(ISERR(FIND(CONCATENATE(AW$4,"+"),Stac!$S29))=FALSE,IF(ISERR(FIND(CONCATENATE(AW$4,"++"),Stac!$S29))=FALSE,IF(ISERR(FIND(CONCATENATE(AW$4,"+++"),Stac!$S29))=FALSE,"+++","++"),"+")," ")," ")</f>
        <v xml:space="preserve"> </v>
      </c>
      <c r="AX28" s="49" t="str">
        <f>IF(ISERR(FIND(AX$4,Stac!$S29))=FALSE,IF(ISERR(FIND(CONCATENATE(AX$4,"+"),Stac!$S29))=FALSE,IF(ISERR(FIND(CONCATENATE(AX$4,"++"),Stac!$S29))=FALSE,IF(ISERR(FIND(CONCATENATE(AX$4,"+++"),Stac!$S29))=FALSE,"+++","++"),"+")," ")," ")</f>
        <v xml:space="preserve"> </v>
      </c>
      <c r="AY28" s="49" t="str">
        <f>IF(ISERR(FIND(AY$4,Stac!$S29))=FALSE,IF(ISERR(FIND(CONCATENATE(AY$4,"+"),Stac!$S29))=FALSE,IF(ISERR(FIND(CONCATENATE(AY$4,"++"),Stac!$S29))=FALSE,IF(ISERR(FIND(CONCATENATE(AY$4,"+++"),Stac!$S29))=FALSE,"+++","++"),"+")," ")," ")</f>
        <v xml:space="preserve"> </v>
      </c>
      <c r="AZ28" s="49" t="str">
        <f>IF(ISERR(FIND(AZ$4,Stac!$S29))=FALSE,IF(ISERR(FIND(CONCATENATE(AZ$4,"+"),Stac!$S29))=FALSE,IF(ISERR(FIND(CONCATENATE(AZ$4,"++"),Stac!$S29))=FALSE,IF(ISERR(FIND(CONCATENATE(AZ$4,"+++"),Stac!$S29))=FALSE,"+++","++"),"+")," ")," ")</f>
        <v xml:space="preserve"> </v>
      </c>
      <c r="BA28" s="49" t="str">
        <f>IF(ISERR(FIND(BA$4,Stac!$S29))=FALSE,IF(ISERR(FIND(CONCATENATE(BA$4,"+"),Stac!$S29))=FALSE,IF(ISERR(FIND(CONCATENATE(BA$4,"++"),Stac!$S29))=FALSE,IF(ISERR(FIND(CONCATENATE(BA$4,"+++"),Stac!$S29))=FALSE,"+++","++"),"+")," ")," ")</f>
        <v xml:space="preserve"> </v>
      </c>
      <c r="BB28" s="49" t="str">
        <f>IF(ISERR(FIND(BB$4,Stac!$S29))=FALSE,IF(ISERR(FIND(CONCATENATE(BB$4,"+"),Stac!$S29))=FALSE,IF(ISERR(FIND(CONCATENATE(BB$4,"++"),Stac!$S29))=FALSE,IF(ISERR(FIND(CONCATENATE(BB$4,"+++"),Stac!$S29))=FALSE,"+++","++"),"+")," ")," ")</f>
        <v xml:space="preserve"> </v>
      </c>
      <c r="BC28" s="49" t="str">
        <f>IF(ISERR(FIND(BC$4,Stac!$S29))=FALSE,IF(ISERR(FIND(CONCATENATE(BC$4,"+"),Stac!$S29))=FALSE,IF(ISERR(FIND(CONCATENATE(BC$4,"++"),Stac!$S29))=FALSE,IF(ISERR(FIND(CONCATENATE(BC$4,"+++"),Stac!$S29))=FALSE,"+++","++"),"+")," ")," ")</f>
        <v xml:space="preserve"> </v>
      </c>
      <c r="BD28" s="49" t="str">
        <f>IF(ISERR(FIND(BD$4,Stac!$S29))=FALSE,IF(ISERR(FIND(CONCATENATE(BD$4,"+"),Stac!$S29))=FALSE,IF(ISERR(FIND(CONCATENATE(BD$4,"++"),Stac!$S29))=FALSE,IF(ISERR(FIND(CONCATENATE(BD$4,"+++"),Stac!$S29))=FALSE,"+++","++"),"+")," ")," ")</f>
        <v xml:space="preserve"> </v>
      </c>
      <c r="BE28" s="49" t="str">
        <f>IF(ISERR(FIND(BE$4,Stac!$S29))=FALSE,IF(ISERR(FIND(CONCATENATE(BE$4,"+"),Stac!$S29))=FALSE,IF(ISERR(FIND(CONCATENATE(BE$4,"++"),Stac!$S29))=FALSE,IF(ISERR(FIND(CONCATENATE(BE$4,"+++"),Stac!$S29))=FALSE,"+++","++"),"+")," ")," ")</f>
        <v xml:space="preserve"> </v>
      </c>
      <c r="BF28" s="49" t="str">
        <f>IF(ISERR(FIND(BF$4,Stac!$S29))=FALSE,IF(ISERR(FIND(CONCATENATE(BF$4,"+"),Stac!$S29))=FALSE,IF(ISERR(FIND(CONCATENATE(BF$4,"++"),Stac!$S29))=FALSE,IF(ISERR(FIND(CONCATENATE(BF$4,"+++"),Stac!$S29))=FALSE,"+++","++"),"+")," ")," ")</f>
        <v xml:space="preserve"> </v>
      </c>
      <c r="BG28" s="49" t="str">
        <f>IF(ISERR(FIND(BG$4,Stac!$S29))=FALSE,IF(ISERR(FIND(CONCATENATE(BG$4,"+"),Stac!$S29))=FALSE,IF(ISERR(FIND(CONCATENATE(BG$4,"++"),Stac!$S29))=FALSE,IF(ISERR(FIND(CONCATENATE(BG$4,"+++"),Stac!$S29))=FALSE,"+++","++"),"+")," ")," ")</f>
        <v xml:space="preserve"> </v>
      </c>
      <c r="BH28" s="49" t="str">
        <f>IF(ISERR(FIND(BH$4,Stac!$S29))=FALSE,IF(ISERR(FIND(CONCATENATE(BH$4,"+"),Stac!$S29))=FALSE,IF(ISERR(FIND(CONCATENATE(BH$4,"++"),Stac!$S29))=FALSE,IF(ISERR(FIND(CONCATENATE(BH$4,"+++"),Stac!$S29))=FALSE,"+++","++"),"+")," ")," ")</f>
        <v xml:space="preserve"> </v>
      </c>
      <c r="BI28" s="49" t="str">
        <f>IF(ISERR(FIND(BI$4,Stac!$S29))=FALSE,IF(ISERR(FIND(CONCATENATE(BI$4,"+"),Stac!$S29))=FALSE,IF(ISERR(FIND(CONCATENATE(BI$4,"++"),Stac!$S29))=FALSE,IF(ISERR(FIND(CONCATENATE(BI$4,"+++"),Stac!$S29))=FALSE,"+++","++"),"+")," ")," ")</f>
        <v xml:space="preserve"> </v>
      </c>
      <c r="BJ28" s="49" t="str">
        <f>Stac!C29</f>
        <v>Foreign language</v>
      </c>
      <c r="BK28" s="49" t="str">
        <f>IF(ISERR(FIND(BK$4,Stac!$T29))=FALSE,IF(ISERR(FIND(CONCATENATE(BK$4,"+"),Stac!$T29))=FALSE,IF(ISERR(FIND(CONCATENATE(BK$4,"++"),Stac!$T29))=FALSE,IF(ISERR(FIND(CONCATENATE(BK$4,"+++"),Stac!$T29))=FALSE,"+++","++"),"+")," ")," ")</f>
        <v>+</v>
      </c>
      <c r="BL28" s="49" t="str">
        <f>IF(ISERR(FIND(BL$4,Stac!$T29))=FALSE,IF(ISERR(FIND(CONCATENATE(BL$4,"+"),Stac!$T29))=FALSE,IF(ISERR(FIND(CONCATENATE(BL$4,"++"),Stac!$T29))=FALSE,IF(ISERR(FIND(CONCATENATE(BL$4,"+++"),Stac!$T29))=FALSE,"+++","++"),"+")," ")," ")</f>
        <v xml:space="preserve"> </v>
      </c>
      <c r="BM28" s="49" t="str">
        <f>IF(ISERR(FIND(BM$4,Stac!$T29))=FALSE,IF(ISERR(FIND(CONCATENATE(BM$4,"+"),Stac!$T29))=FALSE,IF(ISERR(FIND(CONCATENATE(BM$4,"++"),Stac!$T29))=FALSE,IF(ISERR(FIND(CONCATENATE(BM$4,"+++"),Stac!$T29))=FALSE,"+++","++"),"+")," ")," ")</f>
        <v xml:space="preserve"> </v>
      </c>
      <c r="BN28" s="49" t="str">
        <f>IF(ISERR(FIND(BN$4,Stac!$T29))=FALSE,IF(ISERR(FIND(CONCATENATE(BN$4,"+"),Stac!$T29))=FALSE,IF(ISERR(FIND(CONCATENATE(BN$4,"++"),Stac!$T29))=FALSE,IF(ISERR(FIND(CONCATENATE(BN$4,"+++"),Stac!$T29))=FALSE,"+++","++"),"+")," ")," ")</f>
        <v>+</v>
      </c>
      <c r="BO28" s="49" t="str">
        <f>IF(ISERR(FIND(BO$4,Stac!$T29))=FALSE,IF(ISERR(FIND(CONCATENATE(BO$4,"+"),Stac!$T29))=FALSE,IF(ISERR(FIND(CONCATENATE(BO$4,"++"),Stac!$T29))=FALSE,IF(ISERR(FIND(CONCATENATE(BO$4,"+++"),Stac!$T29))=FALSE,"+++","++"),"+")," ")," ")</f>
        <v xml:space="preserve"> </v>
      </c>
      <c r="BP28" s="49" t="str">
        <f>IF(ISERR(FIND(BP$4,Stac!$T29))=FALSE,IF(ISERR(FIND(CONCATENATE(BP$4,"+"),Stac!$T29))=FALSE,IF(ISERR(FIND(CONCATENATE(BP$4,"++"),Stac!$T29))=FALSE,IF(ISERR(FIND(CONCATENATE(BP$4,"+++"),Stac!$T29))=FALSE,"+++","++"),"+")," ")," ")</f>
        <v xml:space="preserve"> </v>
      </c>
      <c r="BQ28" s="49" t="str">
        <f>IF(ISERR(FIND(BQ$4,Stac!$T29))=FALSE,IF(ISERR(FIND(CONCATENATE(BQ$4,"+"),Stac!$T29))=FALSE,IF(ISERR(FIND(CONCATENATE(BQ$4,"++"),Stac!$T29))=FALSE,IF(ISERR(FIND(CONCATENATE(BQ$4,"+++"),Stac!$T29))=FALSE,"+++","++"),"+")," ")," ")</f>
        <v xml:space="preserve"> </v>
      </c>
    </row>
    <row r="29" spans="1:69" s="105" customFormat="1">
      <c r="A29" s="49" t="str">
        <f>Stac!C30</f>
        <v>Physical education</v>
      </c>
      <c r="B29" s="116" t="str">
        <f>IF(ISERR(FIND(B$4,Stac!$R30))=FALSE,IF(ISERR(FIND(CONCATENATE(B$4,"+"),Stac!$R30))=FALSE,IF(ISERR(FIND(CONCATENATE(B$4,"++"),Stac!$R30))=FALSE,IF(ISERR(FIND(CONCATENATE(B$4,"+++"),Stac!$R30))=FALSE,"+++","++"),"+")," ")," ")</f>
        <v xml:space="preserve"> </v>
      </c>
      <c r="C29" s="116" t="str">
        <f>IF(ISERR(FIND(C$4,Stac!$R30))=FALSE,IF(ISERR(FIND(CONCATENATE(C$4,"+"),Stac!$R30))=FALSE,IF(ISERR(FIND(CONCATENATE(C$4,"++"),Stac!$R30))=FALSE,IF(ISERR(FIND(CONCATENATE(C$4,"+++"),Stac!$R30))=FALSE,"+++","++"),"+")," ")," ")</f>
        <v xml:space="preserve"> </v>
      </c>
      <c r="D29" s="116" t="str">
        <f>IF(ISERR(FIND(D$4,Stac!$R30))=FALSE,IF(ISERR(FIND(CONCATENATE(D$4,"+"),Stac!$R30))=FALSE,IF(ISERR(FIND(CONCATENATE(D$4,"++"),Stac!$R30))=FALSE,IF(ISERR(FIND(CONCATENATE(D$4,"+++"),Stac!$R30))=FALSE,"+++","++"),"+")," ")," ")</f>
        <v xml:space="preserve"> </v>
      </c>
      <c r="E29" s="116" t="str">
        <f>IF(ISERR(FIND(E$4,Stac!$R30))=FALSE,IF(ISERR(FIND(CONCATENATE(E$4,"+"),Stac!$R30))=FALSE,IF(ISERR(FIND(CONCATENATE(E$4,"++"),Stac!$R30))=FALSE,IF(ISERR(FIND(CONCATENATE(E$4,"+++"),Stac!$R30))=FALSE,"+++","++"),"+")," ")," ")</f>
        <v xml:space="preserve"> </v>
      </c>
      <c r="F29" s="116" t="str">
        <f>IF(ISERR(FIND(F$4,Stac!$R30))=FALSE,IF(ISERR(FIND(CONCATENATE(F$4,"+"),Stac!$R30))=FALSE,IF(ISERR(FIND(CONCATENATE(F$4,"++"),Stac!$R30))=FALSE,IF(ISERR(FIND(CONCATENATE(F$4,"+++"),Stac!$R30))=FALSE,"+++","++"),"+")," ")," ")</f>
        <v xml:space="preserve"> </v>
      </c>
      <c r="G29" s="116" t="str">
        <f>IF(ISERR(FIND(G$4,Stac!$R30))=FALSE,IF(ISERR(FIND(CONCATENATE(G$4,"+"),Stac!$R30))=FALSE,IF(ISERR(FIND(CONCATENATE(G$4,"++"),Stac!$R30))=FALSE,IF(ISERR(FIND(CONCATENATE(G$4,"+++"),Stac!$R30))=FALSE,"+++","++"),"+")," ")," ")</f>
        <v xml:space="preserve"> </v>
      </c>
      <c r="H29" s="116" t="str">
        <f>IF(ISERR(FIND(H$4,Stac!$R30))=FALSE,IF(ISERR(FIND(CONCATENATE(H$4,"+"),Stac!$R30))=FALSE,IF(ISERR(FIND(CONCATENATE(H$4,"++"),Stac!$R30))=FALSE,IF(ISERR(FIND(CONCATENATE(H$4,"+++"),Stac!$R30))=FALSE,"+++","++"),"+")," ")," ")</f>
        <v xml:space="preserve"> </v>
      </c>
      <c r="I29" s="116" t="str">
        <f>IF(ISERR(FIND(I$4,Stac!$R30))=FALSE,IF(ISERR(FIND(CONCATENATE(I$4,"+"),Stac!$R30))=FALSE,IF(ISERR(FIND(CONCATENATE(I$4,"++"),Stac!$R30))=FALSE,IF(ISERR(FIND(CONCATENATE(I$4,"+++"),Stac!$R30))=FALSE,"+++","++"),"+")," ")," ")</f>
        <v xml:space="preserve"> </v>
      </c>
      <c r="J29" s="116" t="str">
        <f>IF(ISERR(FIND(J$4,Stac!$R30))=FALSE,IF(ISERR(FIND(CONCATENATE(J$4,"+"),Stac!$R30))=FALSE,IF(ISERR(FIND(CONCATENATE(J$4,"++"),Stac!$R30))=FALSE,IF(ISERR(FIND(CONCATENATE(J$4,"+++"),Stac!$R30))=FALSE,"+++","++"),"+")," ")," ")</f>
        <v xml:space="preserve"> </v>
      </c>
      <c r="K29" s="116" t="str">
        <f>IF(ISERR(FIND(K$4,Stac!$R30))=FALSE,IF(ISERR(FIND(CONCATENATE(K$4,"+"),Stac!$R30))=FALSE,IF(ISERR(FIND(CONCATENATE(K$4,"++"),Stac!$R30))=FALSE,IF(ISERR(FIND(CONCATENATE(K$4,"+++"),Stac!$R30))=FALSE,"+++","++"),"+")," ")," ")</f>
        <v xml:space="preserve"> </v>
      </c>
      <c r="L29" s="116" t="str">
        <f>IF(ISERR(FIND(L$4,Stac!$R30))=FALSE,IF(ISERR(FIND(CONCATENATE(L$4,"+"),Stac!$R30))=FALSE,IF(ISERR(FIND(CONCATENATE(L$4,"++"),Stac!$R30))=FALSE,IF(ISERR(FIND(CONCATENATE(L$4,"+++"),Stac!$R30))=FALSE,"+++","++"),"+")," ")," ")</f>
        <v xml:space="preserve"> </v>
      </c>
      <c r="M29" s="116" t="str">
        <f>IF(ISERR(FIND(M$4,Stac!$R30))=FALSE,IF(ISERR(FIND(CONCATENATE(M$4,"+"),Stac!$R30))=FALSE,IF(ISERR(FIND(CONCATENATE(M$4,"++"),Stac!$R30))=FALSE,IF(ISERR(FIND(CONCATENATE(M$4,"+++"),Stac!$R30))=FALSE,"+++","++"),"+")," ")," ")</f>
        <v xml:space="preserve"> </v>
      </c>
      <c r="N29" s="116" t="str">
        <f>IF(ISERR(FIND(N$4,Stac!$R30))=FALSE,IF(ISERR(FIND(CONCATENATE(N$4,"+"),Stac!$R30))=FALSE,IF(ISERR(FIND(CONCATENATE(N$4,"++"),Stac!$R30))=FALSE,IF(ISERR(FIND(CONCATENATE(N$4,"+++"),Stac!$R30))=FALSE,"+++","++"),"+")," ")," ")</f>
        <v xml:space="preserve"> </v>
      </c>
      <c r="O29" s="116" t="str">
        <f>IF(ISERR(FIND(O$4,Stac!$R30))=FALSE,IF(ISERR(FIND(CONCATENATE(O$4,"+"),Stac!$R30))=FALSE,IF(ISERR(FIND(CONCATENATE(O$4,"++"),Stac!$R30))=FALSE,IF(ISERR(FIND(CONCATENATE(O$4,"+++"),Stac!$R30))=FALSE,"+++","++"),"+")," ")," ")</f>
        <v xml:space="preserve"> </v>
      </c>
      <c r="P29" s="116" t="str">
        <f>IF(ISERR(FIND(P$4,Stac!$R30))=FALSE,IF(ISERR(FIND(CONCATENATE(P$4,"+"),Stac!$R30))=FALSE,IF(ISERR(FIND(CONCATENATE(P$4,"++"),Stac!$R30))=FALSE,IF(ISERR(FIND(CONCATENATE(P$4,"+++"),Stac!$R30))=FALSE,"+++","++"),"+")," ")," ")</f>
        <v xml:space="preserve"> </v>
      </c>
      <c r="Q29" s="116" t="str">
        <f>IF(ISERR(FIND(Q$4,Stac!$R30))=FALSE,IF(ISERR(FIND(CONCATENATE(Q$4,"+"),Stac!$R30))=FALSE,IF(ISERR(FIND(CONCATENATE(Q$4,"++"),Stac!$R30))=FALSE,IF(ISERR(FIND(CONCATENATE(Q$4,"+++"),Stac!$R30))=FALSE,"+++","++"),"+")," ")," ")</f>
        <v xml:space="preserve"> </v>
      </c>
      <c r="R29" s="116" t="str">
        <f>IF(ISERR(FIND(R$4,Stac!$R30))=FALSE,IF(ISERR(FIND(CONCATENATE(R$4,"+"),Stac!$R30))=FALSE,IF(ISERR(FIND(CONCATENATE(R$4,"++"),Stac!$R30))=FALSE,IF(ISERR(FIND(CONCATENATE(R$4,"+++"),Stac!$R30))=FALSE,"+++","++"),"+")," ")," ")</f>
        <v xml:space="preserve"> </v>
      </c>
      <c r="S29" s="116" t="str">
        <f>IF(ISERR(FIND(S$4,Stac!$R30))=FALSE,IF(ISERR(FIND(CONCATENATE(S$4,"+"),Stac!$R30))=FALSE,IF(ISERR(FIND(CONCATENATE(S$4,"++"),Stac!$R30))=FALSE,IF(ISERR(FIND(CONCATENATE(S$4,"+++"),Stac!$R30))=FALSE,"+++","++"),"+")," ")," ")</f>
        <v xml:space="preserve"> </v>
      </c>
      <c r="T29" s="116" t="str">
        <f>IF(ISERR(FIND(T$4,Stac!$R30))=FALSE,IF(ISERR(FIND(CONCATENATE(T$4,"+"),Stac!$R30))=FALSE,IF(ISERR(FIND(CONCATENATE(T$4,"++"),Stac!$R30))=FALSE,IF(ISERR(FIND(CONCATENATE(T$4,"+++"),Stac!$R30))=FALSE,"+++","++"),"+")," ")," ")</f>
        <v xml:space="preserve"> </v>
      </c>
      <c r="U29" s="116" t="str">
        <f>IF(ISERR(FIND(U$4,Stac!$R30))=FALSE,IF(ISERR(FIND(CONCATENATE(U$4,"+"),Stac!$R30))=FALSE,IF(ISERR(FIND(CONCATENATE(U$4,"++"),Stac!$R30))=FALSE,IF(ISERR(FIND(CONCATENATE(U$4,"+++"),Stac!$R30))=FALSE,"+++","++"),"+")," ")," ")</f>
        <v xml:space="preserve"> </v>
      </c>
      <c r="V29" s="116" t="str">
        <f>IF(ISERR(FIND(V$4,Stac!$R30))=FALSE,IF(ISERR(FIND(CONCATENATE(V$4,"+"),Stac!$R30))=FALSE,IF(ISERR(FIND(CONCATENATE(V$4,"++"),Stac!$R30))=FALSE,IF(ISERR(FIND(CONCATENATE(V$4,"+++"),Stac!$R30))=FALSE,"+++","++"),"+")," ")," ")</f>
        <v xml:space="preserve"> </v>
      </c>
      <c r="W29" s="116" t="str">
        <f>IF(ISERR(FIND(W$4,Stac!$R30))=FALSE,IF(ISERR(FIND(CONCATENATE(W$4,"+"),Stac!$R30))=FALSE,IF(ISERR(FIND(CONCATENATE(W$4,"++"),Stac!$R30))=FALSE,IF(ISERR(FIND(CONCATENATE(W$4,"+++"),Stac!$R30))=FALSE,"+++","++"),"+")," ")," ")</f>
        <v xml:space="preserve"> </v>
      </c>
      <c r="X29" s="116" t="str">
        <f>IF(ISERR(FIND(X$4,Stac!$R30))=FALSE,IF(ISERR(FIND(CONCATENATE(X$4,"+"),Stac!$R30))=FALSE,IF(ISERR(FIND(CONCATENATE(X$4,"++"),Stac!$R30))=FALSE,IF(ISERR(FIND(CONCATENATE(X$4,"+++"),Stac!$R30))=FALSE,"+++","++"),"+")," ")," ")</f>
        <v xml:space="preserve"> </v>
      </c>
      <c r="Y29" s="116" t="str">
        <f>IF(ISERR(FIND(Y$4,Stac!$R30))=FALSE,IF(ISERR(FIND(CONCATENATE(Y$4,"+"),Stac!$R30))=FALSE,IF(ISERR(FIND(CONCATENATE(Y$4,"++"),Stac!$R30))=FALSE,IF(ISERR(FIND(CONCATENATE(Y$4,"+++"),Stac!$R30))=FALSE,"+++","++"),"+")," ")," ")</f>
        <v xml:space="preserve"> </v>
      </c>
      <c r="Z29" s="116" t="str">
        <f>IF(ISERR(FIND(Z$4,Stac!$R30))=FALSE,IF(ISERR(FIND(CONCATENATE(Z$4,"+"),Stac!$R30))=FALSE,IF(ISERR(FIND(CONCATENATE(Z$4,"++"),Stac!$R30))=FALSE,IF(ISERR(FIND(CONCATENATE(Z$4,"+++"),Stac!$R30))=FALSE,"+++","++"),"+")," ")," ")</f>
        <v xml:space="preserve"> </v>
      </c>
      <c r="AA29" s="116" t="str">
        <f>IF(ISERR(FIND(AA$4,Stac!$R30))=FALSE,IF(ISERR(FIND(CONCATENATE(AA$4,"+"),Stac!$R30))=FALSE,IF(ISERR(FIND(CONCATENATE(AA$4,"++"),Stac!$R30))=FALSE,IF(ISERR(FIND(CONCATENATE(AA$4,"+++"),Stac!$R30))=FALSE,"+++","++"),"+")," ")," ")</f>
        <v xml:space="preserve"> </v>
      </c>
      <c r="AB29" s="116" t="str">
        <f>IF(ISERR(FIND(AB$4,Stac!$R30))=FALSE,IF(ISERR(FIND(CONCATENATE(AB$4,"+"),Stac!$R30))=FALSE,IF(ISERR(FIND(CONCATENATE(AB$4,"++"),Stac!$R30))=FALSE,IF(ISERR(FIND(CONCATENATE(AB$4,"+++"),Stac!$R30))=FALSE,"+++","++"),"+")," ")," ")</f>
        <v xml:space="preserve"> </v>
      </c>
      <c r="AC29" s="116" t="str">
        <f>IF(ISERR(FIND(AC$4,Stac!$R30))=FALSE,IF(ISERR(FIND(CONCATENATE(AC$4,"+"),Stac!$R30))=FALSE,IF(ISERR(FIND(CONCATENATE(AC$4,"++"),Stac!$R30))=FALSE,IF(ISERR(FIND(CONCATENATE(AC$4,"+++"),Stac!$R30))=FALSE,"+++","++"),"+")," ")," ")</f>
        <v xml:space="preserve"> </v>
      </c>
      <c r="AD29" s="49" t="str">
        <f>Stac!C30</f>
        <v>Physical education</v>
      </c>
      <c r="AE29" s="49" t="str">
        <f>IF(ISERR(FIND(AE$4,Stac!$S30))=FALSE,IF(ISERR(FIND(CONCATENATE(AE$4,"+"),Stac!$S30))=FALSE,IF(ISERR(FIND(CONCATENATE(AE$4,"++"),Stac!$S30))=FALSE,IF(ISERR(FIND(CONCATENATE(AE$4,"+++"),Stac!$S30))=FALSE,"+++","++"),"+")," ")," ")</f>
        <v xml:space="preserve"> </v>
      </c>
      <c r="AF29" s="49" t="str">
        <f>IF(ISERR(FIND(AF$4,Stac!$S30))=FALSE,IF(ISERR(FIND(CONCATENATE(AF$4,"+"),Stac!$S30))=FALSE,IF(ISERR(FIND(CONCATENATE(AF$4,"++"),Stac!$S30))=FALSE,IF(ISERR(FIND(CONCATENATE(AF$4,"+++"),Stac!$S30))=FALSE,"+++","++"),"+")," ")," ")</f>
        <v xml:space="preserve"> </v>
      </c>
      <c r="AG29" s="49" t="str">
        <f>IF(ISERR(FIND(AG$4,Stac!$S30))=FALSE,IF(ISERR(FIND(CONCATENATE(AG$4,"+"),Stac!$S30))=FALSE,IF(ISERR(FIND(CONCATENATE(AG$4,"++"),Stac!$S30))=FALSE,IF(ISERR(FIND(CONCATENATE(AG$4,"+++"),Stac!$S30))=FALSE,"+++","++"),"+")," ")," ")</f>
        <v xml:space="preserve"> </v>
      </c>
      <c r="AH29" s="49" t="str">
        <f>IF(ISERR(FIND(AH$4,Stac!$S30))=FALSE,IF(ISERR(FIND(CONCATENATE(AH$4,"+"),Stac!$S30))=FALSE,IF(ISERR(FIND(CONCATENATE(AH$4,"++"),Stac!$S30))=FALSE,IF(ISERR(FIND(CONCATENATE(AH$4,"+++"),Stac!$S30))=FALSE,"+++","++"),"+")," ")," ")</f>
        <v xml:space="preserve"> </v>
      </c>
      <c r="AI29" s="49" t="str">
        <f>IF(ISERR(FIND(AI$4,Stac!$S30))=FALSE,IF(ISERR(FIND(CONCATENATE(AI$4,"+"),Stac!$S30))=FALSE,IF(ISERR(FIND(CONCATENATE(AI$4,"++"),Stac!$S30))=FALSE,IF(ISERR(FIND(CONCATENATE(AI$4,"+++"),Stac!$S30))=FALSE,"+++","++"),"+")," ")," ")</f>
        <v xml:space="preserve"> </v>
      </c>
      <c r="AJ29" s="49" t="str">
        <f>IF(ISERR(FIND(AJ$4,Stac!$S30))=FALSE,IF(ISERR(FIND(CONCATENATE(AJ$4,"+"),Stac!$S30))=FALSE,IF(ISERR(FIND(CONCATENATE(AJ$4,"++"),Stac!$S30))=FALSE,IF(ISERR(FIND(CONCATENATE(AJ$4,"+++"),Stac!$S30))=FALSE,"+++","++"),"+")," ")," ")</f>
        <v xml:space="preserve"> </v>
      </c>
      <c r="AK29" s="49" t="str">
        <f>IF(ISERR(FIND(AK$4,Stac!$S30))=FALSE,IF(ISERR(FIND(CONCATENATE(AK$4,"+"),Stac!$S30))=FALSE,IF(ISERR(FIND(CONCATENATE(AK$4,"++"),Stac!$S30))=FALSE,IF(ISERR(FIND(CONCATENATE(AK$4,"+++"),Stac!$S30))=FALSE,"+++","++"),"+")," ")," ")</f>
        <v xml:space="preserve"> </v>
      </c>
      <c r="AL29" s="49" t="str">
        <f>IF(ISERR(FIND(AL$4,Stac!$S30))=FALSE,IF(ISERR(FIND(CONCATENATE(AL$4,"+"),Stac!$S30))=FALSE,IF(ISERR(FIND(CONCATENATE(AL$4,"++"),Stac!$S30))=FALSE,IF(ISERR(FIND(CONCATENATE(AL$4,"+++"),Stac!$S30))=FALSE,"+++","++"),"+")," ")," ")</f>
        <v xml:space="preserve"> </v>
      </c>
      <c r="AM29" s="49" t="str">
        <f>IF(ISERR(FIND(AM$4,Stac!$S30))=FALSE,IF(ISERR(FIND(CONCATENATE(AM$4,"+"),Stac!$S30))=FALSE,IF(ISERR(FIND(CONCATENATE(AM$4,"++"),Stac!$S30))=FALSE,IF(ISERR(FIND(CONCATENATE(AM$4,"+++"),Stac!$S30))=FALSE,"+++","++"),"+")," ")," ")</f>
        <v xml:space="preserve"> </v>
      </c>
      <c r="AN29" s="49" t="str">
        <f>IF(ISERR(FIND(AN$4,Stac!$S30))=FALSE,IF(ISERR(FIND(CONCATENATE(AN$4,"+"),Stac!$S30))=FALSE,IF(ISERR(FIND(CONCATENATE(AN$4,"++"),Stac!$S30))=FALSE,IF(ISERR(FIND(CONCATENATE(AN$4,"+++"),Stac!$S30))=FALSE,"+++","++"),"+")," ")," ")</f>
        <v xml:space="preserve"> </v>
      </c>
      <c r="AO29" s="49" t="str">
        <f>IF(ISERR(FIND(AO$4,Stac!$S30))=FALSE,IF(ISERR(FIND(CONCATENATE(AO$4,"+"),Stac!$S30))=FALSE,IF(ISERR(FIND(CONCATENATE(AO$4,"++"),Stac!$S30))=FALSE,IF(ISERR(FIND(CONCATENATE(AO$4,"+++"),Stac!$S30))=FALSE,"+++","++"),"+")," ")," ")</f>
        <v xml:space="preserve"> </v>
      </c>
      <c r="AP29" s="49" t="str">
        <f>IF(ISERR(FIND(AP$4,Stac!$S30))=FALSE,IF(ISERR(FIND(CONCATENATE(AP$4,"+"),Stac!$S30))=FALSE,IF(ISERR(FIND(CONCATENATE(AP$4,"++"),Stac!$S30))=FALSE,IF(ISERR(FIND(CONCATENATE(AP$4,"+++"),Stac!$S30))=FALSE,"+++","++"),"+")," ")," ")</f>
        <v xml:space="preserve"> </v>
      </c>
      <c r="AQ29" s="49" t="str">
        <f>IF(ISERR(FIND(AQ$4,Stac!$S30))=FALSE,IF(ISERR(FIND(CONCATENATE(AQ$4,"+"),Stac!$S30))=FALSE,IF(ISERR(FIND(CONCATENATE(AQ$4,"++"),Stac!$S30))=FALSE,IF(ISERR(FIND(CONCATENATE(AQ$4,"+++"),Stac!$S30))=FALSE,"+++","++"),"+")," ")," ")</f>
        <v xml:space="preserve"> </v>
      </c>
      <c r="AR29" s="49" t="str">
        <f>IF(ISERR(FIND(AR$4,Stac!$S30))=FALSE,IF(ISERR(FIND(CONCATENATE(AR$4,"+"),Stac!$S30))=FALSE,IF(ISERR(FIND(CONCATENATE(AR$4,"++"),Stac!$S30))=FALSE,IF(ISERR(FIND(CONCATENATE(AR$4,"+++"),Stac!$S30))=FALSE,"+++","++"),"+")," ")," ")</f>
        <v xml:space="preserve"> </v>
      </c>
      <c r="AS29" s="49" t="str">
        <f>IF(ISERR(FIND(AS$4,Stac!$S30))=FALSE,IF(ISERR(FIND(CONCATENATE(AS$4,"+"),Stac!$S30))=FALSE,IF(ISERR(FIND(CONCATENATE(AS$4,"++"),Stac!$S30))=FALSE,IF(ISERR(FIND(CONCATENATE(AS$4,"+++"),Stac!$S30))=FALSE,"+++","++"),"+")," ")," ")</f>
        <v xml:space="preserve"> </v>
      </c>
      <c r="AT29" s="49" t="str">
        <f>IF(ISERR(FIND(AT$4,Stac!$S30))=FALSE,IF(ISERR(FIND(CONCATENATE(AT$4,"+"),Stac!$S30))=FALSE,IF(ISERR(FIND(CONCATENATE(AT$4,"++"),Stac!$S30))=FALSE,IF(ISERR(FIND(CONCATENATE(AT$4,"+++"),Stac!$S30))=FALSE,"+++","++"),"+")," ")," ")</f>
        <v xml:space="preserve"> </v>
      </c>
      <c r="AU29" s="49" t="str">
        <f>IF(ISERR(FIND(AU$4,Stac!$S30))=FALSE,IF(ISERR(FIND(CONCATENATE(AU$4,"+"),Stac!$S30))=FALSE,IF(ISERR(FIND(CONCATENATE(AU$4,"++"),Stac!$S30))=FALSE,IF(ISERR(FIND(CONCATENATE(AU$4,"+++"),Stac!$S30))=FALSE,"+++","++"),"+")," ")," ")</f>
        <v xml:space="preserve"> </v>
      </c>
      <c r="AV29" s="49" t="str">
        <f>IF(ISERR(FIND(AV$4,Stac!$S30))=FALSE,IF(ISERR(FIND(CONCATENATE(AV$4,"+"),Stac!$S30))=FALSE,IF(ISERR(FIND(CONCATENATE(AV$4,"++"),Stac!$S30))=FALSE,IF(ISERR(FIND(CONCATENATE(AV$4,"+++"),Stac!$S30))=FALSE,"+++","++"),"+")," ")," ")</f>
        <v xml:space="preserve"> </v>
      </c>
      <c r="AW29" s="49" t="str">
        <f>IF(ISERR(FIND(AW$4,Stac!$S30))=FALSE,IF(ISERR(FIND(CONCATENATE(AW$4,"+"),Stac!$S30))=FALSE,IF(ISERR(FIND(CONCATENATE(AW$4,"++"),Stac!$S30))=FALSE,IF(ISERR(FIND(CONCATENATE(AW$4,"+++"),Stac!$S30))=FALSE,"+++","++"),"+")," ")," ")</f>
        <v xml:space="preserve"> </v>
      </c>
      <c r="AX29" s="49" t="str">
        <f>IF(ISERR(FIND(AX$4,Stac!$S30))=FALSE,IF(ISERR(FIND(CONCATENATE(AX$4,"+"),Stac!$S30))=FALSE,IF(ISERR(FIND(CONCATENATE(AX$4,"++"),Stac!$S30))=FALSE,IF(ISERR(FIND(CONCATENATE(AX$4,"+++"),Stac!$S30))=FALSE,"+++","++"),"+")," ")," ")</f>
        <v xml:space="preserve"> </v>
      </c>
      <c r="AY29" s="49" t="str">
        <f>IF(ISERR(FIND(AY$4,Stac!$S30))=FALSE,IF(ISERR(FIND(CONCATENATE(AY$4,"+"),Stac!$S30))=FALSE,IF(ISERR(FIND(CONCATENATE(AY$4,"++"),Stac!$S30))=FALSE,IF(ISERR(FIND(CONCATENATE(AY$4,"+++"),Stac!$S30))=FALSE,"+++","++"),"+")," ")," ")</f>
        <v xml:space="preserve"> </v>
      </c>
      <c r="AZ29" s="49" t="str">
        <f>IF(ISERR(FIND(AZ$4,Stac!$S30))=FALSE,IF(ISERR(FIND(CONCATENATE(AZ$4,"+"),Stac!$S30))=FALSE,IF(ISERR(FIND(CONCATENATE(AZ$4,"++"),Stac!$S30))=FALSE,IF(ISERR(FIND(CONCATENATE(AZ$4,"+++"),Stac!$S30))=FALSE,"+++","++"),"+")," ")," ")</f>
        <v xml:space="preserve"> </v>
      </c>
      <c r="BA29" s="49" t="str">
        <f>IF(ISERR(FIND(BA$4,Stac!$S30))=FALSE,IF(ISERR(FIND(CONCATENATE(BA$4,"+"),Stac!$S30))=FALSE,IF(ISERR(FIND(CONCATENATE(BA$4,"++"),Stac!$S30))=FALSE,IF(ISERR(FIND(CONCATENATE(BA$4,"+++"),Stac!$S30))=FALSE,"+++","++"),"+")," ")," ")</f>
        <v xml:space="preserve"> </v>
      </c>
      <c r="BB29" s="49" t="str">
        <f>IF(ISERR(FIND(BB$4,Stac!$S30))=FALSE,IF(ISERR(FIND(CONCATENATE(BB$4,"+"),Stac!$S30))=FALSE,IF(ISERR(FIND(CONCATENATE(BB$4,"++"),Stac!$S30))=FALSE,IF(ISERR(FIND(CONCATENATE(BB$4,"+++"),Stac!$S30))=FALSE,"+++","++"),"+")," ")," ")</f>
        <v xml:space="preserve"> </v>
      </c>
      <c r="BC29" s="49" t="str">
        <f>IF(ISERR(FIND(BC$4,Stac!$S30))=FALSE,IF(ISERR(FIND(CONCATENATE(BC$4,"+"),Stac!$S30))=FALSE,IF(ISERR(FIND(CONCATENATE(BC$4,"++"),Stac!$S30))=FALSE,IF(ISERR(FIND(CONCATENATE(BC$4,"+++"),Stac!$S30))=FALSE,"+++","++"),"+")," ")," ")</f>
        <v xml:space="preserve"> </v>
      </c>
      <c r="BD29" s="49" t="str">
        <f>IF(ISERR(FIND(BD$4,Stac!$S30))=FALSE,IF(ISERR(FIND(CONCATENATE(BD$4,"+"),Stac!$S30))=FALSE,IF(ISERR(FIND(CONCATENATE(BD$4,"++"),Stac!$S30))=FALSE,IF(ISERR(FIND(CONCATENATE(BD$4,"+++"),Stac!$S30))=FALSE,"+++","++"),"+")," ")," ")</f>
        <v xml:space="preserve"> </v>
      </c>
      <c r="BE29" s="49" t="str">
        <f>IF(ISERR(FIND(BE$4,Stac!$S30))=FALSE,IF(ISERR(FIND(CONCATENATE(BE$4,"+"),Stac!$S30))=FALSE,IF(ISERR(FIND(CONCATENATE(BE$4,"++"),Stac!$S30))=FALSE,IF(ISERR(FIND(CONCATENATE(BE$4,"+++"),Stac!$S30))=FALSE,"+++","++"),"+")," ")," ")</f>
        <v xml:space="preserve"> </v>
      </c>
      <c r="BF29" s="49" t="str">
        <f>IF(ISERR(FIND(BF$4,Stac!$S30))=FALSE,IF(ISERR(FIND(CONCATENATE(BF$4,"+"),Stac!$S30))=FALSE,IF(ISERR(FIND(CONCATENATE(BF$4,"++"),Stac!$S30))=FALSE,IF(ISERR(FIND(CONCATENATE(BF$4,"+++"),Stac!$S30))=FALSE,"+++","++"),"+")," ")," ")</f>
        <v xml:space="preserve"> </v>
      </c>
      <c r="BG29" s="49" t="str">
        <f>IF(ISERR(FIND(BG$4,Stac!$S30))=FALSE,IF(ISERR(FIND(CONCATENATE(BG$4,"+"),Stac!$S30))=FALSE,IF(ISERR(FIND(CONCATENATE(BG$4,"++"),Stac!$S30))=FALSE,IF(ISERR(FIND(CONCATENATE(BG$4,"+++"),Stac!$S30))=FALSE,"+++","++"),"+")," ")," ")</f>
        <v xml:space="preserve"> </v>
      </c>
      <c r="BH29" s="49" t="str">
        <f>IF(ISERR(FIND(BH$4,Stac!$S30))=FALSE,IF(ISERR(FIND(CONCATENATE(BH$4,"+"),Stac!$S30))=FALSE,IF(ISERR(FIND(CONCATENATE(BH$4,"++"),Stac!$S30))=FALSE,IF(ISERR(FIND(CONCATENATE(BH$4,"+++"),Stac!$S30))=FALSE,"+++","++"),"+")," ")," ")</f>
        <v xml:space="preserve"> </v>
      </c>
      <c r="BI29" s="49" t="str">
        <f>IF(ISERR(FIND(BI$4,Stac!$S30))=FALSE,IF(ISERR(FIND(CONCATENATE(BI$4,"+"),Stac!$S30))=FALSE,IF(ISERR(FIND(CONCATENATE(BI$4,"++"),Stac!$S30))=FALSE,IF(ISERR(FIND(CONCATENATE(BI$4,"+++"),Stac!$S30))=FALSE,"+++","++"),"+")," ")," ")</f>
        <v xml:space="preserve"> </v>
      </c>
      <c r="BJ29" s="49" t="str">
        <f>Stac!C30</f>
        <v>Physical education</v>
      </c>
      <c r="BK29" s="49" t="str">
        <f>IF(ISERR(FIND(BK$4,Stac!$T30))=FALSE,IF(ISERR(FIND(CONCATENATE(BK$4,"+"),Stac!$T30))=FALSE,IF(ISERR(FIND(CONCATENATE(BK$4,"++"),Stac!$T30))=FALSE,IF(ISERR(FIND(CONCATENATE(BK$4,"+++"),Stac!$T30))=FALSE,"+++","++"),"+")," ")," ")</f>
        <v xml:space="preserve"> </v>
      </c>
      <c r="BL29" s="49" t="str">
        <f>IF(ISERR(FIND(BL$4,Stac!$T30))=FALSE,IF(ISERR(FIND(CONCATENATE(BL$4,"+"),Stac!$T30))=FALSE,IF(ISERR(FIND(CONCATENATE(BL$4,"++"),Stac!$T30))=FALSE,IF(ISERR(FIND(CONCATENATE(BL$4,"+++"),Stac!$T30))=FALSE,"+++","++"),"+")," ")," ")</f>
        <v xml:space="preserve"> </v>
      </c>
      <c r="BM29" s="49" t="str">
        <f>IF(ISERR(FIND(BM$4,Stac!$T30))=FALSE,IF(ISERR(FIND(CONCATENATE(BM$4,"+"),Stac!$T30))=FALSE,IF(ISERR(FIND(CONCATENATE(BM$4,"++"),Stac!$T30))=FALSE,IF(ISERR(FIND(CONCATENATE(BM$4,"+++"),Stac!$T30))=FALSE,"+++","++"),"+")," ")," ")</f>
        <v>+</v>
      </c>
      <c r="BN29" s="49" t="str">
        <f>IF(ISERR(FIND(BN$4,Stac!$T30))=FALSE,IF(ISERR(FIND(CONCATENATE(BN$4,"+"),Stac!$T30))=FALSE,IF(ISERR(FIND(CONCATENATE(BN$4,"++"),Stac!$T30))=FALSE,IF(ISERR(FIND(CONCATENATE(BN$4,"+++"),Stac!$T30))=FALSE,"+++","++"),"+")," ")," ")</f>
        <v xml:space="preserve"> </v>
      </c>
      <c r="BO29" s="49" t="str">
        <f>IF(ISERR(FIND(BO$4,Stac!$T30))=FALSE,IF(ISERR(FIND(CONCATENATE(BO$4,"+"),Stac!$T30))=FALSE,IF(ISERR(FIND(CONCATENATE(BO$4,"++"),Stac!$T30))=FALSE,IF(ISERR(FIND(CONCATENATE(BO$4,"+++"),Stac!$T30))=FALSE,"+++","++"),"+")," ")," ")</f>
        <v xml:space="preserve"> </v>
      </c>
      <c r="BP29" s="49" t="str">
        <f>IF(ISERR(FIND(BP$4,Stac!$T30))=FALSE,IF(ISERR(FIND(CONCATENATE(BP$4,"+"),Stac!$T30))=FALSE,IF(ISERR(FIND(CONCATENATE(BP$4,"++"),Stac!$T30))=FALSE,IF(ISERR(FIND(CONCATENATE(BP$4,"+++"),Stac!$T30))=FALSE,"+++","++"),"+")," ")," ")</f>
        <v xml:space="preserve"> </v>
      </c>
      <c r="BQ29" s="49" t="str">
        <f>IF(ISERR(FIND(BQ$4,Stac!$T30))=FALSE,IF(ISERR(FIND(CONCATENATE(BQ$4,"+"),Stac!$T30))=FALSE,IF(ISERR(FIND(CONCATENATE(BQ$4,"++"),Stac!$T30))=FALSE,IF(ISERR(FIND(CONCATENATE(BQ$4,"+++"),Stac!$T30))=FALSE,"+++","++"),"+")," ")," ")</f>
        <v xml:space="preserve"> </v>
      </c>
    </row>
    <row r="30" spans="1:69" hidden="1">
      <c r="A30" s="109">
        <f>Stac!C31</f>
        <v>0</v>
      </c>
      <c r="B30" s="109" t="str">
        <f>IF(ISERR(FIND(B$4,Stac!$R31))=FALSE,IF(ISERR(FIND(CONCATENATE(B$4,"+"),Stac!$R31))=FALSE,IF(ISERR(FIND(CONCATENATE(B$4,"++"),Stac!$R31))=FALSE,IF(ISERR(FIND(CONCATENATE(B$4,"+++"),Stac!$R31))=FALSE,"+++","++"),"+"),"+")," ")</f>
        <v xml:space="preserve"> </v>
      </c>
      <c r="C30" s="109" t="str">
        <f>IF(ISERR(FIND(C$4,Stac!$R31))=FALSE,IF(ISERR(FIND(CONCATENATE(C$4,"+"),Stac!$R31))=FALSE,IF(ISERR(FIND(CONCATENATE(C$4,"++"),Stac!$R31))=FALSE,IF(ISERR(FIND(CONCATENATE(C$4,"+++"),Stac!$R31))=FALSE,"+++","++"),"+"),"+")," ")</f>
        <v xml:space="preserve"> </v>
      </c>
      <c r="D30" s="109" t="str">
        <f>IF(ISERR(FIND(D$4,Stac!$R31))=FALSE,IF(ISERR(FIND(CONCATENATE(D$4,"+"),Stac!$R31))=FALSE,IF(ISERR(FIND(CONCATENATE(D$4,"++"),Stac!$R31))=FALSE,IF(ISERR(FIND(CONCATENATE(D$4,"+++"),Stac!$R31))=FALSE,"+++","++"),"+"),"+")," ")</f>
        <v xml:space="preserve"> </v>
      </c>
      <c r="E30" s="109" t="str">
        <f>IF(ISERR(FIND(E$4,Stac!$R31))=FALSE,IF(ISERR(FIND(CONCATENATE(E$4,"+"),Stac!$R31))=FALSE,IF(ISERR(FIND(CONCATENATE(E$4,"++"),Stac!$R31))=FALSE,IF(ISERR(FIND(CONCATENATE(E$4,"+++"),Stac!$R31))=FALSE,"+++","++"),"+"),"+")," ")</f>
        <v xml:space="preserve"> </v>
      </c>
      <c r="F30" s="109" t="str">
        <f>IF(ISERR(FIND(F$4,Stac!$R31))=FALSE,IF(ISERR(FIND(CONCATENATE(F$4,"+"),Stac!$R31))=FALSE,IF(ISERR(FIND(CONCATENATE(F$4,"++"),Stac!$R31))=FALSE,IF(ISERR(FIND(CONCATENATE(F$4,"+++"),Stac!$R31))=FALSE,"+++","++"),"+"),"+")," ")</f>
        <v xml:space="preserve"> </v>
      </c>
      <c r="G30" s="109" t="str">
        <f>IF(ISERR(FIND(G$4,Stac!$R31))=FALSE,IF(ISERR(FIND(CONCATENATE(G$4,"+"),Stac!$R31))=FALSE,IF(ISERR(FIND(CONCATENATE(G$4,"++"),Stac!$R31))=FALSE,IF(ISERR(FIND(CONCATENATE(G$4,"+++"),Stac!$R31))=FALSE,"+++","++"),"+"),"+")," ")</f>
        <v xml:space="preserve"> </v>
      </c>
      <c r="H30" s="109" t="str">
        <f>IF(ISERR(FIND(H$4,Stac!$R31))=FALSE,IF(ISERR(FIND(CONCATENATE(H$4,"+"),Stac!$R31))=FALSE,IF(ISERR(FIND(CONCATENATE(H$4,"++"),Stac!$R31))=FALSE,IF(ISERR(FIND(CONCATENATE(H$4,"+++"),Stac!$R31))=FALSE,"+++","++"),"+"),"+")," ")</f>
        <v xml:space="preserve"> </v>
      </c>
      <c r="I30" s="109" t="str">
        <f>IF(ISERR(FIND(I$4,Stac!$R31))=FALSE,IF(ISERR(FIND(CONCATENATE(I$4,"+"),Stac!$R31))=FALSE,IF(ISERR(FIND(CONCATENATE(I$4,"++"),Stac!$R31))=FALSE,IF(ISERR(FIND(CONCATENATE(I$4,"+++"),Stac!$R31))=FALSE,"+++","++"),"+"),"+")," ")</f>
        <v xml:space="preserve"> </v>
      </c>
      <c r="J30" s="109" t="str">
        <f>IF(ISERR(FIND(J$4,Stac!$R31))=FALSE,IF(ISERR(FIND(CONCATENATE(J$4,"+"),Stac!$R31))=FALSE,IF(ISERR(FIND(CONCATENATE(J$4,"++"),Stac!$R31))=FALSE,IF(ISERR(FIND(CONCATENATE(J$4,"+++"),Stac!$R31))=FALSE,"+++","++"),"+"),"+")," ")</f>
        <v xml:space="preserve"> </v>
      </c>
      <c r="K30" s="109" t="str">
        <f>IF(ISERR(FIND(K$4,Stac!$R31))=FALSE,IF(ISERR(FIND(CONCATENATE(K$4,"+"),Stac!$R31))=FALSE,IF(ISERR(FIND(CONCATENATE(K$4,"++"),Stac!$R31))=FALSE,IF(ISERR(FIND(CONCATENATE(K$4,"+++"),Stac!$R31))=FALSE,"+++","++"),"+"),"+")," ")</f>
        <v xml:space="preserve"> </v>
      </c>
      <c r="L30" s="109" t="str">
        <f>IF(ISERR(FIND(L$4,Stac!$R31))=FALSE,IF(ISERR(FIND(CONCATENATE(L$4,"+"),Stac!$R31))=FALSE,IF(ISERR(FIND(CONCATENATE(L$4,"++"),Stac!$R31))=FALSE,IF(ISERR(FIND(CONCATENATE(L$4,"+++"),Stac!$R31))=FALSE,"+++","++"),"+"),"+")," ")</f>
        <v xml:space="preserve"> </v>
      </c>
      <c r="M30" s="109" t="str">
        <f>IF(ISERR(FIND(M$4,Stac!$R31))=FALSE,IF(ISERR(FIND(CONCATENATE(M$4,"+"),Stac!$R31))=FALSE,IF(ISERR(FIND(CONCATENATE(M$4,"++"),Stac!$R31))=FALSE,IF(ISERR(FIND(CONCATENATE(M$4,"+++"),Stac!$R31))=FALSE,"+++","++"),"+"),"+")," ")</f>
        <v xml:space="preserve"> </v>
      </c>
      <c r="N30" s="109" t="str">
        <f>IF(ISERR(FIND(N$4,Stac!$R31))=FALSE,IF(ISERR(FIND(CONCATENATE(N$4,"+"),Stac!$R31))=FALSE,IF(ISERR(FIND(CONCATENATE(N$4,"++"),Stac!$R31))=FALSE,IF(ISERR(FIND(CONCATENATE(N$4,"+++"),Stac!$R31))=FALSE,"+++","++"),"+"),"+")," ")</f>
        <v xml:space="preserve"> </v>
      </c>
      <c r="O30" s="109" t="str">
        <f>IF(ISERR(FIND(O$4,Stac!$R31))=FALSE,IF(ISERR(FIND(CONCATENATE(O$4,"+"),Stac!$R31))=FALSE,IF(ISERR(FIND(CONCATENATE(O$4,"++"),Stac!$R31))=FALSE,IF(ISERR(FIND(CONCATENATE(O$4,"+++"),Stac!$R31))=FALSE,"+++","++"),"+"),"+")," ")</f>
        <v xml:space="preserve"> </v>
      </c>
      <c r="P30" s="109" t="str">
        <f>IF(ISERR(FIND(P$4,Stac!$R31))=FALSE,IF(ISERR(FIND(CONCATENATE(P$4,"+"),Stac!$R31))=FALSE,IF(ISERR(FIND(CONCATENATE(P$4,"++"),Stac!$R31))=FALSE,IF(ISERR(FIND(CONCATENATE(P$4,"+++"),Stac!$R31))=FALSE,"+++","++"),"+"),"+")," ")</f>
        <v xml:space="preserve"> </v>
      </c>
      <c r="Q30" s="109" t="str">
        <f>IF(ISERR(FIND(Q$4,Stac!$R31))=FALSE,IF(ISERR(FIND(CONCATENATE(Q$4,"+"),Stac!$R31))=FALSE,IF(ISERR(FIND(CONCATENATE(Q$4,"++"),Stac!$R31))=FALSE,IF(ISERR(FIND(CONCATENATE(Q$4,"+++"),Stac!$R31))=FALSE,"+++","++"),"+"),"+")," ")</f>
        <v xml:space="preserve"> </v>
      </c>
      <c r="R30" s="109" t="str">
        <f>IF(ISERR(FIND(R$4,Stac!$R31))=FALSE,IF(ISERR(FIND(CONCATENATE(R$4,"+"),Stac!$R31))=FALSE,IF(ISERR(FIND(CONCATENATE(R$4,"++"),Stac!$R31))=FALSE,IF(ISERR(FIND(CONCATENATE(R$4,"+++"),Stac!$R31))=FALSE,"+++","++"),"+"),"+")," ")</f>
        <v xml:space="preserve"> </v>
      </c>
      <c r="S30" s="109" t="str">
        <f>IF(ISERR(FIND(S$4,Stac!$R31))=FALSE,IF(ISERR(FIND(CONCATENATE(S$4,"+"),Stac!$R31))=FALSE,IF(ISERR(FIND(CONCATENATE(S$4,"++"),Stac!$R31))=FALSE,IF(ISERR(FIND(CONCATENATE(S$4,"+++"),Stac!$R31))=FALSE,"+++","++"),"+"),"+")," ")</f>
        <v xml:space="preserve"> </v>
      </c>
      <c r="T30" s="109" t="str">
        <f>IF(ISERR(FIND(T$4,Stac!$R31))=FALSE,IF(ISERR(FIND(CONCATENATE(T$4,"+"),Stac!$R31))=FALSE,IF(ISERR(FIND(CONCATENATE(T$4,"++"),Stac!$R31))=FALSE,IF(ISERR(FIND(CONCATENATE(T$4,"+++"),Stac!$R31))=FALSE,"+++","++"),"+"),"+")," ")</f>
        <v xml:space="preserve"> </v>
      </c>
      <c r="U30" s="109" t="str">
        <f>IF(ISERR(FIND(U$4,Stac!$R31))=FALSE,IF(ISERR(FIND(CONCATENATE(U$4,"+"),Stac!$R31))=FALSE,IF(ISERR(FIND(CONCATENATE(U$4,"++"),Stac!$R31))=FALSE,IF(ISERR(FIND(CONCATENATE(U$4,"+++"),Stac!$R31))=FALSE,"+++","++"),"+"),"+")," ")</f>
        <v xml:space="preserve"> </v>
      </c>
      <c r="V30" s="109" t="str">
        <f>IF(ISERR(FIND(V$4,Stac!$R31))=FALSE,IF(ISERR(FIND(CONCATENATE(V$4,"+"),Stac!$R31))=FALSE,IF(ISERR(FIND(CONCATENATE(V$4,"++"),Stac!$R31))=FALSE,IF(ISERR(FIND(CONCATENATE(V$4,"+++"),Stac!$R31))=FALSE,"+++","++"),"+"),"+")," ")</f>
        <v xml:space="preserve"> </v>
      </c>
      <c r="W30" s="109" t="str">
        <f>IF(ISERR(FIND(W$4,Stac!$R31))=FALSE,IF(ISERR(FIND(CONCATENATE(W$4,"+"),Stac!$R31))=FALSE,IF(ISERR(FIND(CONCATENATE(W$4,"++"),Stac!$R31))=FALSE,IF(ISERR(FIND(CONCATENATE(W$4,"+++"),Stac!$R31))=FALSE,"+++","++"),"+"),"+")," ")</f>
        <v xml:space="preserve"> </v>
      </c>
      <c r="X30" s="109" t="str">
        <f>IF(ISERR(FIND(X$4,Stac!$R31))=FALSE,IF(ISERR(FIND(CONCATENATE(X$4,"+"),Stac!$R31))=FALSE,IF(ISERR(FIND(CONCATENATE(X$4,"++"),Stac!$R31))=FALSE,IF(ISERR(FIND(CONCATENATE(X$4,"+++"),Stac!$R31))=FALSE,"+++","++"),"+"),"+")," ")</f>
        <v xml:space="preserve"> </v>
      </c>
      <c r="Y30" s="109" t="str">
        <f>IF(ISERR(FIND(Y$4,Stac!$R31))=FALSE,IF(ISERR(FIND(CONCATENATE(Y$4,"+"),Stac!$R31))=FALSE,IF(ISERR(FIND(CONCATENATE(Y$4,"++"),Stac!$R31))=FALSE,IF(ISERR(FIND(CONCATENATE(Y$4,"+++"),Stac!$R31))=FALSE,"+++","++"),"+"),"+")," ")</f>
        <v xml:space="preserve"> </v>
      </c>
      <c r="Z30" s="109" t="str">
        <f>IF(ISERR(FIND(Z$4,Stac!$R31))=FALSE,IF(ISERR(FIND(CONCATENATE(Z$4,"+"),Stac!$R31))=FALSE,IF(ISERR(FIND(CONCATENATE(Z$4,"++"),Stac!$R31))=FALSE,IF(ISERR(FIND(CONCATENATE(Z$4,"+++"),Stac!$R31))=FALSE,"+++","++"),"+"),"+")," ")</f>
        <v xml:space="preserve"> </v>
      </c>
      <c r="AA30" s="109" t="str">
        <f>IF(ISERR(FIND(AA$4,Stac!$R31))=FALSE,IF(ISERR(FIND(CONCATENATE(AA$4,"+"),Stac!$R31))=FALSE,IF(ISERR(FIND(CONCATENATE(AA$4,"++"),Stac!$R31))=FALSE,IF(ISERR(FIND(CONCATENATE(AA$4,"+++"),Stac!$R31))=FALSE,"+++","++"),"+"),"+")," ")</f>
        <v xml:space="preserve"> </v>
      </c>
      <c r="AB30" s="109" t="str">
        <f>IF(ISERR(FIND(AB$4,Stac!$R31))=FALSE,IF(ISERR(FIND(CONCATENATE(AB$4,"+"),Stac!$R31))=FALSE,IF(ISERR(FIND(CONCATENATE(AB$4,"++"),Stac!$R31))=FALSE,IF(ISERR(FIND(CONCATENATE(AB$4,"+++"),Stac!$R31))=FALSE,"+++","++"),"+"),"+")," ")</f>
        <v xml:space="preserve"> </v>
      </c>
      <c r="AC30" s="109" t="str">
        <f>IF(ISERR(FIND(AC$4,Stac!$R31))=FALSE,IF(ISERR(FIND(CONCATENATE(AC$4,"+"),Stac!$R31))=FALSE,IF(ISERR(FIND(CONCATENATE(AC$4,"++"),Stac!$R31))=FALSE,IF(ISERR(FIND(CONCATENATE(AC$4,"+++"),Stac!$R31))=FALSE,"+++","++"),"+"),"+")," ")</f>
        <v xml:space="preserve"> </v>
      </c>
      <c r="AD30" s="112">
        <f>Stac!C31</f>
        <v>0</v>
      </c>
      <c r="AE30" s="109" t="str">
        <f>IF(ISERR(FIND(AE$4,Stac!$S31))=FALSE,IF(ISERR(FIND(CONCATENATE(AE$4,"+"),Stac!$S31))=FALSE,IF(ISERR(FIND(CONCATENATE(AE$4,"++"),Stac!$S31))=FALSE,IF(ISERR(FIND(CONCATENATE(AE$4,"+++"),Stac!$S31))=FALSE,"+++","++"),"+"),"-")," ")</f>
        <v xml:space="preserve"> </v>
      </c>
      <c r="AF30" s="109" t="str">
        <f>IF(ISERR(FIND(AF$4,Stac!$S31))=FALSE,IF(ISERR(FIND(CONCATENATE(AF$4,"+"),Stac!$S31))=FALSE,IF(ISERR(FIND(CONCATENATE(AF$4,"++"),Stac!$S31))=FALSE,IF(ISERR(FIND(CONCATENATE(AF$4,"+++"),Stac!$S31))=FALSE,"+++","++"),"+"),"-")," ")</f>
        <v xml:space="preserve"> </v>
      </c>
      <c r="AG30" s="109" t="str">
        <f>IF(ISERR(FIND(AG$4,Stac!$S31))=FALSE,IF(ISERR(FIND(CONCATENATE(AG$4,"+"),Stac!$S31))=FALSE,IF(ISERR(FIND(CONCATENATE(AG$4,"++"),Stac!$S31))=FALSE,IF(ISERR(FIND(CONCATENATE(AG$4,"+++"),Stac!$S31))=FALSE,"+++","++"),"+"),"-")," ")</f>
        <v xml:space="preserve"> </v>
      </c>
      <c r="AH30" s="109" t="str">
        <f>IF(ISERR(FIND(AH$4,Stac!$S31))=FALSE,IF(ISERR(FIND(CONCATENATE(AH$4,"+"),Stac!$S31))=FALSE,IF(ISERR(FIND(CONCATENATE(AH$4,"++"),Stac!$S31))=FALSE,IF(ISERR(FIND(CONCATENATE(AH$4,"+++"),Stac!$S31))=FALSE,"+++","++"),"+"),"-")," ")</f>
        <v xml:space="preserve"> </v>
      </c>
      <c r="AI30" s="109" t="str">
        <f>IF(ISERR(FIND(AI$4,Stac!$S31))=FALSE,IF(ISERR(FIND(CONCATENATE(AI$4,"+"),Stac!$S31))=FALSE,IF(ISERR(FIND(CONCATENATE(AI$4,"++"),Stac!$S31))=FALSE,IF(ISERR(FIND(CONCATENATE(AI$4,"+++"),Stac!$S31))=FALSE,"+++","++"),"+"),"-")," ")</f>
        <v xml:space="preserve"> </v>
      </c>
      <c r="AJ30" s="109" t="str">
        <f>IF(ISERR(FIND(AJ$4,Stac!$S31))=FALSE,IF(ISERR(FIND(CONCATENATE(AJ$4,"+"),Stac!$S31))=FALSE,IF(ISERR(FIND(CONCATENATE(AJ$4,"++"),Stac!$S31))=FALSE,IF(ISERR(FIND(CONCATENATE(AJ$4,"+++"),Stac!$S31))=FALSE,"+++","++"),"+"),"-")," ")</f>
        <v xml:space="preserve"> </v>
      </c>
      <c r="AK30" s="109" t="str">
        <f>IF(ISERR(FIND(AK$4,Stac!$S31))=FALSE,IF(ISERR(FIND(CONCATENATE(AK$4,"+"),Stac!$S31))=FALSE,IF(ISERR(FIND(CONCATENATE(AK$4,"++"),Stac!$S31))=FALSE,IF(ISERR(FIND(CONCATENATE(AK$4,"+++"),Stac!$S31))=FALSE,"+++","++"),"+"),"-")," ")</f>
        <v xml:space="preserve"> </v>
      </c>
      <c r="AL30" s="109" t="str">
        <f>IF(ISERR(FIND(AL$4,Stac!$S31))=FALSE,IF(ISERR(FIND(CONCATENATE(AL$4,"+"),Stac!$S31))=FALSE,IF(ISERR(FIND(CONCATENATE(AL$4,"++"),Stac!$S31))=FALSE,IF(ISERR(FIND(CONCATENATE(AL$4,"+++"),Stac!$S31))=FALSE,"+++","++"),"+"),"-")," ")</f>
        <v xml:space="preserve"> </v>
      </c>
      <c r="AM30" s="109" t="str">
        <f>IF(ISERR(FIND(AM$4,Stac!$S31))=FALSE,IF(ISERR(FIND(CONCATENATE(AM$4,"+"),Stac!$S31))=FALSE,IF(ISERR(FIND(CONCATENATE(AM$4,"++"),Stac!$S31))=FALSE,IF(ISERR(FIND(CONCATENATE(AM$4,"+++"),Stac!$S31))=FALSE,"+++","++"),"+"),"-")," ")</f>
        <v xml:space="preserve"> </v>
      </c>
      <c r="AN30" s="109" t="str">
        <f>IF(ISERR(FIND(AN$4,Stac!$S31))=FALSE,IF(ISERR(FIND(CONCATENATE(AN$4,"+"),Stac!$S31))=FALSE,IF(ISERR(FIND(CONCATENATE(AN$4,"++"),Stac!$S31))=FALSE,IF(ISERR(FIND(CONCATENATE(AN$4,"+++"),Stac!$S31))=FALSE,"+++","++"),"+"),"-")," ")</f>
        <v xml:space="preserve"> </v>
      </c>
      <c r="AO30" s="109" t="str">
        <f>IF(ISERR(FIND(AO$4,Stac!$S31))=FALSE,IF(ISERR(FIND(CONCATENATE(AO$4,"+"),Stac!$S31))=FALSE,IF(ISERR(FIND(CONCATENATE(AO$4,"++"),Stac!$S31))=FALSE,IF(ISERR(FIND(CONCATENATE(AO$4,"+++"),Stac!$S31))=FALSE,"+++","++"),"+"),"-")," ")</f>
        <v xml:space="preserve"> </v>
      </c>
      <c r="AP30" s="109" t="str">
        <f>IF(ISERR(FIND(AP$4,Stac!$S31))=FALSE,IF(ISERR(FIND(CONCATENATE(AP$4,"+"),Stac!$S31))=FALSE,IF(ISERR(FIND(CONCATENATE(AP$4,"++"),Stac!$S31))=FALSE,IF(ISERR(FIND(CONCATENATE(AP$4,"+++"),Stac!$S31))=FALSE,"+++","++"),"+"),"-")," ")</f>
        <v xml:space="preserve"> </v>
      </c>
      <c r="AQ30" s="109" t="str">
        <f>IF(ISERR(FIND(AQ$4,Stac!$S31))=FALSE,IF(ISERR(FIND(CONCATENATE(AQ$4,"+"),Stac!$S31))=FALSE,IF(ISERR(FIND(CONCATENATE(AQ$4,"++"),Stac!$S31))=FALSE,IF(ISERR(FIND(CONCATENATE(AQ$4,"+++"),Stac!$S31))=FALSE,"+++","++"),"+"),"-")," ")</f>
        <v xml:space="preserve"> </v>
      </c>
      <c r="AR30" s="109" t="str">
        <f>IF(ISERR(FIND(AR$4,Stac!$S31))=FALSE,IF(ISERR(FIND(CONCATENATE(AR$4,"+"),Stac!$S31))=FALSE,IF(ISERR(FIND(CONCATENATE(AR$4,"++"),Stac!$S31))=FALSE,IF(ISERR(FIND(CONCATENATE(AR$4,"+++"),Stac!$S31))=FALSE,"+++","++"),"+"),"-")," ")</f>
        <v xml:space="preserve"> </v>
      </c>
      <c r="AS30" s="109" t="str">
        <f>IF(ISERR(FIND(AS$4,Stac!$S31))=FALSE,IF(ISERR(FIND(CONCATENATE(AS$4,"+"),Stac!$S31))=FALSE,IF(ISERR(FIND(CONCATENATE(AS$4,"++"),Stac!$S31))=FALSE,IF(ISERR(FIND(CONCATENATE(AS$4,"+++"),Stac!$S31))=FALSE,"+++","++"),"+"),"-")," ")</f>
        <v xml:space="preserve"> </v>
      </c>
      <c r="AT30" s="109" t="str">
        <f>IF(ISERR(FIND(AT$4,Stac!$S31))=FALSE,IF(ISERR(FIND(CONCATENATE(AT$4,"+"),Stac!$S31))=FALSE,IF(ISERR(FIND(CONCATENATE(AT$4,"++"),Stac!$S31))=FALSE,IF(ISERR(FIND(CONCATENATE(AT$4,"+++"),Stac!$S31))=FALSE,"+++","++"),"+"),"-")," ")</f>
        <v xml:space="preserve"> </v>
      </c>
      <c r="AU30" s="109" t="str">
        <f>IF(ISERR(FIND(AU$4,Stac!$S31))=FALSE,IF(ISERR(FIND(CONCATENATE(AU$4,"+"),Stac!$S31))=FALSE,IF(ISERR(FIND(CONCATENATE(AU$4,"++"),Stac!$S31))=FALSE,IF(ISERR(FIND(CONCATENATE(AU$4,"+++"),Stac!$S31))=FALSE,"+++","++"),"+"),"-")," ")</f>
        <v xml:space="preserve"> </v>
      </c>
      <c r="AV30" s="109" t="str">
        <f>IF(ISERR(FIND(AV$4,Stac!$S31))=FALSE,IF(ISERR(FIND(CONCATENATE(AV$4,"+"),Stac!$S31))=FALSE,IF(ISERR(FIND(CONCATENATE(AV$4,"++"),Stac!$S31))=FALSE,IF(ISERR(FIND(CONCATENATE(AV$4,"+++"),Stac!$S31))=FALSE,"+++","++"),"+"),"-")," ")</f>
        <v xml:space="preserve"> </v>
      </c>
      <c r="AW30" s="109" t="str">
        <f>IF(ISERR(FIND(AW$4,Stac!$S31))=FALSE,IF(ISERR(FIND(CONCATENATE(AW$4,"+"),Stac!$S31))=FALSE,IF(ISERR(FIND(CONCATENATE(AW$4,"++"),Stac!$S31))=FALSE,IF(ISERR(FIND(CONCATENATE(AW$4,"+++"),Stac!$S31))=FALSE,"+++","++"),"+"),"-")," ")</f>
        <v xml:space="preserve"> </v>
      </c>
      <c r="AX30" s="109" t="str">
        <f>IF(ISERR(FIND(AX$4,Stac!$S31))=FALSE,IF(ISERR(FIND(CONCATENATE(AX$4,"+"),Stac!$S31))=FALSE,IF(ISERR(FIND(CONCATENATE(AX$4,"++"),Stac!$S31))=FALSE,IF(ISERR(FIND(CONCATENATE(AX$4,"+++"),Stac!$S31))=FALSE,"+++","++"),"+"),"-")," ")</f>
        <v xml:space="preserve"> </v>
      </c>
      <c r="AY30" s="109" t="str">
        <f>IF(ISERR(FIND(AY$4,Stac!$S31))=FALSE,IF(ISERR(FIND(CONCATENATE(AY$4,"+"),Stac!$S31))=FALSE,IF(ISERR(FIND(CONCATENATE(AY$4,"++"),Stac!$S31))=FALSE,IF(ISERR(FIND(CONCATENATE(AY$4,"+++"),Stac!$S31))=FALSE,"+++","++"),"+"),"-")," ")</f>
        <v xml:space="preserve"> </v>
      </c>
      <c r="AZ30" s="109" t="str">
        <f>IF(ISERR(FIND(AZ$4,Stac!$S31))=FALSE,IF(ISERR(FIND(CONCATENATE(AZ$4,"+"),Stac!$S31))=FALSE,IF(ISERR(FIND(CONCATENATE(AZ$4,"++"),Stac!$S31))=FALSE,IF(ISERR(FIND(CONCATENATE(AZ$4,"+++"),Stac!$S31))=FALSE,"+++","++"),"+"),"-")," ")</f>
        <v xml:space="preserve"> </v>
      </c>
      <c r="BA30" s="109" t="str">
        <f>IF(ISERR(FIND(BA$4,Stac!$S31))=FALSE,IF(ISERR(FIND(CONCATENATE(BA$4,"+"),Stac!$S31))=FALSE,IF(ISERR(FIND(CONCATENATE(BA$4,"++"),Stac!$S31))=FALSE,IF(ISERR(FIND(CONCATENATE(BA$4,"+++"),Stac!$S31))=FALSE,"+++","++"),"+"),"-")," ")</f>
        <v xml:space="preserve"> </v>
      </c>
      <c r="BB30" s="109" t="str">
        <f>IF(ISERR(FIND(BB$4,Stac!$S31))=FALSE,IF(ISERR(FIND(CONCATENATE(BB$4,"+"),Stac!$S31))=FALSE,IF(ISERR(FIND(CONCATENATE(BB$4,"++"),Stac!$S31))=FALSE,IF(ISERR(FIND(CONCATENATE(BB$4,"+++"),Stac!$S31))=FALSE,"+++","++"),"+"),"-")," ")</f>
        <v xml:space="preserve"> </v>
      </c>
      <c r="BC30" s="109" t="str">
        <f>IF(ISERR(FIND(BC$4,Stac!$S31))=FALSE,IF(ISERR(FIND(CONCATENATE(BC$4,"+"),Stac!$S31))=FALSE,IF(ISERR(FIND(CONCATENATE(BC$4,"++"),Stac!$S31))=FALSE,IF(ISERR(FIND(CONCATENATE(BC$4,"+++"),Stac!$S31))=FALSE,"+++","++"),"+"),"-")," ")</f>
        <v xml:space="preserve"> </v>
      </c>
      <c r="BD30" s="109" t="str">
        <f>IF(ISERR(FIND(BD$4,Stac!$S31))=FALSE,IF(ISERR(FIND(CONCATENATE(BD$4,"+"),Stac!$S31))=FALSE,IF(ISERR(FIND(CONCATENATE(BD$4,"++"),Stac!$S31))=FALSE,IF(ISERR(FIND(CONCATENATE(BD$4,"+++"),Stac!$S31))=FALSE,"+++","++"),"+"),"-")," ")</f>
        <v xml:space="preserve"> </v>
      </c>
      <c r="BE30" s="109" t="str">
        <f>IF(ISERR(FIND(BE$4,Stac!$S31))=FALSE,IF(ISERR(FIND(CONCATENATE(BE$4,"+"),Stac!$S31))=FALSE,IF(ISERR(FIND(CONCATENATE(BE$4,"++"),Stac!$S31))=FALSE,IF(ISERR(FIND(CONCATENATE(BE$4,"+++"),Stac!$S31))=FALSE,"+++","++"),"+"),"-")," ")</f>
        <v xml:space="preserve"> </v>
      </c>
      <c r="BF30" s="109" t="str">
        <f>IF(ISERR(FIND(BF$4,Stac!$S31))=FALSE,IF(ISERR(FIND(CONCATENATE(BF$4,"+"),Stac!$S31))=FALSE,IF(ISERR(FIND(CONCATENATE(BF$4,"++"),Stac!$S31))=FALSE,IF(ISERR(FIND(CONCATENATE(BF$4,"+++"),Stac!$S31))=FALSE,"+++","++"),"+"),"-")," ")</f>
        <v xml:space="preserve"> </v>
      </c>
      <c r="BG30" s="109" t="str">
        <f>IF(ISERR(FIND(BG$4,Stac!$S31))=FALSE,IF(ISERR(FIND(CONCATENATE(BG$4,"+"),Stac!$S31))=FALSE,IF(ISERR(FIND(CONCATENATE(BG$4,"++"),Stac!$S31))=FALSE,IF(ISERR(FIND(CONCATENATE(BG$4,"+++"),Stac!$S31))=FALSE,"+++","++"),"+"),"-")," ")</f>
        <v xml:space="preserve"> </v>
      </c>
      <c r="BH30" s="109" t="str">
        <f>IF(ISERR(FIND(BH$4,Stac!$S31))=FALSE,IF(ISERR(FIND(CONCATENATE(BH$4,"+"),Stac!$S31))=FALSE,IF(ISERR(FIND(CONCATENATE(BH$4,"++"),Stac!$S31))=FALSE,IF(ISERR(FIND(CONCATENATE(BH$4,"+++"),Stac!$S31))=FALSE,"+++","++"),"+"),"-")," ")</f>
        <v xml:space="preserve"> </v>
      </c>
      <c r="BI30" s="109" t="str">
        <f>IF(ISERR(FIND(BI$4,Stac!$S31))=FALSE,IF(ISERR(FIND(CONCATENATE(BI$4,"+"),Stac!$S31))=FALSE,IF(ISERR(FIND(CONCATENATE(BI$4,"++"),Stac!$S31))=FALSE,IF(ISERR(FIND(CONCATENATE(BI$4,"+++"),Stac!$S31))=FALSE,"+++","++"),"+"),"-")," ")</f>
        <v xml:space="preserve"> </v>
      </c>
      <c r="BJ30" s="112">
        <f>Stac!C31</f>
        <v>0</v>
      </c>
      <c r="BK30" s="109" t="str">
        <f>IF(ISERR(FIND(BK$4,Stac!$T31))=FALSE,IF(ISERR(FIND(CONCATENATE(BK$4,"+"),Stac!$T31))=FALSE,IF(ISERR(FIND(CONCATENATE(BK$4,"++"),Stac!$T31))=FALSE,IF(ISERR(FIND(CONCATENATE(BK$4,"+++"),Stac!$T31))=FALSE,"+++","++"),"+"),"-")," ")</f>
        <v xml:space="preserve"> </v>
      </c>
      <c r="BL30" s="109" t="str">
        <f>IF(ISERR(FIND(BL$4,Stac!$T31))=FALSE,IF(ISERR(FIND(CONCATENATE(BL$4,"+"),Stac!$T31))=FALSE,IF(ISERR(FIND(CONCATENATE(BL$4,"++"),Stac!$T31))=FALSE,IF(ISERR(FIND(CONCATENATE(BL$4,"+++"),Stac!$T31))=FALSE,"+++","++"),"+"),"-")," ")</f>
        <v xml:space="preserve"> </v>
      </c>
      <c r="BM30" s="109" t="str">
        <f>IF(ISERR(FIND(BM$4,Stac!$T31))=FALSE,IF(ISERR(FIND(CONCATENATE(BM$4,"+"),Stac!$T31))=FALSE,IF(ISERR(FIND(CONCATENATE(BM$4,"++"),Stac!$T31))=FALSE,IF(ISERR(FIND(CONCATENATE(BM$4,"+++"),Stac!$T31))=FALSE,"+++","++"),"+"),"-")," ")</f>
        <v xml:space="preserve"> </v>
      </c>
      <c r="BN30" s="109" t="str">
        <f>IF(ISERR(FIND(BN$4,Stac!$T31))=FALSE,IF(ISERR(FIND(CONCATENATE(BN$4,"+"),Stac!$T31))=FALSE,IF(ISERR(FIND(CONCATENATE(BN$4,"++"),Stac!$T31))=FALSE,IF(ISERR(FIND(CONCATENATE(BN$4,"+++"),Stac!$T31))=FALSE,"+++","++"),"+"),"-")," ")</f>
        <v xml:space="preserve"> </v>
      </c>
      <c r="BO30" s="109" t="str">
        <f>IF(ISERR(FIND(BO$4,Stac!$T31))=FALSE,IF(ISERR(FIND(CONCATENATE(BO$4,"+"),Stac!$T31))=FALSE,IF(ISERR(FIND(CONCATENATE(BO$4,"++"),Stac!$T31))=FALSE,IF(ISERR(FIND(CONCATENATE(BO$4,"+++"),Stac!$T31))=FALSE,"+++","++"),"+"),"-")," ")</f>
        <v xml:space="preserve"> </v>
      </c>
      <c r="BP30" s="109" t="str">
        <f>IF(ISERR(FIND(BP$4,Stac!$T31))=FALSE,IF(ISERR(FIND(CONCATENATE(BP$4,"+"),Stac!$T31))=FALSE,IF(ISERR(FIND(CONCATENATE(BP$4,"++"),Stac!$T31))=FALSE,IF(ISERR(FIND(CONCATENATE(BP$4,"+++"),Stac!$T31))=FALSE,"+++","++"),"+"),"-")," ")</f>
        <v xml:space="preserve"> </v>
      </c>
      <c r="BQ30" s="109" t="str">
        <f>IF(ISERR(FIND(BQ$4,Stac!$T31))=FALSE,IF(ISERR(FIND(CONCATENATE(BQ$4,"+"),Stac!$T31))=FALSE,IF(ISERR(FIND(CONCATENATE(BQ$4,"++"),Stac!$T31))=FALSE,IF(ISERR(FIND(CONCATENATE(BQ$4,"+++"),Stac!$T31))=FALSE,"+++","++"),"+"),"-")," ")</f>
        <v xml:space="preserve"> </v>
      </c>
    </row>
    <row r="31" spans="1:69" hidden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50"/>
      <c r="BK31" s="49"/>
      <c r="BL31" s="49"/>
      <c r="BM31" s="49"/>
      <c r="BN31" s="49"/>
      <c r="BO31" s="49"/>
      <c r="BP31" s="49"/>
      <c r="BQ31" s="49"/>
    </row>
    <row r="32" spans="1:69" hidden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50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50"/>
      <c r="BK32" s="49"/>
      <c r="BL32" s="49"/>
      <c r="BM32" s="49"/>
      <c r="BN32" s="49"/>
      <c r="BO32" s="49"/>
      <c r="BP32" s="49"/>
      <c r="BQ32" s="49"/>
    </row>
    <row r="33" spans="1:69" hidden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50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50"/>
      <c r="BK33" s="49"/>
      <c r="BL33" s="49"/>
      <c r="BM33" s="49"/>
      <c r="BN33" s="49"/>
      <c r="BO33" s="49"/>
      <c r="BP33" s="49"/>
      <c r="BQ33" s="49"/>
    </row>
    <row r="34" spans="1:69">
      <c r="A34" s="50" t="str">
        <f>Stac!C33</f>
        <v>Semestr 3: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50" t="str">
        <f>Stac!C33</f>
        <v>Semestr 3: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50" t="str">
        <f>Stac!C33</f>
        <v>Semestr 3:</v>
      </c>
      <c r="BK34" s="27"/>
      <c r="BL34" s="27"/>
      <c r="BM34" s="27"/>
      <c r="BN34" s="27"/>
      <c r="BO34" s="27"/>
      <c r="BP34" s="27"/>
      <c r="BQ34" s="27"/>
    </row>
    <row r="35" spans="1:69" hidden="1">
      <c r="A35" s="49" t="str">
        <f>Stac!C34</f>
        <v>Moduł kształcenia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50" t="str">
        <f>Stac!C34</f>
        <v>Moduł kształcenia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50" t="str">
        <f>Stac!C34</f>
        <v>Moduł kształcenia</v>
      </c>
      <c r="BK35" s="27"/>
      <c r="BL35" s="27"/>
      <c r="BM35" s="27"/>
      <c r="BN35" s="27"/>
      <c r="BO35" s="27"/>
      <c r="BP35" s="27"/>
      <c r="BQ35" s="27"/>
    </row>
    <row r="36" spans="1:69">
      <c r="A36" s="49" t="str">
        <f>Stac!C35</f>
        <v>Electronics</v>
      </c>
      <c r="B36" s="27" t="str">
        <f>IF(ISERR(FIND(B$4,Stac!$R35))=FALSE,IF(ISERR(FIND(CONCATENATE(B$4,"+"),Stac!$R35))=FALSE,IF(ISERR(FIND(CONCATENATE(B$4,"++"),Stac!$R35))=FALSE,IF(ISERR(FIND(CONCATENATE(B$4,"+++"),Stac!$R35))=FALSE,"+++","++"),"+")," ")," ")</f>
        <v xml:space="preserve"> </v>
      </c>
      <c r="C36" s="27" t="str">
        <f>IF(ISERR(FIND(C$4,Stac!$R35))=FALSE,IF(ISERR(FIND(CONCATENATE(C$4,"+"),Stac!$R35))=FALSE,IF(ISERR(FIND(CONCATENATE(C$4,"++"),Stac!$R35))=FALSE,IF(ISERR(FIND(CONCATENATE(C$4,"+++"),Stac!$R35))=FALSE,"+++","++"),"+")," ")," ")</f>
        <v xml:space="preserve"> </v>
      </c>
      <c r="D36" s="27" t="str">
        <f>IF(ISERR(FIND(D$4,Stac!$R35))=FALSE,IF(ISERR(FIND(CONCATENATE(D$4,"+"),Stac!$R35))=FALSE,IF(ISERR(FIND(CONCATENATE(D$4,"++"),Stac!$R35))=FALSE,IF(ISERR(FIND(CONCATENATE(D$4,"+++"),Stac!$R35))=FALSE,"+++","++"),"+")," ")," ")</f>
        <v xml:space="preserve"> </v>
      </c>
      <c r="E36" s="27" t="str">
        <f>IF(ISERR(FIND(E$4,Stac!$R35))=FALSE,IF(ISERR(FIND(CONCATENATE(E$4,"+"),Stac!$R35))=FALSE,IF(ISERR(FIND(CONCATENATE(E$4,"++"),Stac!$R35))=FALSE,IF(ISERR(FIND(CONCATENATE(E$4,"+++"),Stac!$R35))=FALSE,"+++","++"),"+")," ")," ")</f>
        <v xml:space="preserve"> </v>
      </c>
      <c r="F36" s="27" t="str">
        <f>IF(ISERR(FIND(F$4,Stac!$R35))=FALSE,IF(ISERR(FIND(CONCATENATE(F$4,"+"),Stac!$R35))=FALSE,IF(ISERR(FIND(CONCATENATE(F$4,"++"),Stac!$R35))=FALSE,IF(ISERR(FIND(CONCATENATE(F$4,"+++"),Stac!$R35))=FALSE,"+++","++"),"+")," ")," ")</f>
        <v xml:space="preserve"> </v>
      </c>
      <c r="G36" s="27" t="str">
        <f>IF(ISERR(FIND(G$4,Stac!$R35))=FALSE,IF(ISERR(FIND(CONCATENATE(G$4,"+"),Stac!$R35))=FALSE,IF(ISERR(FIND(CONCATENATE(G$4,"++"),Stac!$R35))=FALSE,IF(ISERR(FIND(CONCATENATE(G$4,"+++"),Stac!$R35))=FALSE,"+++","++"),"+")," ")," ")</f>
        <v xml:space="preserve"> </v>
      </c>
      <c r="H36" s="27" t="str">
        <f>IF(ISERR(FIND(H$4,Stac!$R35))=FALSE,IF(ISERR(FIND(CONCATENATE(H$4,"+"),Stac!$R35))=FALSE,IF(ISERR(FIND(CONCATENATE(H$4,"++"),Stac!$R35))=FALSE,IF(ISERR(FIND(CONCATENATE(H$4,"+++"),Stac!$R35))=FALSE,"+++","++"),"+")," ")," ")</f>
        <v xml:space="preserve"> </v>
      </c>
      <c r="I36" s="27" t="str">
        <f>IF(ISERR(FIND(I$4,Stac!$R35))=FALSE,IF(ISERR(FIND(CONCATENATE(I$4,"+"),Stac!$R35))=FALSE,IF(ISERR(FIND(CONCATENATE(I$4,"++"),Stac!$R35))=FALSE,IF(ISERR(FIND(CONCATENATE(I$4,"+++"),Stac!$R35))=FALSE,"+++","++"),"+")," ")," ")</f>
        <v xml:space="preserve"> </v>
      </c>
      <c r="J36" s="27" t="str">
        <f>IF(ISERR(FIND(J$4,Stac!$R35))=FALSE,IF(ISERR(FIND(CONCATENATE(J$4,"+"),Stac!$R35))=FALSE,IF(ISERR(FIND(CONCATENATE(J$4,"++"),Stac!$R35))=FALSE,IF(ISERR(FIND(CONCATENATE(J$4,"+++"),Stac!$R35))=FALSE,"+++","++"),"+")," ")," ")</f>
        <v xml:space="preserve"> </v>
      </c>
      <c r="K36" s="27" t="str">
        <f>IF(ISERR(FIND(K$4,Stac!$R35))=FALSE,IF(ISERR(FIND(CONCATENATE(K$4,"+"),Stac!$R35))=FALSE,IF(ISERR(FIND(CONCATENATE(K$4,"++"),Stac!$R35))=FALSE,IF(ISERR(FIND(CONCATENATE(K$4,"+++"),Stac!$R35))=FALSE,"+++","++"),"+")," ")," ")</f>
        <v xml:space="preserve"> </v>
      </c>
      <c r="L36" s="27" t="str">
        <f>IF(ISERR(FIND(L$4,Stac!$R35))=FALSE,IF(ISERR(FIND(CONCATENATE(L$4,"+"),Stac!$R35))=FALSE,IF(ISERR(FIND(CONCATENATE(L$4,"++"),Stac!$R35))=FALSE,IF(ISERR(FIND(CONCATENATE(L$4,"+++"),Stac!$R35))=FALSE,"+++","++"),"+")," ")," ")</f>
        <v xml:space="preserve"> </v>
      </c>
      <c r="M36" s="27" t="str">
        <f>IF(ISERR(FIND(M$4,Stac!$R35))=FALSE,IF(ISERR(FIND(CONCATENATE(M$4,"+"),Stac!$R35))=FALSE,IF(ISERR(FIND(CONCATENATE(M$4,"++"),Stac!$R35))=FALSE,IF(ISERR(FIND(CONCATENATE(M$4,"+++"),Stac!$R35))=FALSE,"+++","++"),"+")," ")," ")</f>
        <v>+</v>
      </c>
      <c r="N36" s="27" t="str">
        <f>IF(ISERR(FIND(N$4,Stac!$R35))=FALSE,IF(ISERR(FIND(CONCATENATE(N$4,"+"),Stac!$R35))=FALSE,IF(ISERR(FIND(CONCATENATE(N$4,"++"),Stac!$R35))=FALSE,IF(ISERR(FIND(CONCATENATE(N$4,"+++"),Stac!$R35))=FALSE,"+++","++"),"+")," ")," ")</f>
        <v xml:space="preserve"> </v>
      </c>
      <c r="O36" s="27" t="str">
        <f>IF(ISERR(FIND(O$4,Stac!$R35))=FALSE,IF(ISERR(FIND(CONCATENATE(O$4,"+"),Stac!$R35))=FALSE,IF(ISERR(FIND(CONCATENATE(O$4,"++"),Stac!$R35))=FALSE,IF(ISERR(FIND(CONCATENATE(O$4,"+++"),Stac!$R35))=FALSE,"+++","++"),"+")," ")," ")</f>
        <v xml:space="preserve"> </v>
      </c>
      <c r="P36" s="27" t="str">
        <f>IF(ISERR(FIND(P$4,Stac!$R35))=FALSE,IF(ISERR(FIND(CONCATENATE(P$4,"+"),Stac!$R35))=FALSE,IF(ISERR(FIND(CONCATENATE(P$4,"++"),Stac!$R35))=FALSE,IF(ISERR(FIND(CONCATENATE(P$4,"+++"),Stac!$R35))=FALSE,"+++","++"),"+")," ")," ")</f>
        <v xml:space="preserve"> </v>
      </c>
      <c r="Q36" s="27" t="str">
        <f>IF(ISERR(FIND(Q$4,Stac!$R35))=FALSE,IF(ISERR(FIND(CONCATENATE(Q$4,"+"),Stac!$R35))=FALSE,IF(ISERR(FIND(CONCATENATE(Q$4,"++"),Stac!$R35))=FALSE,IF(ISERR(FIND(CONCATENATE(Q$4,"+++"),Stac!$R35))=FALSE,"+++","++"),"+")," ")," ")</f>
        <v xml:space="preserve"> </v>
      </c>
      <c r="R36" s="27" t="str">
        <f>IF(ISERR(FIND(R$4,Stac!$R35))=FALSE,IF(ISERR(FIND(CONCATENATE(R$4,"+"),Stac!$R35))=FALSE,IF(ISERR(FIND(CONCATENATE(R$4,"++"),Stac!$R35))=FALSE,IF(ISERR(FIND(CONCATENATE(R$4,"+++"),Stac!$R35))=FALSE,"+++","++"),"+")," ")," ")</f>
        <v xml:space="preserve"> </v>
      </c>
      <c r="S36" s="27" t="str">
        <f>IF(ISERR(FIND(S$4,Stac!$R35))=FALSE,IF(ISERR(FIND(CONCATENATE(S$4,"+"),Stac!$R35))=FALSE,IF(ISERR(FIND(CONCATENATE(S$4,"++"),Stac!$R35))=FALSE,IF(ISERR(FIND(CONCATENATE(S$4,"+++"),Stac!$R35))=FALSE,"+++","++"),"+")," ")," ")</f>
        <v xml:space="preserve"> </v>
      </c>
      <c r="T36" s="27" t="str">
        <f>IF(ISERR(FIND(T$4,Stac!$R35))=FALSE,IF(ISERR(FIND(CONCATENATE(T$4,"+"),Stac!$R35))=FALSE,IF(ISERR(FIND(CONCATENATE(T$4,"++"),Stac!$R35))=FALSE,IF(ISERR(FIND(CONCATENATE(T$4,"+++"),Stac!$R35))=FALSE,"+++","++"),"+")," ")," ")</f>
        <v xml:space="preserve"> </v>
      </c>
      <c r="U36" s="27" t="str">
        <f>IF(ISERR(FIND(U$4,Stac!$R35))=FALSE,IF(ISERR(FIND(CONCATENATE(U$4,"+"),Stac!$R35))=FALSE,IF(ISERR(FIND(CONCATENATE(U$4,"++"),Stac!$R35))=FALSE,IF(ISERR(FIND(CONCATENATE(U$4,"+++"),Stac!$R35))=FALSE,"+++","++"),"+")," ")," ")</f>
        <v xml:space="preserve"> </v>
      </c>
      <c r="V36" s="27" t="str">
        <f>IF(ISERR(FIND(V$4,Stac!$R35))=FALSE,IF(ISERR(FIND(CONCATENATE(V$4,"+"),Stac!$R35))=FALSE,IF(ISERR(FIND(CONCATENATE(V$4,"++"),Stac!$R35))=FALSE,IF(ISERR(FIND(CONCATENATE(V$4,"+++"),Stac!$R35))=FALSE,"+++","++"),"+")," ")," ")</f>
        <v xml:space="preserve"> </v>
      </c>
      <c r="W36" s="27" t="str">
        <f>IF(ISERR(FIND(W$4,Stac!$R35))=FALSE,IF(ISERR(FIND(CONCATENATE(W$4,"+"),Stac!$R35))=FALSE,IF(ISERR(FIND(CONCATENATE(W$4,"++"),Stac!$R35))=FALSE,IF(ISERR(FIND(CONCATENATE(W$4,"+++"),Stac!$R35))=FALSE,"+++","++"),"+")," ")," ")</f>
        <v xml:space="preserve"> </v>
      </c>
      <c r="X36" s="27" t="str">
        <f>IF(ISERR(FIND(X$4,Stac!$R35))=FALSE,IF(ISERR(FIND(CONCATENATE(X$4,"+"),Stac!$R35))=FALSE,IF(ISERR(FIND(CONCATENATE(X$4,"++"),Stac!$R35))=FALSE,IF(ISERR(FIND(CONCATENATE(X$4,"+++"),Stac!$R35))=FALSE,"+++","++"),"+")," ")," ")</f>
        <v xml:space="preserve"> </v>
      </c>
      <c r="Y36" s="27" t="str">
        <f>IF(ISERR(FIND(Y$4,Stac!$R35))=FALSE,IF(ISERR(FIND(CONCATENATE(Y$4,"+"),Stac!$R35))=FALSE,IF(ISERR(FIND(CONCATENATE(Y$4,"++"),Stac!$R35))=FALSE,IF(ISERR(FIND(CONCATENATE(Y$4,"+++"),Stac!$R35))=FALSE,"+++","++"),"+")," ")," ")</f>
        <v xml:space="preserve"> </v>
      </c>
      <c r="Z36" s="27" t="str">
        <f>IF(ISERR(FIND(Z$4,Stac!$R35))=FALSE,IF(ISERR(FIND(CONCATENATE(Z$4,"+"),Stac!$R35))=FALSE,IF(ISERR(FIND(CONCATENATE(Z$4,"++"),Stac!$R35))=FALSE,IF(ISERR(FIND(CONCATENATE(Z$4,"+++"),Stac!$R35))=FALSE,"+++","++"),"+")," ")," ")</f>
        <v xml:space="preserve"> </v>
      </c>
      <c r="AA36" s="27" t="str">
        <f>IF(ISERR(FIND(AA$4,Stac!$R35))=FALSE,IF(ISERR(FIND(CONCATENATE(AA$4,"+"),Stac!$R35))=FALSE,IF(ISERR(FIND(CONCATENATE(AA$4,"++"),Stac!$R35))=FALSE,IF(ISERR(FIND(CONCATENATE(AA$4,"+++"),Stac!$R35))=FALSE,"+++","++"),"+")," ")," ")</f>
        <v xml:space="preserve"> </v>
      </c>
      <c r="AB36" s="27" t="str">
        <f>IF(ISERR(FIND(AB$4,Stac!$R35))=FALSE,IF(ISERR(FIND(CONCATENATE(AB$4,"+"),Stac!$R35))=FALSE,IF(ISERR(FIND(CONCATENATE(AB$4,"++"),Stac!$R35))=FALSE,IF(ISERR(FIND(CONCATENATE(AB$4,"+++"),Stac!$R35))=FALSE,"+++","++"),"+")," ")," ")</f>
        <v xml:space="preserve"> </v>
      </c>
      <c r="AC36" s="27" t="str">
        <f>IF(ISERR(FIND(AC$4,Stac!$R35))=FALSE,IF(ISERR(FIND(CONCATENATE(AC$4,"+"),Stac!$R35))=FALSE,IF(ISERR(FIND(CONCATENATE(AC$4,"++"),Stac!$R35))=FALSE,IF(ISERR(FIND(CONCATENATE(AC$4,"+++"),Stac!$R35))=FALSE,"+++","++"),"+")," ")," ")</f>
        <v xml:space="preserve"> </v>
      </c>
      <c r="AD36" s="72" t="str">
        <f>Stac!C35</f>
        <v>Electronics</v>
      </c>
      <c r="AE36" s="27" t="str">
        <f>IF(ISERR(FIND(AE$4,Stac!$S35))=FALSE,IF(ISERR(FIND(CONCATENATE(AE$4,"+"),Stac!$S35))=FALSE,IF(ISERR(FIND(CONCATENATE(AE$4,"++"),Stac!$S35))=FALSE,IF(ISERR(FIND(CONCATENATE(AE$4,"+++"),Stac!$S35))=FALSE,"+++","++"),"+")," ")," ")</f>
        <v xml:space="preserve"> </v>
      </c>
      <c r="AF36" s="27" t="str">
        <f>IF(ISERR(FIND(AF$4,Stac!$S35))=FALSE,IF(ISERR(FIND(CONCATENATE(AF$4,"+"),Stac!$S35))=FALSE,IF(ISERR(FIND(CONCATENATE(AF$4,"++"),Stac!$S35))=FALSE,IF(ISERR(FIND(CONCATENATE(AF$4,"+++"),Stac!$S35))=FALSE,"+++","++"),"+")," ")," ")</f>
        <v>+</v>
      </c>
      <c r="AG36" s="27" t="str">
        <f>IF(ISERR(FIND(AG$4,Stac!$S35))=FALSE,IF(ISERR(FIND(CONCATENATE(AG$4,"+"),Stac!$S35))=FALSE,IF(ISERR(FIND(CONCATENATE(AG$4,"++"),Stac!$S35))=FALSE,IF(ISERR(FIND(CONCATENATE(AG$4,"+++"),Stac!$S35))=FALSE,"+++","++"),"+")," ")," ")</f>
        <v xml:space="preserve"> </v>
      </c>
      <c r="AH36" s="27" t="str">
        <f>IF(ISERR(FIND(AH$4,Stac!$S35))=FALSE,IF(ISERR(FIND(CONCATENATE(AH$4,"+"),Stac!$S35))=FALSE,IF(ISERR(FIND(CONCATENATE(AH$4,"++"),Stac!$S35))=FALSE,IF(ISERR(FIND(CONCATENATE(AH$4,"+++"),Stac!$S35))=FALSE,"+++","++"),"+")," ")," ")</f>
        <v xml:space="preserve"> </v>
      </c>
      <c r="AI36" s="27" t="str">
        <f>IF(ISERR(FIND(AI$4,Stac!$S35))=FALSE,IF(ISERR(FIND(CONCATENATE(AI$4,"+"),Stac!$S35))=FALSE,IF(ISERR(FIND(CONCATENATE(AI$4,"++"),Stac!$S35))=FALSE,IF(ISERR(FIND(CONCATENATE(AI$4,"+++"),Stac!$S35))=FALSE,"+++","++"),"+")," ")," ")</f>
        <v xml:space="preserve"> </v>
      </c>
      <c r="AJ36" s="27" t="str">
        <f>IF(ISERR(FIND(AJ$4,Stac!$S35))=FALSE,IF(ISERR(FIND(CONCATENATE(AJ$4,"+"),Stac!$S35))=FALSE,IF(ISERR(FIND(CONCATENATE(AJ$4,"++"),Stac!$S35))=FALSE,IF(ISERR(FIND(CONCATENATE(AJ$4,"+++"),Stac!$S35))=FALSE,"+++","++"),"+")," ")," ")</f>
        <v xml:space="preserve"> </v>
      </c>
      <c r="AK36" s="27" t="str">
        <f>IF(ISERR(FIND(AK$4,Stac!$S35))=FALSE,IF(ISERR(FIND(CONCATENATE(AK$4,"+"),Stac!$S35))=FALSE,IF(ISERR(FIND(CONCATENATE(AK$4,"++"),Stac!$S35))=FALSE,IF(ISERR(FIND(CONCATENATE(AK$4,"+++"),Stac!$S35))=FALSE,"+++","++"),"+")," ")," ")</f>
        <v xml:space="preserve"> </v>
      </c>
      <c r="AL36" s="27" t="str">
        <f>IF(ISERR(FIND(AL$4,Stac!$S35))=FALSE,IF(ISERR(FIND(CONCATENATE(AL$4,"+"),Stac!$S35))=FALSE,IF(ISERR(FIND(CONCATENATE(AL$4,"++"),Stac!$S35))=FALSE,IF(ISERR(FIND(CONCATENATE(AL$4,"+++"),Stac!$S35))=FALSE,"+++","++"),"+")," ")," ")</f>
        <v xml:space="preserve"> </v>
      </c>
      <c r="AM36" s="27" t="str">
        <f>IF(ISERR(FIND(AM$4,Stac!$S35))=FALSE,IF(ISERR(FIND(CONCATENATE(AM$4,"+"),Stac!$S35))=FALSE,IF(ISERR(FIND(CONCATENATE(AM$4,"++"),Stac!$S35))=FALSE,IF(ISERR(FIND(CONCATENATE(AM$4,"+++"),Stac!$S35))=FALSE,"+++","++"),"+")," ")," ")</f>
        <v xml:space="preserve"> </v>
      </c>
      <c r="AN36" s="27" t="str">
        <f>IF(ISERR(FIND(AN$4,Stac!$S35))=FALSE,IF(ISERR(FIND(CONCATENATE(AN$4,"+"),Stac!$S35))=FALSE,IF(ISERR(FIND(CONCATENATE(AN$4,"++"),Stac!$S35))=FALSE,IF(ISERR(FIND(CONCATENATE(AN$4,"+++"),Stac!$S35))=FALSE,"+++","++"),"+")," ")," ")</f>
        <v xml:space="preserve"> </v>
      </c>
      <c r="AO36" s="27" t="str">
        <f>IF(ISERR(FIND(AO$4,Stac!$S35))=FALSE,IF(ISERR(FIND(CONCATENATE(AO$4,"+"),Stac!$S35))=FALSE,IF(ISERR(FIND(CONCATENATE(AO$4,"++"),Stac!$S35))=FALSE,IF(ISERR(FIND(CONCATENATE(AO$4,"+++"),Stac!$S35))=FALSE,"+++","++"),"+")," ")," ")</f>
        <v xml:space="preserve"> </v>
      </c>
      <c r="AP36" s="27" t="str">
        <f>IF(ISERR(FIND(AP$4,Stac!$S35))=FALSE,IF(ISERR(FIND(CONCATENATE(AP$4,"+"),Stac!$S35))=FALSE,IF(ISERR(FIND(CONCATENATE(AP$4,"++"),Stac!$S35))=FALSE,IF(ISERR(FIND(CONCATENATE(AP$4,"+++"),Stac!$S35))=FALSE,"+++","++"),"+")," ")," ")</f>
        <v xml:space="preserve"> </v>
      </c>
      <c r="AQ36" s="27" t="str">
        <f>IF(ISERR(FIND(AQ$4,Stac!$S35))=FALSE,IF(ISERR(FIND(CONCATENATE(AQ$4,"+"),Stac!$S35))=FALSE,IF(ISERR(FIND(CONCATENATE(AQ$4,"++"),Stac!$S35))=FALSE,IF(ISERR(FIND(CONCATENATE(AQ$4,"+++"),Stac!$S35))=FALSE,"+++","++"),"+")," ")," ")</f>
        <v xml:space="preserve"> </v>
      </c>
      <c r="AR36" s="27" t="str">
        <f>IF(ISERR(FIND(AR$4,Stac!$S35))=FALSE,IF(ISERR(FIND(CONCATENATE(AR$4,"+"),Stac!$S35))=FALSE,IF(ISERR(FIND(CONCATENATE(AR$4,"++"),Stac!$S35))=FALSE,IF(ISERR(FIND(CONCATENATE(AR$4,"+++"),Stac!$S35))=FALSE,"+++","++"),"+")," ")," ")</f>
        <v xml:space="preserve"> </v>
      </c>
      <c r="AS36" s="27" t="str">
        <f>IF(ISERR(FIND(AS$4,Stac!$S35))=FALSE,IF(ISERR(FIND(CONCATENATE(AS$4,"+"),Stac!$S35))=FALSE,IF(ISERR(FIND(CONCATENATE(AS$4,"++"),Stac!$S35))=FALSE,IF(ISERR(FIND(CONCATENATE(AS$4,"+++"),Stac!$S35))=FALSE,"+++","++"),"+")," ")," ")</f>
        <v>+</v>
      </c>
      <c r="AT36" s="27" t="str">
        <f>IF(ISERR(FIND(AT$4,Stac!$S35))=FALSE,IF(ISERR(FIND(CONCATENATE(AT$4,"+"),Stac!$S35))=FALSE,IF(ISERR(FIND(CONCATENATE(AT$4,"++"),Stac!$S35))=FALSE,IF(ISERR(FIND(CONCATENATE(AT$4,"+++"),Stac!$S35))=FALSE,"+++","++"),"+")," ")," ")</f>
        <v xml:space="preserve"> </v>
      </c>
      <c r="AU36" s="27" t="str">
        <f>IF(ISERR(FIND(AU$4,Stac!$S35))=FALSE,IF(ISERR(FIND(CONCATENATE(AU$4,"+"),Stac!$S35))=FALSE,IF(ISERR(FIND(CONCATENATE(AU$4,"++"),Stac!$S35))=FALSE,IF(ISERR(FIND(CONCATENATE(AU$4,"+++"),Stac!$S35))=FALSE,"+++","++"),"+")," ")," ")</f>
        <v xml:space="preserve"> </v>
      </c>
      <c r="AV36" s="27" t="str">
        <f>IF(ISERR(FIND(AV$4,Stac!$S35))=FALSE,IF(ISERR(FIND(CONCATENATE(AV$4,"+"),Stac!$S35))=FALSE,IF(ISERR(FIND(CONCATENATE(AV$4,"++"),Stac!$S35))=FALSE,IF(ISERR(FIND(CONCATENATE(AV$4,"+++"),Stac!$S35))=FALSE,"+++","++"),"+")," ")," ")</f>
        <v xml:space="preserve"> </v>
      </c>
      <c r="AW36" s="27" t="str">
        <f>IF(ISERR(FIND(AW$4,Stac!$S35))=FALSE,IF(ISERR(FIND(CONCATENATE(AW$4,"+"),Stac!$S35))=FALSE,IF(ISERR(FIND(CONCATENATE(AW$4,"++"),Stac!$S35))=FALSE,IF(ISERR(FIND(CONCATENATE(AW$4,"+++"),Stac!$S35))=FALSE,"+++","++"),"+")," ")," ")</f>
        <v xml:space="preserve"> </v>
      </c>
      <c r="AX36" s="27" t="str">
        <f>IF(ISERR(FIND(AX$4,Stac!$S35))=FALSE,IF(ISERR(FIND(CONCATENATE(AX$4,"+"),Stac!$S35))=FALSE,IF(ISERR(FIND(CONCATENATE(AX$4,"++"),Stac!$S35))=FALSE,IF(ISERR(FIND(CONCATENATE(AX$4,"+++"),Stac!$S35))=FALSE,"+++","++"),"+")," ")," ")</f>
        <v xml:space="preserve"> </v>
      </c>
      <c r="AY36" s="27" t="str">
        <f>IF(ISERR(FIND(AY$4,Stac!$S35))=FALSE,IF(ISERR(FIND(CONCATENATE(AY$4,"+"),Stac!$S35))=FALSE,IF(ISERR(FIND(CONCATENATE(AY$4,"++"),Stac!$S35))=FALSE,IF(ISERR(FIND(CONCATENATE(AY$4,"+++"),Stac!$S35))=FALSE,"+++","++"),"+")," ")," ")</f>
        <v xml:space="preserve"> </v>
      </c>
      <c r="AZ36" s="27" t="str">
        <f>IF(ISERR(FIND(AZ$4,Stac!$S35))=FALSE,IF(ISERR(FIND(CONCATENATE(AZ$4,"+"),Stac!$S35))=FALSE,IF(ISERR(FIND(CONCATENATE(AZ$4,"++"),Stac!$S35))=FALSE,IF(ISERR(FIND(CONCATENATE(AZ$4,"+++"),Stac!$S35))=FALSE,"+++","++"),"+")," ")," ")</f>
        <v xml:space="preserve"> </v>
      </c>
      <c r="BA36" s="27" t="str">
        <f>IF(ISERR(FIND(BA$4,Stac!$S35))=FALSE,IF(ISERR(FIND(CONCATENATE(BA$4,"+"),Stac!$S35))=FALSE,IF(ISERR(FIND(CONCATENATE(BA$4,"++"),Stac!$S35))=FALSE,IF(ISERR(FIND(CONCATENATE(BA$4,"+++"),Stac!$S35))=FALSE,"+++","++"),"+")," ")," ")</f>
        <v xml:space="preserve"> </v>
      </c>
      <c r="BB36" s="27" t="str">
        <f>IF(ISERR(FIND(BB$4,Stac!$S35))=FALSE,IF(ISERR(FIND(CONCATENATE(BB$4,"+"),Stac!$S35))=FALSE,IF(ISERR(FIND(CONCATENATE(BB$4,"++"),Stac!$S35))=FALSE,IF(ISERR(FIND(CONCATENATE(BB$4,"+++"),Stac!$S35))=FALSE,"+++","++"),"+")," ")," ")</f>
        <v xml:space="preserve"> </v>
      </c>
      <c r="BC36" s="27" t="str">
        <f>IF(ISERR(FIND(BC$4,Stac!$S35))=FALSE,IF(ISERR(FIND(CONCATENATE(BC$4,"+"),Stac!$S35))=FALSE,IF(ISERR(FIND(CONCATENATE(BC$4,"++"),Stac!$S35))=FALSE,IF(ISERR(FIND(CONCATENATE(BC$4,"+++"),Stac!$S35))=FALSE,"+++","++"),"+")," ")," ")</f>
        <v>+</v>
      </c>
      <c r="BD36" s="27" t="str">
        <f>IF(ISERR(FIND(BD$4,Stac!$S35))=FALSE,IF(ISERR(FIND(CONCATENATE(BD$4,"+"),Stac!$S35))=FALSE,IF(ISERR(FIND(CONCATENATE(BD$4,"++"),Stac!$S35))=FALSE,IF(ISERR(FIND(CONCATENATE(BD$4,"+++"),Stac!$S35))=FALSE,"+++","++"),"+")," ")," ")</f>
        <v xml:space="preserve"> </v>
      </c>
      <c r="BE36" s="27" t="str">
        <f>IF(ISERR(FIND(BE$4,Stac!$S35))=FALSE,IF(ISERR(FIND(CONCATENATE(BE$4,"+"),Stac!$S35))=FALSE,IF(ISERR(FIND(CONCATENATE(BE$4,"++"),Stac!$S35))=FALSE,IF(ISERR(FIND(CONCATENATE(BE$4,"+++"),Stac!$S35))=FALSE,"+++","++"),"+")," ")," ")</f>
        <v xml:space="preserve"> </v>
      </c>
      <c r="BF36" s="27" t="str">
        <f>IF(ISERR(FIND(BF$4,Stac!$S35))=FALSE,IF(ISERR(FIND(CONCATENATE(BF$4,"+"),Stac!$S35))=FALSE,IF(ISERR(FIND(CONCATENATE(BF$4,"++"),Stac!$S35))=FALSE,IF(ISERR(FIND(CONCATENATE(BF$4,"+++"),Stac!$S35))=FALSE,"+++","++"),"+")," ")," ")</f>
        <v xml:space="preserve"> </v>
      </c>
      <c r="BG36" s="27" t="str">
        <f>IF(ISERR(FIND(BG$4,Stac!$S35))=FALSE,IF(ISERR(FIND(CONCATENATE(BG$4,"+"),Stac!$S35))=FALSE,IF(ISERR(FIND(CONCATENATE(BG$4,"++"),Stac!$S35))=FALSE,IF(ISERR(FIND(CONCATENATE(BG$4,"+++"),Stac!$S35))=FALSE,"+++","++"),"+")," ")," ")</f>
        <v xml:space="preserve"> </v>
      </c>
      <c r="BH36" s="27" t="str">
        <f>IF(ISERR(FIND(BH$4,Stac!$S35))=FALSE,IF(ISERR(FIND(CONCATENATE(BH$4,"+"),Stac!$S35))=FALSE,IF(ISERR(FIND(CONCATENATE(BH$4,"++"),Stac!$S35))=FALSE,IF(ISERR(FIND(CONCATENATE(BH$4,"+++"),Stac!$S35))=FALSE,"+++","++"),"+")," ")," ")</f>
        <v xml:space="preserve"> </v>
      </c>
      <c r="BI36" s="27" t="str">
        <f>IF(ISERR(FIND(BI$4,Stac!$S35))=FALSE,IF(ISERR(FIND(CONCATENATE(BI$4,"+"),Stac!$S35))=FALSE,IF(ISERR(FIND(CONCATENATE(BI$4,"++"),Stac!$S35))=FALSE,IF(ISERR(FIND(CONCATENATE(BI$4,"+++"),Stac!$S35))=FALSE,"+++","++"),"+")," ")," ")</f>
        <v xml:space="preserve"> </v>
      </c>
      <c r="BJ36" s="72" t="str">
        <f>Stac!C35</f>
        <v>Electronics</v>
      </c>
      <c r="BK36" s="27" t="str">
        <f>IF(ISERR(FIND(BK$4,Stac!$T35))=FALSE,IF(ISERR(FIND(CONCATENATE(BK$4,"+"),Stac!$T35))=FALSE,IF(ISERR(FIND(CONCATENATE(BK$4,"++"),Stac!$T35))=FALSE,IF(ISERR(FIND(CONCATENATE(BK$4,"+++"),Stac!$T35))=FALSE,"+++","++"),"+")," ")," ")</f>
        <v>+</v>
      </c>
      <c r="BL36" s="27" t="str">
        <f>IF(ISERR(FIND(BL$4,Stac!$T35))=FALSE,IF(ISERR(FIND(CONCATENATE(BL$4,"+"),Stac!$T35))=FALSE,IF(ISERR(FIND(CONCATENATE(BL$4,"++"),Stac!$T35))=FALSE,IF(ISERR(FIND(CONCATENATE(BL$4,"+++"),Stac!$T35))=FALSE,"+++","++"),"+")," ")," ")</f>
        <v xml:space="preserve"> </v>
      </c>
      <c r="BM36" s="27" t="str">
        <f>IF(ISERR(FIND(BM$4,Stac!$T35))=FALSE,IF(ISERR(FIND(CONCATENATE(BM$4,"+"),Stac!$T35))=FALSE,IF(ISERR(FIND(CONCATENATE(BM$4,"++"),Stac!$T35))=FALSE,IF(ISERR(FIND(CONCATENATE(BM$4,"+++"),Stac!$T35))=FALSE,"+++","++"),"+")," ")," ")</f>
        <v xml:space="preserve"> </v>
      </c>
      <c r="BN36" s="27" t="str">
        <f>IF(ISERR(FIND(BN$4,Stac!$T35))=FALSE,IF(ISERR(FIND(CONCATENATE(BN$4,"+"),Stac!$T35))=FALSE,IF(ISERR(FIND(CONCATENATE(BN$4,"++"),Stac!$T35))=FALSE,IF(ISERR(FIND(CONCATENATE(BN$4,"+++"),Stac!$T35))=FALSE,"+++","++"),"+")," ")," ")</f>
        <v xml:space="preserve"> </v>
      </c>
      <c r="BO36" s="27" t="str">
        <f>IF(ISERR(FIND(BO$4,Stac!$T35))=FALSE,IF(ISERR(FIND(CONCATENATE(BO$4,"+"),Stac!$T35))=FALSE,IF(ISERR(FIND(CONCATENATE(BO$4,"++"),Stac!$T35))=FALSE,IF(ISERR(FIND(CONCATENATE(BO$4,"+++"),Stac!$T35))=FALSE,"+++","++"),"+")," ")," ")</f>
        <v xml:space="preserve"> </v>
      </c>
      <c r="BP36" s="27" t="str">
        <f>IF(ISERR(FIND(BP$4,Stac!$T35))=FALSE,IF(ISERR(FIND(CONCATENATE(BP$4,"+"),Stac!$T35))=FALSE,IF(ISERR(FIND(CONCATENATE(BP$4,"++"),Stac!$T35))=FALSE,IF(ISERR(FIND(CONCATENATE(BP$4,"+++"),Stac!$T35))=FALSE,"+++","++"),"+")," ")," ")</f>
        <v xml:space="preserve"> </v>
      </c>
      <c r="BQ36" s="27" t="str">
        <f>IF(ISERR(FIND(BQ$4,Stac!$T35))=FALSE,IF(ISERR(FIND(CONCATENATE(BQ$4,"+"),Stac!$T35))=FALSE,IF(ISERR(FIND(CONCATENATE(BQ$4,"++"),Stac!$T35))=FALSE,IF(ISERR(FIND(CONCATENATE(BQ$4,"+++"),Stac!$T35))=FALSE,"+++","++"),"+")," ")," ")</f>
        <v xml:space="preserve"> </v>
      </c>
    </row>
    <row r="37" spans="1:69">
      <c r="A37" s="49" t="str">
        <f>Stac!C36</f>
        <v>Control basics</v>
      </c>
      <c r="B37" s="27" t="str">
        <f>IF(ISERR(FIND(B$4,Stac!$R36))=FALSE,IF(ISERR(FIND(CONCATENATE(B$4,"+"),Stac!$R36))=FALSE,IF(ISERR(FIND(CONCATENATE(B$4,"++"),Stac!$R36))=FALSE,IF(ISERR(FIND(CONCATENATE(B$4,"+++"),Stac!$R36))=FALSE,"+++","++"),"+")," ")," ")</f>
        <v>+</v>
      </c>
      <c r="C37" s="27" t="str">
        <f>IF(ISERR(FIND(C$4,Stac!$R36))=FALSE,IF(ISERR(FIND(CONCATENATE(C$4,"+"),Stac!$R36))=FALSE,IF(ISERR(FIND(CONCATENATE(C$4,"++"),Stac!$R36))=FALSE,IF(ISERR(FIND(CONCATENATE(C$4,"+++"),Stac!$R36))=FALSE,"+++","++"),"+")," ")," ")</f>
        <v xml:space="preserve"> </v>
      </c>
      <c r="D37" s="27" t="str">
        <f>IF(ISERR(FIND(D$4,Stac!$R36))=FALSE,IF(ISERR(FIND(CONCATENATE(D$4,"+"),Stac!$R36))=FALSE,IF(ISERR(FIND(CONCATENATE(D$4,"++"),Stac!$R36))=FALSE,IF(ISERR(FIND(CONCATENATE(D$4,"+++"),Stac!$R36))=FALSE,"+++","++"),"+")," ")," ")</f>
        <v xml:space="preserve"> </v>
      </c>
      <c r="E37" s="27" t="str">
        <f>IF(ISERR(FIND(E$4,Stac!$R36))=FALSE,IF(ISERR(FIND(CONCATENATE(E$4,"+"),Stac!$R36))=FALSE,IF(ISERR(FIND(CONCATENATE(E$4,"++"),Stac!$R36))=FALSE,IF(ISERR(FIND(CONCATENATE(E$4,"+++"),Stac!$R36))=FALSE,"+++","++"),"+")," ")," ")</f>
        <v xml:space="preserve"> </v>
      </c>
      <c r="F37" s="27" t="str">
        <f>IF(ISERR(FIND(F$4,Stac!$R36))=FALSE,IF(ISERR(FIND(CONCATENATE(F$4,"+"),Stac!$R36))=FALSE,IF(ISERR(FIND(CONCATENATE(F$4,"++"),Stac!$R36))=FALSE,IF(ISERR(FIND(CONCATENATE(F$4,"+++"),Stac!$R36))=FALSE,"+++","++"),"+")," ")," ")</f>
        <v xml:space="preserve"> </v>
      </c>
      <c r="G37" s="27" t="str">
        <f>IF(ISERR(FIND(G$4,Stac!$R36))=FALSE,IF(ISERR(FIND(CONCATENATE(G$4,"+"),Stac!$R36))=FALSE,IF(ISERR(FIND(CONCATENATE(G$4,"++"),Stac!$R36))=FALSE,IF(ISERR(FIND(CONCATENATE(G$4,"+++"),Stac!$R36))=FALSE,"+++","++"),"+")," ")," ")</f>
        <v xml:space="preserve"> </v>
      </c>
      <c r="H37" s="27" t="str">
        <f>IF(ISERR(FIND(H$4,Stac!$R36))=FALSE,IF(ISERR(FIND(CONCATENATE(H$4,"+"),Stac!$R36))=FALSE,IF(ISERR(FIND(CONCATENATE(H$4,"++"),Stac!$R36))=FALSE,IF(ISERR(FIND(CONCATENATE(H$4,"+++"),Stac!$R36))=FALSE,"+++","++"),"+")," ")," ")</f>
        <v xml:space="preserve"> </v>
      </c>
      <c r="I37" s="27" t="str">
        <f>IF(ISERR(FIND(I$4,Stac!$R36))=FALSE,IF(ISERR(FIND(CONCATENATE(I$4,"+"),Stac!$R36))=FALSE,IF(ISERR(FIND(CONCATENATE(I$4,"++"),Stac!$R36))=FALSE,IF(ISERR(FIND(CONCATENATE(I$4,"+++"),Stac!$R36))=FALSE,"+++","++"),"+")," ")," ")</f>
        <v xml:space="preserve"> </v>
      </c>
      <c r="J37" s="27" t="str">
        <f>IF(ISERR(FIND(J$4,Stac!$R36))=FALSE,IF(ISERR(FIND(CONCATENATE(J$4,"+"),Stac!$R36))=FALSE,IF(ISERR(FIND(CONCATENATE(J$4,"++"),Stac!$R36))=FALSE,IF(ISERR(FIND(CONCATENATE(J$4,"+++"),Stac!$R36))=FALSE,"+++","++"),"+")," ")," ")</f>
        <v xml:space="preserve"> </v>
      </c>
      <c r="K37" s="27" t="str">
        <f>IF(ISERR(FIND(K$4,Stac!$R36))=FALSE,IF(ISERR(FIND(CONCATENATE(K$4,"+"),Stac!$R36))=FALSE,IF(ISERR(FIND(CONCATENATE(K$4,"++"),Stac!$R36))=FALSE,IF(ISERR(FIND(CONCATENATE(K$4,"+++"),Stac!$R36))=FALSE,"+++","++"),"+")," ")," ")</f>
        <v xml:space="preserve"> </v>
      </c>
      <c r="L37" s="27" t="str">
        <f>IF(ISERR(FIND(L$4,Stac!$R36))=FALSE,IF(ISERR(FIND(CONCATENATE(L$4,"+"),Stac!$R36))=FALSE,IF(ISERR(FIND(CONCATENATE(L$4,"++"),Stac!$R36))=FALSE,IF(ISERR(FIND(CONCATENATE(L$4,"+++"),Stac!$R36))=FALSE,"+++","++"),"+")," ")," ")</f>
        <v xml:space="preserve"> </v>
      </c>
      <c r="M37" s="27" t="str">
        <f>IF(ISERR(FIND(M$4,Stac!$R36))=FALSE,IF(ISERR(FIND(CONCATENATE(M$4,"+"),Stac!$R36))=FALSE,IF(ISERR(FIND(CONCATENATE(M$4,"++"),Stac!$R36))=FALSE,IF(ISERR(FIND(CONCATENATE(M$4,"+++"),Stac!$R36))=FALSE,"+++","++"),"+")," ")," ")</f>
        <v xml:space="preserve"> </v>
      </c>
      <c r="N37" s="27" t="str">
        <f>IF(ISERR(FIND(N$4,Stac!$R36))=FALSE,IF(ISERR(FIND(CONCATENATE(N$4,"+"),Stac!$R36))=FALSE,IF(ISERR(FIND(CONCATENATE(N$4,"++"),Stac!$R36))=FALSE,IF(ISERR(FIND(CONCATENATE(N$4,"+++"),Stac!$R36))=FALSE,"+++","++"),"+")," ")," ")</f>
        <v xml:space="preserve"> </v>
      </c>
      <c r="O37" s="27" t="str">
        <f>IF(ISERR(FIND(O$4,Stac!$R36))=FALSE,IF(ISERR(FIND(CONCATENATE(O$4,"+"),Stac!$R36))=FALSE,IF(ISERR(FIND(CONCATENATE(O$4,"++"),Stac!$R36))=FALSE,IF(ISERR(FIND(CONCATENATE(O$4,"+++"),Stac!$R36))=FALSE,"+++","++"),"+")," ")," ")</f>
        <v>+</v>
      </c>
      <c r="P37" s="27" t="str">
        <f>IF(ISERR(FIND(P$4,Stac!$R36))=FALSE,IF(ISERR(FIND(CONCATENATE(P$4,"+"),Stac!$R36))=FALSE,IF(ISERR(FIND(CONCATENATE(P$4,"++"),Stac!$R36))=FALSE,IF(ISERR(FIND(CONCATENATE(P$4,"+++"),Stac!$R36))=FALSE,"+++","++"),"+")," ")," ")</f>
        <v xml:space="preserve"> </v>
      </c>
      <c r="Q37" s="27" t="str">
        <f>IF(ISERR(FIND(Q$4,Stac!$R36))=FALSE,IF(ISERR(FIND(CONCATENATE(Q$4,"+"),Stac!$R36))=FALSE,IF(ISERR(FIND(CONCATENATE(Q$4,"++"),Stac!$R36))=FALSE,IF(ISERR(FIND(CONCATENATE(Q$4,"+++"),Stac!$R36))=FALSE,"+++","++"),"+")," ")," ")</f>
        <v xml:space="preserve"> </v>
      </c>
      <c r="R37" s="27" t="str">
        <f>IF(ISERR(FIND(R$4,Stac!$R36))=FALSE,IF(ISERR(FIND(CONCATENATE(R$4,"+"),Stac!$R36))=FALSE,IF(ISERR(FIND(CONCATENATE(R$4,"++"),Stac!$R36))=FALSE,IF(ISERR(FIND(CONCATENATE(R$4,"+++"),Stac!$R36))=FALSE,"+++","++"),"+")," ")," ")</f>
        <v xml:space="preserve"> </v>
      </c>
      <c r="S37" s="27" t="str">
        <f>IF(ISERR(FIND(S$4,Stac!$R36))=FALSE,IF(ISERR(FIND(CONCATENATE(S$4,"+"),Stac!$R36))=FALSE,IF(ISERR(FIND(CONCATENATE(S$4,"++"),Stac!$R36))=FALSE,IF(ISERR(FIND(CONCATENATE(S$4,"+++"),Stac!$R36))=FALSE,"+++","++"),"+")," ")," ")</f>
        <v xml:space="preserve"> </v>
      </c>
      <c r="T37" s="27" t="str">
        <f>IF(ISERR(FIND(T$4,Stac!$R36))=FALSE,IF(ISERR(FIND(CONCATENATE(T$4,"+"),Stac!$R36))=FALSE,IF(ISERR(FIND(CONCATENATE(T$4,"++"),Stac!$R36))=FALSE,IF(ISERR(FIND(CONCATENATE(T$4,"+++"),Stac!$R36))=FALSE,"+++","++"),"+")," ")," ")</f>
        <v xml:space="preserve"> </v>
      </c>
      <c r="U37" s="27" t="str">
        <f>IF(ISERR(FIND(U$4,Stac!$R36))=FALSE,IF(ISERR(FIND(CONCATENATE(U$4,"+"),Stac!$R36))=FALSE,IF(ISERR(FIND(CONCATENATE(U$4,"++"),Stac!$R36))=FALSE,IF(ISERR(FIND(CONCATENATE(U$4,"+++"),Stac!$R36))=FALSE,"+++","++"),"+")," ")," ")</f>
        <v xml:space="preserve"> </v>
      </c>
      <c r="V37" s="27" t="str">
        <f>IF(ISERR(FIND(V$4,Stac!$R36))=FALSE,IF(ISERR(FIND(CONCATENATE(V$4,"+"),Stac!$R36))=FALSE,IF(ISERR(FIND(CONCATENATE(V$4,"++"),Stac!$R36))=FALSE,IF(ISERR(FIND(CONCATENATE(V$4,"+++"),Stac!$R36))=FALSE,"+++","++"),"+")," ")," ")</f>
        <v xml:space="preserve"> </v>
      </c>
      <c r="W37" s="27" t="str">
        <f>IF(ISERR(FIND(W$4,Stac!$R36))=FALSE,IF(ISERR(FIND(CONCATENATE(W$4,"+"),Stac!$R36))=FALSE,IF(ISERR(FIND(CONCATENATE(W$4,"++"),Stac!$R36))=FALSE,IF(ISERR(FIND(CONCATENATE(W$4,"+++"),Stac!$R36))=FALSE,"+++","++"),"+")," ")," ")</f>
        <v xml:space="preserve"> </v>
      </c>
      <c r="X37" s="27" t="str">
        <f>IF(ISERR(FIND(X$4,Stac!$R36))=FALSE,IF(ISERR(FIND(CONCATENATE(X$4,"+"),Stac!$R36))=FALSE,IF(ISERR(FIND(CONCATENATE(X$4,"++"),Stac!$R36))=FALSE,IF(ISERR(FIND(CONCATENATE(X$4,"+++"),Stac!$R36))=FALSE,"+++","++"),"+")," ")," ")</f>
        <v xml:space="preserve"> </v>
      </c>
      <c r="Y37" s="27" t="str">
        <f>IF(ISERR(FIND(Y$4,Stac!$R36))=FALSE,IF(ISERR(FIND(CONCATENATE(Y$4,"+"),Stac!$R36))=FALSE,IF(ISERR(FIND(CONCATENATE(Y$4,"++"),Stac!$R36))=FALSE,IF(ISERR(FIND(CONCATENATE(Y$4,"+++"),Stac!$R36))=FALSE,"+++","++"),"+")," ")," ")</f>
        <v xml:space="preserve"> </v>
      </c>
      <c r="Z37" s="27" t="str">
        <f>IF(ISERR(FIND(Z$4,Stac!$R36))=FALSE,IF(ISERR(FIND(CONCATENATE(Z$4,"+"),Stac!$R36))=FALSE,IF(ISERR(FIND(CONCATENATE(Z$4,"++"),Stac!$R36))=FALSE,IF(ISERR(FIND(CONCATENATE(Z$4,"+++"),Stac!$R36))=FALSE,"+++","++"),"+")," ")," ")</f>
        <v xml:space="preserve"> </v>
      </c>
      <c r="AA37" s="27" t="str">
        <f>IF(ISERR(FIND(AA$4,Stac!$R36))=FALSE,IF(ISERR(FIND(CONCATENATE(AA$4,"+"),Stac!$R36))=FALSE,IF(ISERR(FIND(CONCATENATE(AA$4,"++"),Stac!$R36))=FALSE,IF(ISERR(FIND(CONCATENATE(AA$4,"+++"),Stac!$R36))=FALSE,"+++","++"),"+")," ")," ")</f>
        <v xml:space="preserve"> </v>
      </c>
      <c r="AB37" s="27" t="str">
        <f>IF(ISERR(FIND(AB$4,Stac!$R36))=FALSE,IF(ISERR(FIND(CONCATENATE(AB$4,"+"),Stac!$R36))=FALSE,IF(ISERR(FIND(CONCATENATE(AB$4,"++"),Stac!$R36))=FALSE,IF(ISERR(FIND(CONCATENATE(AB$4,"+++"),Stac!$R36))=FALSE,"+++","++"),"+")," ")," ")</f>
        <v xml:space="preserve"> </v>
      </c>
      <c r="AC37" s="27" t="str">
        <f>IF(ISERR(FIND(AC$4,Stac!$R36))=FALSE,IF(ISERR(FIND(CONCATENATE(AC$4,"+"),Stac!$R36))=FALSE,IF(ISERR(FIND(CONCATENATE(AC$4,"++"),Stac!$R36))=FALSE,IF(ISERR(FIND(CONCATENATE(AC$4,"+++"),Stac!$R36))=FALSE,"+++","++"),"+")," ")," ")</f>
        <v xml:space="preserve"> </v>
      </c>
      <c r="AD37" s="72" t="str">
        <f>Stac!C36</f>
        <v>Control basics</v>
      </c>
      <c r="AE37" s="27" t="str">
        <f>IF(ISERR(FIND(AE$4,Stac!$S36))=FALSE,IF(ISERR(FIND(CONCATENATE(AE$4,"+"),Stac!$S36))=FALSE,IF(ISERR(FIND(CONCATENATE(AE$4,"++"),Stac!$S36))=FALSE,IF(ISERR(FIND(CONCATENATE(AE$4,"+++"),Stac!$S36))=FALSE,"+++","++"),"+")," ")," ")</f>
        <v xml:space="preserve"> </v>
      </c>
      <c r="AF37" s="27" t="str">
        <f>IF(ISERR(FIND(AF$4,Stac!$S36))=FALSE,IF(ISERR(FIND(CONCATENATE(AF$4,"+"),Stac!$S36))=FALSE,IF(ISERR(FIND(CONCATENATE(AF$4,"++"),Stac!$S36))=FALSE,IF(ISERR(FIND(CONCATENATE(AF$4,"+++"),Stac!$S36))=FALSE,"+++","++"),"+")," ")," ")</f>
        <v>+</v>
      </c>
      <c r="AG37" s="27" t="str">
        <f>IF(ISERR(FIND(AG$4,Stac!$S36))=FALSE,IF(ISERR(FIND(CONCATENATE(AG$4,"+"),Stac!$S36))=FALSE,IF(ISERR(FIND(CONCATENATE(AG$4,"++"),Stac!$S36))=FALSE,IF(ISERR(FIND(CONCATENATE(AG$4,"+++"),Stac!$S36))=FALSE,"+++","++"),"+")," ")," ")</f>
        <v xml:space="preserve"> </v>
      </c>
      <c r="AH37" s="27" t="str">
        <f>IF(ISERR(FIND(AH$4,Stac!$S36))=FALSE,IF(ISERR(FIND(CONCATENATE(AH$4,"+"),Stac!$S36))=FALSE,IF(ISERR(FIND(CONCATENATE(AH$4,"++"),Stac!$S36))=FALSE,IF(ISERR(FIND(CONCATENATE(AH$4,"+++"),Stac!$S36))=FALSE,"+++","++"),"+")," ")," ")</f>
        <v xml:space="preserve"> </v>
      </c>
      <c r="AI37" s="27" t="str">
        <f>IF(ISERR(FIND(AI$4,Stac!$S36))=FALSE,IF(ISERR(FIND(CONCATENATE(AI$4,"+"),Stac!$S36))=FALSE,IF(ISERR(FIND(CONCATENATE(AI$4,"++"),Stac!$S36))=FALSE,IF(ISERR(FIND(CONCATENATE(AI$4,"+++"),Stac!$S36))=FALSE,"+++","++"),"+")," ")," ")</f>
        <v xml:space="preserve"> </v>
      </c>
      <c r="AJ37" s="27" t="str">
        <f>IF(ISERR(FIND(AJ$4,Stac!$S36))=FALSE,IF(ISERR(FIND(CONCATENATE(AJ$4,"+"),Stac!$S36))=FALSE,IF(ISERR(FIND(CONCATENATE(AJ$4,"++"),Stac!$S36))=FALSE,IF(ISERR(FIND(CONCATENATE(AJ$4,"+++"),Stac!$S36))=FALSE,"+++","++"),"+")," ")," ")</f>
        <v xml:space="preserve"> </v>
      </c>
      <c r="AK37" s="27" t="str">
        <f>IF(ISERR(FIND(AK$4,Stac!$S36))=FALSE,IF(ISERR(FIND(CONCATENATE(AK$4,"+"),Stac!$S36))=FALSE,IF(ISERR(FIND(CONCATENATE(AK$4,"++"),Stac!$S36))=FALSE,IF(ISERR(FIND(CONCATENATE(AK$4,"+++"),Stac!$S36))=FALSE,"+++","++"),"+")," ")," ")</f>
        <v xml:space="preserve"> </v>
      </c>
      <c r="AL37" s="27" t="str">
        <f>IF(ISERR(FIND(AL$4,Stac!$S36))=FALSE,IF(ISERR(FIND(CONCATENATE(AL$4,"+"),Stac!$S36))=FALSE,IF(ISERR(FIND(CONCATENATE(AL$4,"++"),Stac!$S36))=FALSE,IF(ISERR(FIND(CONCATENATE(AL$4,"+++"),Stac!$S36))=FALSE,"+++","++"),"+")," ")," ")</f>
        <v xml:space="preserve"> </v>
      </c>
      <c r="AM37" s="27" t="str">
        <f>IF(ISERR(FIND(AM$4,Stac!$S36))=FALSE,IF(ISERR(FIND(CONCATENATE(AM$4,"+"),Stac!$S36))=FALSE,IF(ISERR(FIND(CONCATENATE(AM$4,"++"),Stac!$S36))=FALSE,IF(ISERR(FIND(CONCATENATE(AM$4,"+++"),Stac!$S36))=FALSE,"+++","++"),"+")," ")," ")</f>
        <v xml:space="preserve"> </v>
      </c>
      <c r="AN37" s="27" t="str">
        <f>IF(ISERR(FIND(AN$4,Stac!$S36))=FALSE,IF(ISERR(FIND(CONCATENATE(AN$4,"+"),Stac!$S36))=FALSE,IF(ISERR(FIND(CONCATENATE(AN$4,"++"),Stac!$S36))=FALSE,IF(ISERR(FIND(CONCATENATE(AN$4,"+++"),Stac!$S36))=FALSE,"+++","++"),"+")," ")," ")</f>
        <v>+</v>
      </c>
      <c r="AO37" s="27" t="str">
        <f>IF(ISERR(FIND(AO$4,Stac!$S36))=FALSE,IF(ISERR(FIND(CONCATENATE(AO$4,"+"),Stac!$S36))=FALSE,IF(ISERR(FIND(CONCATENATE(AO$4,"++"),Stac!$S36))=FALSE,IF(ISERR(FIND(CONCATENATE(AO$4,"+++"),Stac!$S36))=FALSE,"+++","++"),"+")," ")," ")</f>
        <v xml:space="preserve"> </v>
      </c>
      <c r="AP37" s="27" t="str">
        <f>IF(ISERR(FIND(AP$4,Stac!$S36))=FALSE,IF(ISERR(FIND(CONCATENATE(AP$4,"+"),Stac!$S36))=FALSE,IF(ISERR(FIND(CONCATENATE(AP$4,"++"),Stac!$S36))=FALSE,IF(ISERR(FIND(CONCATENATE(AP$4,"+++"),Stac!$S36))=FALSE,"+++","++"),"+")," ")," ")</f>
        <v>+</v>
      </c>
      <c r="AQ37" s="27" t="str">
        <f>IF(ISERR(FIND(AQ$4,Stac!$S36))=FALSE,IF(ISERR(FIND(CONCATENATE(AQ$4,"+"),Stac!$S36))=FALSE,IF(ISERR(FIND(CONCATENATE(AQ$4,"++"),Stac!$S36))=FALSE,IF(ISERR(FIND(CONCATENATE(AQ$4,"+++"),Stac!$S36))=FALSE,"+++","++"),"+")," ")," ")</f>
        <v xml:space="preserve"> </v>
      </c>
      <c r="AR37" s="27" t="str">
        <f>IF(ISERR(FIND(AR$4,Stac!$S36))=FALSE,IF(ISERR(FIND(CONCATENATE(AR$4,"+"),Stac!$S36))=FALSE,IF(ISERR(FIND(CONCATENATE(AR$4,"++"),Stac!$S36))=FALSE,IF(ISERR(FIND(CONCATENATE(AR$4,"+++"),Stac!$S36))=FALSE,"+++","++"),"+")," ")," ")</f>
        <v>+</v>
      </c>
      <c r="AS37" s="27" t="str">
        <f>IF(ISERR(FIND(AS$4,Stac!$S36))=FALSE,IF(ISERR(FIND(CONCATENATE(AS$4,"+"),Stac!$S36))=FALSE,IF(ISERR(FIND(CONCATENATE(AS$4,"++"),Stac!$S36))=FALSE,IF(ISERR(FIND(CONCATENATE(AS$4,"+++"),Stac!$S36))=FALSE,"+++","++"),"+")," ")," ")</f>
        <v xml:space="preserve"> </v>
      </c>
      <c r="AT37" s="27" t="str">
        <f>IF(ISERR(FIND(AT$4,Stac!$S36))=FALSE,IF(ISERR(FIND(CONCATENATE(AT$4,"+"),Stac!$S36))=FALSE,IF(ISERR(FIND(CONCATENATE(AT$4,"++"),Stac!$S36))=FALSE,IF(ISERR(FIND(CONCATENATE(AT$4,"+++"),Stac!$S36))=FALSE,"+++","++"),"+")," ")," ")</f>
        <v xml:space="preserve"> </v>
      </c>
      <c r="AU37" s="27" t="str">
        <f>IF(ISERR(FIND(AU$4,Stac!$S36))=FALSE,IF(ISERR(FIND(CONCATENATE(AU$4,"+"),Stac!$S36))=FALSE,IF(ISERR(FIND(CONCATENATE(AU$4,"++"),Stac!$S36))=FALSE,IF(ISERR(FIND(CONCATENATE(AU$4,"+++"),Stac!$S36))=FALSE,"+++","++"),"+")," ")," ")</f>
        <v xml:space="preserve"> </v>
      </c>
      <c r="AV37" s="27" t="str">
        <f>IF(ISERR(FIND(AV$4,Stac!$S36))=FALSE,IF(ISERR(FIND(CONCATENATE(AV$4,"+"),Stac!$S36))=FALSE,IF(ISERR(FIND(CONCATENATE(AV$4,"++"),Stac!$S36))=FALSE,IF(ISERR(FIND(CONCATENATE(AV$4,"+++"),Stac!$S36))=FALSE,"+++","++"),"+")," ")," ")</f>
        <v xml:space="preserve"> </v>
      </c>
      <c r="AW37" s="27" t="str">
        <f>IF(ISERR(FIND(AW$4,Stac!$S36))=FALSE,IF(ISERR(FIND(CONCATENATE(AW$4,"+"),Stac!$S36))=FALSE,IF(ISERR(FIND(CONCATENATE(AW$4,"++"),Stac!$S36))=FALSE,IF(ISERR(FIND(CONCATENATE(AW$4,"+++"),Stac!$S36))=FALSE,"+++","++"),"+")," ")," ")</f>
        <v xml:space="preserve"> </v>
      </c>
      <c r="AX37" s="27" t="str">
        <f>IF(ISERR(FIND(AX$4,Stac!$S36))=FALSE,IF(ISERR(FIND(CONCATENATE(AX$4,"+"),Stac!$S36))=FALSE,IF(ISERR(FIND(CONCATENATE(AX$4,"++"),Stac!$S36))=FALSE,IF(ISERR(FIND(CONCATENATE(AX$4,"+++"),Stac!$S36))=FALSE,"+++","++"),"+")," ")," ")</f>
        <v xml:space="preserve"> </v>
      </c>
      <c r="AY37" s="27" t="str">
        <f>IF(ISERR(FIND(AY$4,Stac!$S36))=FALSE,IF(ISERR(FIND(CONCATENATE(AY$4,"+"),Stac!$S36))=FALSE,IF(ISERR(FIND(CONCATENATE(AY$4,"++"),Stac!$S36))=FALSE,IF(ISERR(FIND(CONCATENATE(AY$4,"+++"),Stac!$S36))=FALSE,"+++","++"),"+")," ")," ")</f>
        <v xml:space="preserve"> </v>
      </c>
      <c r="AZ37" s="27" t="str">
        <f>IF(ISERR(FIND(AZ$4,Stac!$S36))=FALSE,IF(ISERR(FIND(CONCATENATE(AZ$4,"+"),Stac!$S36))=FALSE,IF(ISERR(FIND(CONCATENATE(AZ$4,"++"),Stac!$S36))=FALSE,IF(ISERR(FIND(CONCATENATE(AZ$4,"+++"),Stac!$S36))=FALSE,"+++","++"),"+")," ")," ")</f>
        <v xml:space="preserve"> </v>
      </c>
      <c r="BA37" s="27" t="str">
        <f>IF(ISERR(FIND(BA$4,Stac!$S36))=FALSE,IF(ISERR(FIND(CONCATENATE(BA$4,"+"),Stac!$S36))=FALSE,IF(ISERR(FIND(CONCATENATE(BA$4,"++"),Stac!$S36))=FALSE,IF(ISERR(FIND(CONCATENATE(BA$4,"+++"),Stac!$S36))=FALSE,"+++","++"),"+")," ")," ")</f>
        <v xml:space="preserve"> </v>
      </c>
      <c r="BB37" s="27" t="str">
        <f>IF(ISERR(FIND(BB$4,Stac!$S36))=FALSE,IF(ISERR(FIND(CONCATENATE(BB$4,"+"),Stac!$S36))=FALSE,IF(ISERR(FIND(CONCATENATE(BB$4,"++"),Stac!$S36))=FALSE,IF(ISERR(FIND(CONCATENATE(BB$4,"+++"),Stac!$S36))=FALSE,"+++","++"),"+")," ")," ")</f>
        <v xml:space="preserve"> </v>
      </c>
      <c r="BC37" s="27" t="str">
        <f>IF(ISERR(FIND(BC$4,Stac!$S36))=FALSE,IF(ISERR(FIND(CONCATENATE(BC$4,"+"),Stac!$S36))=FALSE,IF(ISERR(FIND(CONCATENATE(BC$4,"++"),Stac!$S36))=FALSE,IF(ISERR(FIND(CONCATENATE(BC$4,"+++"),Stac!$S36))=FALSE,"+++","++"),"+")," ")," ")</f>
        <v xml:space="preserve"> </v>
      </c>
      <c r="BD37" s="27" t="str">
        <f>IF(ISERR(FIND(BD$4,Stac!$S36))=FALSE,IF(ISERR(FIND(CONCATENATE(BD$4,"+"),Stac!$S36))=FALSE,IF(ISERR(FIND(CONCATENATE(BD$4,"++"),Stac!$S36))=FALSE,IF(ISERR(FIND(CONCATENATE(BD$4,"+++"),Stac!$S36))=FALSE,"+++","++"),"+")," ")," ")</f>
        <v xml:space="preserve"> </v>
      </c>
      <c r="BE37" s="27" t="str">
        <f>IF(ISERR(FIND(BE$4,Stac!$S36))=FALSE,IF(ISERR(FIND(CONCATENATE(BE$4,"+"),Stac!$S36))=FALSE,IF(ISERR(FIND(CONCATENATE(BE$4,"++"),Stac!$S36))=FALSE,IF(ISERR(FIND(CONCATENATE(BE$4,"+++"),Stac!$S36))=FALSE,"+++","++"),"+")," ")," ")</f>
        <v xml:space="preserve"> </v>
      </c>
      <c r="BF37" s="27" t="str">
        <f>IF(ISERR(FIND(BF$4,Stac!$S36))=FALSE,IF(ISERR(FIND(CONCATENATE(BF$4,"+"),Stac!$S36))=FALSE,IF(ISERR(FIND(CONCATENATE(BF$4,"++"),Stac!$S36))=FALSE,IF(ISERR(FIND(CONCATENATE(BF$4,"+++"),Stac!$S36))=FALSE,"+++","++"),"+")," ")," ")</f>
        <v xml:space="preserve"> </v>
      </c>
      <c r="BG37" s="27" t="str">
        <f>IF(ISERR(FIND(BG$4,Stac!$S36))=FALSE,IF(ISERR(FIND(CONCATENATE(BG$4,"+"),Stac!$S36))=FALSE,IF(ISERR(FIND(CONCATENATE(BG$4,"++"),Stac!$S36))=FALSE,IF(ISERR(FIND(CONCATENATE(BG$4,"+++"),Stac!$S36))=FALSE,"+++","++"),"+")," ")," ")</f>
        <v xml:space="preserve"> </v>
      </c>
      <c r="BH37" s="27" t="str">
        <f>IF(ISERR(FIND(BH$4,Stac!$S36))=FALSE,IF(ISERR(FIND(CONCATENATE(BH$4,"+"),Stac!$S36))=FALSE,IF(ISERR(FIND(CONCATENATE(BH$4,"++"),Stac!$S36))=FALSE,IF(ISERR(FIND(CONCATENATE(BH$4,"+++"),Stac!$S36))=FALSE,"+++","++"),"+")," ")," ")</f>
        <v xml:space="preserve"> </v>
      </c>
      <c r="BI37" s="27" t="str">
        <f>IF(ISERR(FIND(BI$4,Stac!$S36))=FALSE,IF(ISERR(FIND(CONCATENATE(BI$4,"+"),Stac!$S36))=FALSE,IF(ISERR(FIND(CONCATENATE(BI$4,"++"),Stac!$S36))=FALSE,IF(ISERR(FIND(CONCATENATE(BI$4,"+++"),Stac!$S36))=FALSE,"+++","++"),"+")," ")," ")</f>
        <v xml:space="preserve"> </v>
      </c>
      <c r="BJ37" s="72" t="str">
        <f>Stac!C36</f>
        <v>Control basics</v>
      </c>
      <c r="BK37" s="27" t="str">
        <f>IF(ISERR(FIND(BK$4,Stac!$T36))=FALSE,IF(ISERR(FIND(CONCATENATE(BK$4,"+"),Stac!$T36))=FALSE,IF(ISERR(FIND(CONCATENATE(BK$4,"++"),Stac!$T36))=FALSE,IF(ISERR(FIND(CONCATENATE(BK$4,"+++"),Stac!$T36))=FALSE,"+++","++"),"+")," ")," ")</f>
        <v xml:space="preserve"> </v>
      </c>
      <c r="BL37" s="27" t="str">
        <f>IF(ISERR(FIND(BL$4,Stac!$T36))=FALSE,IF(ISERR(FIND(CONCATENATE(BL$4,"+"),Stac!$T36))=FALSE,IF(ISERR(FIND(CONCATENATE(BL$4,"++"),Stac!$T36))=FALSE,IF(ISERR(FIND(CONCATENATE(BL$4,"+++"),Stac!$T36))=FALSE,"+++","++"),"+")," ")," ")</f>
        <v xml:space="preserve"> </v>
      </c>
      <c r="BM37" s="27" t="str">
        <f>IF(ISERR(FIND(BM$4,Stac!$T36))=FALSE,IF(ISERR(FIND(CONCATENATE(BM$4,"+"),Stac!$T36))=FALSE,IF(ISERR(FIND(CONCATENATE(BM$4,"++"),Stac!$T36))=FALSE,IF(ISERR(FIND(CONCATENATE(BM$4,"+++"),Stac!$T36))=FALSE,"+++","++"),"+")," ")," ")</f>
        <v xml:space="preserve"> </v>
      </c>
      <c r="BN37" s="27" t="str">
        <f>IF(ISERR(FIND(BN$4,Stac!$T36))=FALSE,IF(ISERR(FIND(CONCATENATE(BN$4,"+"),Stac!$T36))=FALSE,IF(ISERR(FIND(CONCATENATE(BN$4,"++"),Stac!$T36))=FALSE,IF(ISERR(FIND(CONCATENATE(BN$4,"+++"),Stac!$T36))=FALSE,"+++","++"),"+")," ")," ")</f>
        <v xml:space="preserve"> </v>
      </c>
      <c r="BO37" s="27" t="str">
        <f>IF(ISERR(FIND(BO$4,Stac!$T36))=FALSE,IF(ISERR(FIND(CONCATENATE(BO$4,"+"),Stac!$T36))=FALSE,IF(ISERR(FIND(CONCATENATE(BO$4,"++"),Stac!$T36))=FALSE,IF(ISERR(FIND(CONCATENATE(BO$4,"+++"),Stac!$T36))=FALSE,"+++","++"),"+")," ")," ")</f>
        <v>+</v>
      </c>
      <c r="BP37" s="27" t="str">
        <f>IF(ISERR(FIND(BP$4,Stac!$T36))=FALSE,IF(ISERR(FIND(CONCATENATE(BP$4,"+"),Stac!$T36))=FALSE,IF(ISERR(FIND(CONCATENATE(BP$4,"++"),Stac!$T36))=FALSE,IF(ISERR(FIND(CONCATENATE(BP$4,"+++"),Stac!$T36))=FALSE,"+++","++"),"+")," ")," ")</f>
        <v xml:space="preserve"> </v>
      </c>
      <c r="BQ37" s="27" t="str">
        <f>IF(ISERR(FIND(BQ$4,Stac!$T36))=FALSE,IF(ISERR(FIND(CONCATENATE(BQ$4,"+"),Stac!$T36))=FALSE,IF(ISERR(FIND(CONCATENATE(BQ$4,"++"),Stac!$T36))=FALSE,IF(ISERR(FIND(CONCATENATE(BQ$4,"+++"),Stac!$T36))=FALSE,"+++","++"),"+")," ")," ")</f>
        <v xml:space="preserve"> </v>
      </c>
    </row>
    <row r="38" spans="1:69">
      <c r="A38" s="49" t="str">
        <f>Stac!C37</f>
        <v>Electrical engineering  (circuit theory)</v>
      </c>
      <c r="B38" s="27" t="str">
        <f>IF(ISERR(FIND(B$4,Stac!$R37))=FALSE,IF(ISERR(FIND(CONCATENATE(B$4,"+"),Stac!$R37))=FALSE,IF(ISERR(FIND(CONCATENATE(B$4,"++"),Stac!$R37))=FALSE,IF(ISERR(FIND(CONCATENATE(B$4,"+++"),Stac!$R37))=FALSE,"+++","++"),"+")," ")," ")</f>
        <v>+</v>
      </c>
      <c r="C38" s="27" t="str">
        <f>IF(ISERR(FIND(C$4,Stac!$R37))=FALSE,IF(ISERR(FIND(CONCATENATE(C$4,"+"),Stac!$R37))=FALSE,IF(ISERR(FIND(CONCATENATE(C$4,"++"),Stac!$R37))=FALSE,IF(ISERR(FIND(CONCATENATE(C$4,"+++"),Stac!$R37))=FALSE,"+++","++"),"+")," ")," ")</f>
        <v xml:space="preserve"> </v>
      </c>
      <c r="D38" s="27" t="str">
        <f>IF(ISERR(FIND(D$4,Stac!$R37))=FALSE,IF(ISERR(FIND(CONCATENATE(D$4,"+"),Stac!$R37))=FALSE,IF(ISERR(FIND(CONCATENATE(D$4,"++"),Stac!$R37))=FALSE,IF(ISERR(FIND(CONCATENATE(D$4,"+++"),Stac!$R37))=FALSE,"+++","++"),"+")," ")," ")</f>
        <v xml:space="preserve"> </v>
      </c>
      <c r="E38" s="27" t="str">
        <f>IF(ISERR(FIND(E$4,Stac!$R37))=FALSE,IF(ISERR(FIND(CONCATENATE(E$4,"+"),Stac!$R37))=FALSE,IF(ISERR(FIND(CONCATENATE(E$4,"++"),Stac!$R37))=FALSE,IF(ISERR(FIND(CONCATENATE(E$4,"+++"),Stac!$R37))=FALSE,"+++","++"),"+")," ")," ")</f>
        <v xml:space="preserve"> </v>
      </c>
      <c r="F38" s="27" t="str">
        <f>IF(ISERR(FIND(F$4,Stac!$R37))=FALSE,IF(ISERR(FIND(CONCATENATE(F$4,"+"),Stac!$R37))=FALSE,IF(ISERR(FIND(CONCATENATE(F$4,"++"),Stac!$R37))=FALSE,IF(ISERR(FIND(CONCATENATE(F$4,"+++"),Stac!$R37))=FALSE,"+++","++"),"+")," ")," ")</f>
        <v xml:space="preserve"> </v>
      </c>
      <c r="G38" s="27" t="str">
        <f>IF(ISERR(FIND(G$4,Stac!$R37))=FALSE,IF(ISERR(FIND(CONCATENATE(G$4,"+"),Stac!$R37))=FALSE,IF(ISERR(FIND(CONCATENATE(G$4,"++"),Stac!$R37))=FALSE,IF(ISERR(FIND(CONCATENATE(G$4,"+++"),Stac!$R37))=FALSE,"+++","++"),"+")," ")," ")</f>
        <v>+</v>
      </c>
      <c r="H38" s="27" t="str">
        <f>IF(ISERR(FIND(H$4,Stac!$R37))=FALSE,IF(ISERR(FIND(CONCATENATE(H$4,"+"),Stac!$R37))=FALSE,IF(ISERR(FIND(CONCATENATE(H$4,"++"),Stac!$R37))=FALSE,IF(ISERR(FIND(CONCATENATE(H$4,"+++"),Stac!$R37))=FALSE,"+++","++"),"+")," ")," ")</f>
        <v xml:space="preserve"> </v>
      </c>
      <c r="I38" s="27" t="str">
        <f>IF(ISERR(FIND(I$4,Stac!$R37))=FALSE,IF(ISERR(FIND(CONCATENATE(I$4,"+"),Stac!$R37))=FALSE,IF(ISERR(FIND(CONCATENATE(I$4,"++"),Stac!$R37))=FALSE,IF(ISERR(FIND(CONCATENATE(I$4,"+++"),Stac!$R37))=FALSE,"+++","++"),"+")," ")," ")</f>
        <v xml:space="preserve"> </v>
      </c>
      <c r="J38" s="27" t="str">
        <f>IF(ISERR(FIND(J$4,Stac!$R37))=FALSE,IF(ISERR(FIND(CONCATENATE(J$4,"+"),Stac!$R37))=FALSE,IF(ISERR(FIND(CONCATENATE(J$4,"++"),Stac!$R37))=FALSE,IF(ISERR(FIND(CONCATENATE(J$4,"+++"),Stac!$R37))=FALSE,"+++","++"),"+")," ")," ")</f>
        <v xml:space="preserve"> </v>
      </c>
      <c r="K38" s="27" t="str">
        <f>IF(ISERR(FIND(K$4,Stac!$R37))=FALSE,IF(ISERR(FIND(CONCATENATE(K$4,"+"),Stac!$R37))=FALSE,IF(ISERR(FIND(CONCATENATE(K$4,"++"),Stac!$R37))=FALSE,IF(ISERR(FIND(CONCATENATE(K$4,"+++"),Stac!$R37))=FALSE,"+++","++"),"+")," ")," ")</f>
        <v xml:space="preserve"> </v>
      </c>
      <c r="L38" s="27" t="str">
        <f>IF(ISERR(FIND(L$4,Stac!$R37))=FALSE,IF(ISERR(FIND(CONCATENATE(L$4,"+"),Stac!$R37))=FALSE,IF(ISERR(FIND(CONCATENATE(L$4,"++"),Stac!$R37))=FALSE,IF(ISERR(FIND(CONCATENATE(L$4,"+++"),Stac!$R37))=FALSE,"+++","++"),"+")," ")," ")</f>
        <v xml:space="preserve"> </v>
      </c>
      <c r="M38" s="27" t="str">
        <f>IF(ISERR(FIND(M$4,Stac!$R37))=FALSE,IF(ISERR(FIND(CONCATENATE(M$4,"+"),Stac!$R37))=FALSE,IF(ISERR(FIND(CONCATENATE(M$4,"++"),Stac!$R37))=FALSE,IF(ISERR(FIND(CONCATENATE(M$4,"+++"),Stac!$R37))=FALSE,"+++","++"),"+")," ")," ")</f>
        <v xml:space="preserve"> </v>
      </c>
      <c r="N38" s="27" t="str">
        <f>IF(ISERR(FIND(N$4,Stac!$R37))=FALSE,IF(ISERR(FIND(CONCATENATE(N$4,"+"),Stac!$R37))=FALSE,IF(ISERR(FIND(CONCATENATE(N$4,"++"),Stac!$R37))=FALSE,IF(ISERR(FIND(CONCATENATE(N$4,"+++"),Stac!$R37))=FALSE,"+++","++"),"+")," ")," ")</f>
        <v xml:space="preserve"> </v>
      </c>
      <c r="O38" s="27" t="str">
        <f>IF(ISERR(FIND(O$4,Stac!$R37))=FALSE,IF(ISERR(FIND(CONCATENATE(O$4,"+"),Stac!$R37))=FALSE,IF(ISERR(FIND(CONCATENATE(O$4,"++"),Stac!$R37))=FALSE,IF(ISERR(FIND(CONCATENATE(O$4,"+++"),Stac!$R37))=FALSE,"+++","++"),"+")," ")," ")</f>
        <v xml:space="preserve"> </v>
      </c>
      <c r="P38" s="27" t="str">
        <f>IF(ISERR(FIND(P$4,Stac!$R37))=FALSE,IF(ISERR(FIND(CONCATENATE(P$4,"+"),Stac!$R37))=FALSE,IF(ISERR(FIND(CONCATENATE(P$4,"++"),Stac!$R37))=FALSE,IF(ISERR(FIND(CONCATENATE(P$4,"+++"),Stac!$R37))=FALSE,"+++","++"),"+")," ")," ")</f>
        <v xml:space="preserve"> </v>
      </c>
      <c r="Q38" s="27" t="str">
        <f>IF(ISERR(FIND(Q$4,Stac!$R37))=FALSE,IF(ISERR(FIND(CONCATENATE(Q$4,"+"),Stac!$R37))=FALSE,IF(ISERR(FIND(CONCATENATE(Q$4,"++"),Stac!$R37))=FALSE,IF(ISERR(FIND(CONCATENATE(Q$4,"+++"),Stac!$R37))=FALSE,"+++","++"),"+")," ")," ")</f>
        <v xml:space="preserve"> </v>
      </c>
      <c r="R38" s="27" t="str">
        <f>IF(ISERR(FIND(R$4,Stac!$R37))=FALSE,IF(ISERR(FIND(CONCATENATE(R$4,"+"),Stac!$R37))=FALSE,IF(ISERR(FIND(CONCATENATE(R$4,"++"),Stac!$R37))=FALSE,IF(ISERR(FIND(CONCATENATE(R$4,"+++"),Stac!$R37))=FALSE,"+++","++"),"+")," ")," ")</f>
        <v xml:space="preserve"> </v>
      </c>
      <c r="S38" s="27" t="str">
        <f>IF(ISERR(FIND(S$4,Stac!$R37))=FALSE,IF(ISERR(FIND(CONCATENATE(S$4,"+"),Stac!$R37))=FALSE,IF(ISERR(FIND(CONCATENATE(S$4,"++"),Stac!$R37))=FALSE,IF(ISERR(FIND(CONCATENATE(S$4,"+++"),Stac!$R37))=FALSE,"+++","++"),"+")," ")," ")</f>
        <v xml:space="preserve"> </v>
      </c>
      <c r="T38" s="27" t="str">
        <f>IF(ISERR(FIND(T$4,Stac!$R37))=FALSE,IF(ISERR(FIND(CONCATENATE(T$4,"+"),Stac!$R37))=FALSE,IF(ISERR(FIND(CONCATENATE(T$4,"++"),Stac!$R37))=FALSE,IF(ISERR(FIND(CONCATENATE(T$4,"+++"),Stac!$R37))=FALSE,"+++","++"),"+")," ")," ")</f>
        <v xml:space="preserve"> </v>
      </c>
      <c r="U38" s="27" t="str">
        <f>IF(ISERR(FIND(U$4,Stac!$R37))=FALSE,IF(ISERR(FIND(CONCATENATE(U$4,"+"),Stac!$R37))=FALSE,IF(ISERR(FIND(CONCATENATE(U$4,"++"),Stac!$R37))=FALSE,IF(ISERR(FIND(CONCATENATE(U$4,"+++"),Stac!$R37))=FALSE,"+++","++"),"+")," ")," ")</f>
        <v xml:space="preserve"> </v>
      </c>
      <c r="V38" s="27" t="str">
        <f>IF(ISERR(FIND(V$4,Stac!$R37))=FALSE,IF(ISERR(FIND(CONCATENATE(V$4,"+"),Stac!$R37))=FALSE,IF(ISERR(FIND(CONCATENATE(V$4,"++"),Stac!$R37))=FALSE,IF(ISERR(FIND(CONCATENATE(V$4,"+++"),Stac!$R37))=FALSE,"+++","++"),"+")," ")," ")</f>
        <v xml:space="preserve"> </v>
      </c>
      <c r="W38" s="27" t="str">
        <f>IF(ISERR(FIND(W$4,Stac!$R37))=FALSE,IF(ISERR(FIND(CONCATENATE(W$4,"+"),Stac!$R37))=FALSE,IF(ISERR(FIND(CONCATENATE(W$4,"++"),Stac!$R37))=FALSE,IF(ISERR(FIND(CONCATENATE(W$4,"+++"),Stac!$R37))=FALSE,"+++","++"),"+")," ")," ")</f>
        <v xml:space="preserve"> </v>
      </c>
      <c r="X38" s="27" t="str">
        <f>IF(ISERR(FIND(X$4,Stac!$R37))=FALSE,IF(ISERR(FIND(CONCATENATE(X$4,"+"),Stac!$R37))=FALSE,IF(ISERR(FIND(CONCATENATE(X$4,"++"),Stac!$R37))=FALSE,IF(ISERR(FIND(CONCATENATE(X$4,"+++"),Stac!$R37))=FALSE,"+++","++"),"+")," ")," ")</f>
        <v xml:space="preserve"> </v>
      </c>
      <c r="Y38" s="27" t="str">
        <f>IF(ISERR(FIND(Y$4,Stac!$R37))=FALSE,IF(ISERR(FIND(CONCATENATE(Y$4,"+"),Stac!$R37))=FALSE,IF(ISERR(FIND(CONCATENATE(Y$4,"++"),Stac!$R37))=FALSE,IF(ISERR(FIND(CONCATENATE(Y$4,"+++"),Stac!$R37))=FALSE,"+++","++"),"+")," ")," ")</f>
        <v xml:space="preserve"> </v>
      </c>
      <c r="Z38" s="27" t="str">
        <f>IF(ISERR(FIND(Z$4,Stac!$R37))=FALSE,IF(ISERR(FIND(CONCATENATE(Z$4,"+"),Stac!$R37))=FALSE,IF(ISERR(FIND(CONCATENATE(Z$4,"++"),Stac!$R37))=FALSE,IF(ISERR(FIND(CONCATENATE(Z$4,"+++"),Stac!$R37))=FALSE,"+++","++"),"+")," ")," ")</f>
        <v xml:space="preserve"> </v>
      </c>
      <c r="AA38" s="27" t="str">
        <f>IF(ISERR(FIND(AA$4,Stac!$R37))=FALSE,IF(ISERR(FIND(CONCATENATE(AA$4,"+"),Stac!$R37))=FALSE,IF(ISERR(FIND(CONCATENATE(AA$4,"++"),Stac!$R37))=FALSE,IF(ISERR(FIND(CONCATENATE(AA$4,"+++"),Stac!$R37))=FALSE,"+++","++"),"+")," ")," ")</f>
        <v xml:space="preserve"> </v>
      </c>
      <c r="AB38" s="27" t="str">
        <f>IF(ISERR(FIND(AB$4,Stac!$R37))=FALSE,IF(ISERR(FIND(CONCATENATE(AB$4,"+"),Stac!$R37))=FALSE,IF(ISERR(FIND(CONCATENATE(AB$4,"++"),Stac!$R37))=FALSE,IF(ISERR(FIND(CONCATENATE(AB$4,"+++"),Stac!$R37))=FALSE,"+++","++"),"+")," ")," ")</f>
        <v xml:space="preserve"> </v>
      </c>
      <c r="AC38" s="27" t="str">
        <f>IF(ISERR(FIND(AC$4,Stac!$R37))=FALSE,IF(ISERR(FIND(CONCATENATE(AC$4,"+"),Stac!$R37))=FALSE,IF(ISERR(FIND(CONCATENATE(AC$4,"++"),Stac!$R37))=FALSE,IF(ISERR(FIND(CONCATENATE(AC$4,"+++"),Stac!$R37))=FALSE,"+++","++"),"+")," ")," ")</f>
        <v xml:space="preserve"> </v>
      </c>
      <c r="AD38" s="72" t="str">
        <f>Stac!C37</f>
        <v>Electrical engineering  (circuit theory)</v>
      </c>
      <c r="AE38" s="27" t="str">
        <f>IF(ISERR(FIND(AE$4,Stac!$S37))=FALSE,IF(ISERR(FIND(CONCATENATE(AE$4,"+"),Stac!$S37))=FALSE,IF(ISERR(FIND(CONCATENATE(AE$4,"++"),Stac!$S37))=FALSE,IF(ISERR(FIND(CONCATENATE(AE$4,"+++"),Stac!$S37))=FALSE,"+++","++"),"+")," ")," ")</f>
        <v xml:space="preserve"> </v>
      </c>
      <c r="AF38" s="27" t="str">
        <f>IF(ISERR(FIND(AF$4,Stac!$S37))=FALSE,IF(ISERR(FIND(CONCATENATE(AF$4,"+"),Stac!$S37))=FALSE,IF(ISERR(FIND(CONCATENATE(AF$4,"++"),Stac!$S37))=FALSE,IF(ISERR(FIND(CONCATENATE(AF$4,"+++"),Stac!$S37))=FALSE,"+++","++"),"+")," ")," ")</f>
        <v xml:space="preserve"> </v>
      </c>
      <c r="AG38" s="27" t="str">
        <f>IF(ISERR(FIND(AG$4,Stac!$S37))=FALSE,IF(ISERR(FIND(CONCATENATE(AG$4,"+"),Stac!$S37))=FALSE,IF(ISERR(FIND(CONCATENATE(AG$4,"++"),Stac!$S37))=FALSE,IF(ISERR(FIND(CONCATENATE(AG$4,"+++"),Stac!$S37))=FALSE,"+++","++"),"+")," ")," ")</f>
        <v xml:space="preserve"> </v>
      </c>
      <c r="AH38" s="27" t="str">
        <f>IF(ISERR(FIND(AH$4,Stac!$S37))=FALSE,IF(ISERR(FIND(CONCATENATE(AH$4,"+"),Stac!$S37))=FALSE,IF(ISERR(FIND(CONCATENATE(AH$4,"++"),Stac!$S37))=FALSE,IF(ISERR(FIND(CONCATENATE(AH$4,"+++"),Stac!$S37))=FALSE,"+++","++"),"+")," ")," ")</f>
        <v xml:space="preserve"> </v>
      </c>
      <c r="AI38" s="27" t="str">
        <f>IF(ISERR(FIND(AI$4,Stac!$S37))=FALSE,IF(ISERR(FIND(CONCATENATE(AI$4,"+"),Stac!$S37))=FALSE,IF(ISERR(FIND(CONCATENATE(AI$4,"++"),Stac!$S37))=FALSE,IF(ISERR(FIND(CONCATENATE(AI$4,"+++"),Stac!$S37))=FALSE,"+++","++"),"+")," ")," ")</f>
        <v xml:space="preserve"> </v>
      </c>
      <c r="AJ38" s="27" t="str">
        <f>IF(ISERR(FIND(AJ$4,Stac!$S37))=FALSE,IF(ISERR(FIND(CONCATENATE(AJ$4,"+"),Stac!$S37))=FALSE,IF(ISERR(FIND(CONCATENATE(AJ$4,"++"),Stac!$S37))=FALSE,IF(ISERR(FIND(CONCATENATE(AJ$4,"+++"),Stac!$S37))=FALSE,"+++","++"),"+")," ")," ")</f>
        <v xml:space="preserve"> </v>
      </c>
      <c r="AK38" s="27" t="str">
        <f>IF(ISERR(FIND(AK$4,Stac!$S37))=FALSE,IF(ISERR(FIND(CONCATENATE(AK$4,"+"),Stac!$S37))=FALSE,IF(ISERR(FIND(CONCATENATE(AK$4,"++"),Stac!$S37))=FALSE,IF(ISERR(FIND(CONCATENATE(AK$4,"+++"),Stac!$S37))=FALSE,"+++","++"),"+")," ")," ")</f>
        <v xml:space="preserve"> </v>
      </c>
      <c r="AL38" s="27" t="str">
        <f>IF(ISERR(FIND(AL$4,Stac!$S37))=FALSE,IF(ISERR(FIND(CONCATENATE(AL$4,"+"),Stac!$S37))=FALSE,IF(ISERR(FIND(CONCATENATE(AL$4,"++"),Stac!$S37))=FALSE,IF(ISERR(FIND(CONCATENATE(AL$4,"+++"),Stac!$S37))=FALSE,"+++","++"),"+")," ")," ")</f>
        <v xml:space="preserve"> </v>
      </c>
      <c r="AM38" s="27" t="str">
        <f>IF(ISERR(FIND(AM$4,Stac!$S37))=FALSE,IF(ISERR(FIND(CONCATENATE(AM$4,"+"),Stac!$S37))=FALSE,IF(ISERR(FIND(CONCATENATE(AM$4,"++"),Stac!$S37))=FALSE,IF(ISERR(FIND(CONCATENATE(AM$4,"+++"),Stac!$S37))=FALSE,"+++","++"),"+")," ")," ")</f>
        <v xml:space="preserve"> </v>
      </c>
      <c r="AN38" s="27" t="str">
        <f>IF(ISERR(FIND(AN$4,Stac!$S37))=FALSE,IF(ISERR(FIND(CONCATENATE(AN$4,"+"),Stac!$S37))=FALSE,IF(ISERR(FIND(CONCATENATE(AN$4,"++"),Stac!$S37))=FALSE,IF(ISERR(FIND(CONCATENATE(AN$4,"+++"),Stac!$S37))=FALSE,"+++","++"),"+")," ")," ")</f>
        <v xml:space="preserve"> </v>
      </c>
      <c r="AO38" s="27" t="str">
        <f>IF(ISERR(FIND(AO$4,Stac!$S37))=FALSE,IF(ISERR(FIND(CONCATENATE(AO$4,"+"),Stac!$S37))=FALSE,IF(ISERR(FIND(CONCATENATE(AO$4,"++"),Stac!$S37))=FALSE,IF(ISERR(FIND(CONCATENATE(AO$4,"+++"),Stac!$S37))=FALSE,"+++","++"),"+")," ")," ")</f>
        <v xml:space="preserve"> </v>
      </c>
      <c r="AP38" s="27" t="str">
        <f>IF(ISERR(FIND(AP$4,Stac!$S37))=FALSE,IF(ISERR(FIND(CONCATENATE(AP$4,"+"),Stac!$S37))=FALSE,IF(ISERR(FIND(CONCATENATE(AP$4,"++"),Stac!$S37))=FALSE,IF(ISERR(FIND(CONCATENATE(AP$4,"+++"),Stac!$S37))=FALSE,"+++","++"),"+")," ")," ")</f>
        <v xml:space="preserve"> </v>
      </c>
      <c r="AQ38" s="27" t="str">
        <f>IF(ISERR(FIND(AQ$4,Stac!$S37))=FALSE,IF(ISERR(FIND(CONCATENATE(AQ$4,"+"),Stac!$S37))=FALSE,IF(ISERR(FIND(CONCATENATE(AQ$4,"++"),Stac!$S37))=FALSE,IF(ISERR(FIND(CONCATENATE(AQ$4,"+++"),Stac!$S37))=FALSE,"+++","++"),"+")," ")," ")</f>
        <v xml:space="preserve"> </v>
      </c>
      <c r="AR38" s="27" t="str">
        <f>IF(ISERR(FIND(AR$4,Stac!$S37))=FALSE,IF(ISERR(FIND(CONCATENATE(AR$4,"+"),Stac!$S37))=FALSE,IF(ISERR(FIND(CONCATENATE(AR$4,"++"),Stac!$S37))=FALSE,IF(ISERR(FIND(CONCATENATE(AR$4,"+++"),Stac!$S37))=FALSE,"+++","++"),"+")," ")," ")</f>
        <v>+</v>
      </c>
      <c r="AS38" s="27" t="str">
        <f>IF(ISERR(FIND(AS$4,Stac!$S37))=FALSE,IF(ISERR(FIND(CONCATENATE(AS$4,"+"),Stac!$S37))=FALSE,IF(ISERR(FIND(CONCATENATE(AS$4,"++"),Stac!$S37))=FALSE,IF(ISERR(FIND(CONCATENATE(AS$4,"+++"),Stac!$S37))=FALSE,"+++","++"),"+")," ")," ")</f>
        <v>+</v>
      </c>
      <c r="AT38" s="27" t="str">
        <f>IF(ISERR(FIND(AT$4,Stac!$S37))=FALSE,IF(ISERR(FIND(CONCATENATE(AT$4,"+"),Stac!$S37))=FALSE,IF(ISERR(FIND(CONCATENATE(AT$4,"++"),Stac!$S37))=FALSE,IF(ISERR(FIND(CONCATENATE(AT$4,"+++"),Stac!$S37))=FALSE,"+++","++"),"+")," ")," ")</f>
        <v xml:space="preserve"> </v>
      </c>
      <c r="AU38" s="27" t="str">
        <f>IF(ISERR(FIND(AU$4,Stac!$S37))=FALSE,IF(ISERR(FIND(CONCATENATE(AU$4,"+"),Stac!$S37))=FALSE,IF(ISERR(FIND(CONCATENATE(AU$4,"++"),Stac!$S37))=FALSE,IF(ISERR(FIND(CONCATENATE(AU$4,"+++"),Stac!$S37))=FALSE,"+++","++"),"+")," ")," ")</f>
        <v xml:space="preserve"> </v>
      </c>
      <c r="AV38" s="27" t="str">
        <f>IF(ISERR(FIND(AV$4,Stac!$S37))=FALSE,IF(ISERR(FIND(CONCATENATE(AV$4,"+"),Stac!$S37))=FALSE,IF(ISERR(FIND(CONCATENATE(AV$4,"++"),Stac!$S37))=FALSE,IF(ISERR(FIND(CONCATENATE(AV$4,"+++"),Stac!$S37))=FALSE,"+++","++"),"+")," ")," ")</f>
        <v xml:space="preserve"> </v>
      </c>
      <c r="AW38" s="27" t="str">
        <f>IF(ISERR(FIND(AW$4,Stac!$S37))=FALSE,IF(ISERR(FIND(CONCATENATE(AW$4,"+"),Stac!$S37))=FALSE,IF(ISERR(FIND(CONCATENATE(AW$4,"++"),Stac!$S37))=FALSE,IF(ISERR(FIND(CONCATENATE(AW$4,"+++"),Stac!$S37))=FALSE,"+++","++"),"+")," ")," ")</f>
        <v xml:space="preserve"> </v>
      </c>
      <c r="AX38" s="27" t="str">
        <f>IF(ISERR(FIND(AX$4,Stac!$S37))=FALSE,IF(ISERR(FIND(CONCATENATE(AX$4,"+"),Stac!$S37))=FALSE,IF(ISERR(FIND(CONCATENATE(AX$4,"++"),Stac!$S37))=FALSE,IF(ISERR(FIND(CONCATENATE(AX$4,"+++"),Stac!$S37))=FALSE,"+++","++"),"+")," ")," ")</f>
        <v xml:space="preserve"> </v>
      </c>
      <c r="AY38" s="27" t="str">
        <f>IF(ISERR(FIND(AY$4,Stac!$S37))=FALSE,IF(ISERR(FIND(CONCATENATE(AY$4,"+"),Stac!$S37))=FALSE,IF(ISERR(FIND(CONCATENATE(AY$4,"++"),Stac!$S37))=FALSE,IF(ISERR(FIND(CONCATENATE(AY$4,"+++"),Stac!$S37))=FALSE,"+++","++"),"+")," ")," ")</f>
        <v xml:space="preserve"> </v>
      </c>
      <c r="AZ38" s="27" t="str">
        <f>IF(ISERR(FIND(AZ$4,Stac!$S37))=FALSE,IF(ISERR(FIND(CONCATENATE(AZ$4,"+"),Stac!$S37))=FALSE,IF(ISERR(FIND(CONCATENATE(AZ$4,"++"),Stac!$S37))=FALSE,IF(ISERR(FIND(CONCATENATE(AZ$4,"+++"),Stac!$S37))=FALSE,"+++","++"),"+")," ")," ")</f>
        <v xml:space="preserve"> </v>
      </c>
      <c r="BA38" s="27" t="str">
        <f>IF(ISERR(FIND(BA$4,Stac!$S37))=FALSE,IF(ISERR(FIND(CONCATENATE(BA$4,"+"),Stac!$S37))=FALSE,IF(ISERR(FIND(CONCATENATE(BA$4,"++"),Stac!$S37))=FALSE,IF(ISERR(FIND(CONCATENATE(BA$4,"+++"),Stac!$S37))=FALSE,"+++","++"),"+")," ")," ")</f>
        <v xml:space="preserve"> </v>
      </c>
      <c r="BB38" s="27" t="str">
        <f>IF(ISERR(FIND(BB$4,Stac!$S37))=FALSE,IF(ISERR(FIND(CONCATENATE(BB$4,"+"),Stac!$S37))=FALSE,IF(ISERR(FIND(CONCATENATE(BB$4,"++"),Stac!$S37))=FALSE,IF(ISERR(FIND(CONCATENATE(BB$4,"+++"),Stac!$S37))=FALSE,"+++","++"),"+")," ")," ")</f>
        <v xml:space="preserve"> </v>
      </c>
      <c r="BC38" s="27" t="str">
        <f>IF(ISERR(FIND(BC$4,Stac!$S37))=FALSE,IF(ISERR(FIND(CONCATENATE(BC$4,"+"),Stac!$S37))=FALSE,IF(ISERR(FIND(CONCATENATE(BC$4,"++"),Stac!$S37))=FALSE,IF(ISERR(FIND(CONCATENATE(BC$4,"+++"),Stac!$S37))=FALSE,"+++","++"),"+")," ")," ")</f>
        <v xml:space="preserve"> </v>
      </c>
      <c r="BD38" s="27" t="str">
        <f>IF(ISERR(FIND(BD$4,Stac!$S37))=FALSE,IF(ISERR(FIND(CONCATENATE(BD$4,"+"),Stac!$S37))=FALSE,IF(ISERR(FIND(CONCATENATE(BD$4,"++"),Stac!$S37))=FALSE,IF(ISERR(FIND(CONCATENATE(BD$4,"+++"),Stac!$S37))=FALSE,"+++","++"),"+")," ")," ")</f>
        <v xml:space="preserve"> </v>
      </c>
      <c r="BE38" s="27" t="str">
        <f>IF(ISERR(FIND(BE$4,Stac!$S37))=FALSE,IF(ISERR(FIND(CONCATENATE(BE$4,"+"),Stac!$S37))=FALSE,IF(ISERR(FIND(CONCATENATE(BE$4,"++"),Stac!$S37))=FALSE,IF(ISERR(FIND(CONCATENATE(BE$4,"+++"),Stac!$S37))=FALSE,"+++","++"),"+")," ")," ")</f>
        <v xml:space="preserve"> </v>
      </c>
      <c r="BF38" s="27" t="str">
        <f>IF(ISERR(FIND(BF$4,Stac!$S37))=FALSE,IF(ISERR(FIND(CONCATENATE(BF$4,"+"),Stac!$S37))=FALSE,IF(ISERR(FIND(CONCATENATE(BF$4,"++"),Stac!$S37))=FALSE,IF(ISERR(FIND(CONCATENATE(BF$4,"+++"),Stac!$S37))=FALSE,"+++","++"),"+")," ")," ")</f>
        <v xml:space="preserve"> </v>
      </c>
      <c r="BG38" s="27" t="str">
        <f>IF(ISERR(FIND(BG$4,Stac!$S37))=FALSE,IF(ISERR(FIND(CONCATENATE(BG$4,"+"),Stac!$S37))=FALSE,IF(ISERR(FIND(CONCATENATE(BG$4,"++"),Stac!$S37))=FALSE,IF(ISERR(FIND(CONCATENATE(BG$4,"+++"),Stac!$S37))=FALSE,"+++","++"),"+")," ")," ")</f>
        <v xml:space="preserve"> </v>
      </c>
      <c r="BH38" s="27" t="str">
        <f>IF(ISERR(FIND(BH$4,Stac!$S37))=FALSE,IF(ISERR(FIND(CONCATENATE(BH$4,"+"),Stac!$S37))=FALSE,IF(ISERR(FIND(CONCATENATE(BH$4,"++"),Stac!$S37))=FALSE,IF(ISERR(FIND(CONCATENATE(BH$4,"+++"),Stac!$S37))=FALSE,"+++","++"),"+")," ")," ")</f>
        <v xml:space="preserve"> </v>
      </c>
      <c r="BI38" s="27" t="str">
        <f>IF(ISERR(FIND(BI$4,Stac!$S37))=FALSE,IF(ISERR(FIND(CONCATENATE(BI$4,"+"),Stac!$S37))=FALSE,IF(ISERR(FIND(CONCATENATE(BI$4,"++"),Stac!$S37))=FALSE,IF(ISERR(FIND(CONCATENATE(BI$4,"+++"),Stac!$S37))=FALSE,"+++","++"),"+")," ")," ")</f>
        <v xml:space="preserve"> </v>
      </c>
      <c r="BJ38" s="72" t="str">
        <f>Stac!C37</f>
        <v>Electrical engineering  (circuit theory)</v>
      </c>
      <c r="BK38" s="27" t="str">
        <f>IF(ISERR(FIND(BK$4,Stac!$T37))=FALSE,IF(ISERR(FIND(CONCATENATE(BK$4,"+"),Stac!$T37))=FALSE,IF(ISERR(FIND(CONCATENATE(BK$4,"++"),Stac!$T37))=FALSE,IF(ISERR(FIND(CONCATENATE(BK$4,"+++"),Stac!$T37))=FALSE,"+++","++"),"+")," ")," ")</f>
        <v xml:space="preserve"> </v>
      </c>
      <c r="BL38" s="27" t="str">
        <f>IF(ISERR(FIND(BL$4,Stac!$T37))=FALSE,IF(ISERR(FIND(CONCATENATE(BL$4,"+"),Stac!$T37))=FALSE,IF(ISERR(FIND(CONCATENATE(BL$4,"++"),Stac!$T37))=FALSE,IF(ISERR(FIND(CONCATENATE(BL$4,"+++"),Stac!$T37))=FALSE,"+++","++"),"+")," ")," ")</f>
        <v xml:space="preserve"> </v>
      </c>
      <c r="BM38" s="27" t="str">
        <f>IF(ISERR(FIND(BM$4,Stac!$T37))=FALSE,IF(ISERR(FIND(CONCATENATE(BM$4,"+"),Stac!$T37))=FALSE,IF(ISERR(FIND(CONCATENATE(BM$4,"++"),Stac!$T37))=FALSE,IF(ISERR(FIND(CONCATENATE(BM$4,"+++"),Stac!$T37))=FALSE,"+++","++"),"+")," ")," ")</f>
        <v xml:space="preserve"> </v>
      </c>
      <c r="BN38" s="27" t="str">
        <f>IF(ISERR(FIND(BN$4,Stac!$T37))=FALSE,IF(ISERR(FIND(CONCATENATE(BN$4,"+"),Stac!$T37))=FALSE,IF(ISERR(FIND(CONCATENATE(BN$4,"++"),Stac!$T37))=FALSE,IF(ISERR(FIND(CONCATENATE(BN$4,"+++"),Stac!$T37))=FALSE,"+++","++"),"+")," ")," ")</f>
        <v xml:space="preserve"> </v>
      </c>
      <c r="BO38" s="27" t="str">
        <f>IF(ISERR(FIND(BO$4,Stac!$T37))=FALSE,IF(ISERR(FIND(CONCATENATE(BO$4,"+"),Stac!$T37))=FALSE,IF(ISERR(FIND(CONCATENATE(BO$4,"++"),Stac!$T37))=FALSE,IF(ISERR(FIND(CONCATENATE(BO$4,"+++"),Stac!$T37))=FALSE,"+++","++"),"+")," ")," ")</f>
        <v>+</v>
      </c>
      <c r="BP38" s="27" t="str">
        <f>IF(ISERR(FIND(BP$4,Stac!$T37))=FALSE,IF(ISERR(FIND(CONCATENATE(BP$4,"+"),Stac!$T37))=FALSE,IF(ISERR(FIND(CONCATENATE(BP$4,"++"),Stac!$T37))=FALSE,IF(ISERR(FIND(CONCATENATE(BP$4,"+++"),Stac!$T37))=FALSE,"+++","++"),"+")," ")," ")</f>
        <v xml:space="preserve"> </v>
      </c>
      <c r="BQ38" s="27" t="str">
        <f>IF(ISERR(FIND(BQ$4,Stac!$T37))=FALSE,IF(ISERR(FIND(CONCATENATE(BQ$4,"+"),Stac!$T37))=FALSE,IF(ISERR(FIND(CONCATENATE(BQ$4,"++"),Stac!$T37))=FALSE,IF(ISERR(FIND(CONCATENATE(BQ$4,"+++"),Stac!$T37))=FALSE,"+++","++"),"+")," ")," ")</f>
        <v xml:space="preserve"> </v>
      </c>
    </row>
    <row r="39" spans="1:69">
      <c r="A39" s="49" t="str">
        <f>Stac!C38</f>
        <v>Real-time systems</v>
      </c>
      <c r="B39" s="27" t="str">
        <f>IF(ISERR(FIND(B$4,Stac!$R38))=FALSE,IF(ISERR(FIND(CONCATENATE(B$4,"+"),Stac!$R38))=FALSE,IF(ISERR(FIND(CONCATENATE(B$4,"++"),Stac!$R38))=FALSE,IF(ISERR(FIND(CONCATENATE(B$4,"+++"),Stac!$R38))=FALSE,"+++","++"),"+")," ")," ")</f>
        <v xml:space="preserve"> </v>
      </c>
      <c r="C39" s="27" t="str">
        <f>IF(ISERR(FIND(C$4,Stac!$R38))=FALSE,IF(ISERR(FIND(CONCATENATE(C$4,"+"),Stac!$R38))=FALSE,IF(ISERR(FIND(CONCATENATE(C$4,"++"),Stac!$R38))=FALSE,IF(ISERR(FIND(CONCATENATE(C$4,"+++"),Stac!$R38))=FALSE,"+++","++"),"+")," ")," ")</f>
        <v xml:space="preserve"> </v>
      </c>
      <c r="D39" s="27" t="str">
        <f>IF(ISERR(FIND(D$4,Stac!$R38))=FALSE,IF(ISERR(FIND(CONCATENATE(D$4,"+"),Stac!$R38))=FALSE,IF(ISERR(FIND(CONCATENATE(D$4,"++"),Stac!$R38))=FALSE,IF(ISERR(FIND(CONCATENATE(D$4,"+++"),Stac!$R38))=FALSE,"+++","++"),"+")," ")," ")</f>
        <v xml:space="preserve"> </v>
      </c>
      <c r="E39" s="27" t="str">
        <f>IF(ISERR(FIND(E$4,Stac!$R38))=FALSE,IF(ISERR(FIND(CONCATENATE(E$4,"+"),Stac!$R38))=FALSE,IF(ISERR(FIND(CONCATENATE(E$4,"++"),Stac!$R38))=FALSE,IF(ISERR(FIND(CONCATENATE(E$4,"+++"),Stac!$R38))=FALSE,"+++","++"),"+")," ")," ")</f>
        <v xml:space="preserve"> </v>
      </c>
      <c r="F39" s="27" t="str">
        <f>IF(ISERR(FIND(F$4,Stac!$R38))=FALSE,IF(ISERR(FIND(CONCATENATE(F$4,"+"),Stac!$R38))=FALSE,IF(ISERR(FIND(CONCATENATE(F$4,"++"),Stac!$R38))=FALSE,IF(ISERR(FIND(CONCATENATE(F$4,"+++"),Stac!$R38))=FALSE,"+++","++"),"+")," ")," ")</f>
        <v xml:space="preserve"> </v>
      </c>
      <c r="G39" s="27" t="str">
        <f>IF(ISERR(FIND(G$4,Stac!$R38))=FALSE,IF(ISERR(FIND(CONCATENATE(G$4,"+"),Stac!$R38))=FALSE,IF(ISERR(FIND(CONCATENATE(G$4,"++"),Stac!$R38))=FALSE,IF(ISERR(FIND(CONCATENATE(G$4,"+++"),Stac!$R38))=FALSE,"+++","++"),"+")," ")," ")</f>
        <v xml:space="preserve"> </v>
      </c>
      <c r="H39" s="27" t="str">
        <f>IF(ISERR(FIND(H$4,Stac!$R38))=FALSE,IF(ISERR(FIND(CONCATENATE(H$4,"+"),Stac!$R38))=FALSE,IF(ISERR(FIND(CONCATENATE(H$4,"++"),Stac!$R38))=FALSE,IF(ISERR(FIND(CONCATENATE(H$4,"+++"),Stac!$R38))=FALSE,"+++","++"),"+")," ")," ")</f>
        <v xml:space="preserve"> </v>
      </c>
      <c r="I39" s="27" t="str">
        <f>IF(ISERR(FIND(I$4,Stac!$R38))=FALSE,IF(ISERR(FIND(CONCATENATE(I$4,"+"),Stac!$R38))=FALSE,IF(ISERR(FIND(CONCATENATE(I$4,"++"),Stac!$R38))=FALSE,IF(ISERR(FIND(CONCATENATE(I$4,"+++"),Stac!$R38))=FALSE,"+++","++"),"+")," ")," ")</f>
        <v xml:space="preserve"> </v>
      </c>
      <c r="J39" s="27" t="str">
        <f>IF(ISERR(FIND(J$4,Stac!$R38))=FALSE,IF(ISERR(FIND(CONCATENATE(J$4,"+"),Stac!$R38))=FALSE,IF(ISERR(FIND(CONCATENATE(J$4,"++"),Stac!$R38))=FALSE,IF(ISERR(FIND(CONCATENATE(J$4,"+++"),Stac!$R38))=FALSE,"+++","++"),"+")," ")," ")</f>
        <v>+</v>
      </c>
      <c r="K39" s="27" t="str">
        <f>IF(ISERR(FIND(K$4,Stac!$R38))=FALSE,IF(ISERR(FIND(CONCATENATE(K$4,"+"),Stac!$R38))=FALSE,IF(ISERR(FIND(CONCATENATE(K$4,"++"),Stac!$R38))=FALSE,IF(ISERR(FIND(CONCATENATE(K$4,"+++"),Stac!$R38))=FALSE,"+++","++"),"+")," ")," ")</f>
        <v xml:space="preserve"> </v>
      </c>
      <c r="L39" s="27" t="str">
        <f>IF(ISERR(FIND(L$4,Stac!$R38))=FALSE,IF(ISERR(FIND(CONCATENATE(L$4,"+"),Stac!$R38))=FALSE,IF(ISERR(FIND(CONCATENATE(L$4,"++"),Stac!$R38))=FALSE,IF(ISERR(FIND(CONCATENATE(L$4,"+++"),Stac!$R38))=FALSE,"+++","++"),"+")," ")," ")</f>
        <v xml:space="preserve"> </v>
      </c>
      <c r="M39" s="27" t="str">
        <f>IF(ISERR(FIND(M$4,Stac!$R38))=FALSE,IF(ISERR(FIND(CONCATENATE(M$4,"+"),Stac!$R38))=FALSE,IF(ISERR(FIND(CONCATENATE(M$4,"++"),Stac!$R38))=FALSE,IF(ISERR(FIND(CONCATENATE(M$4,"+++"),Stac!$R38))=FALSE,"+++","++"),"+")," ")," ")</f>
        <v xml:space="preserve"> </v>
      </c>
      <c r="N39" s="27" t="str">
        <f>IF(ISERR(FIND(N$4,Stac!$R38))=FALSE,IF(ISERR(FIND(CONCATENATE(N$4,"+"),Stac!$R38))=FALSE,IF(ISERR(FIND(CONCATENATE(N$4,"++"),Stac!$R38))=FALSE,IF(ISERR(FIND(CONCATENATE(N$4,"+++"),Stac!$R38))=FALSE,"+++","++"),"+")," ")," ")</f>
        <v>+</v>
      </c>
      <c r="O39" s="27" t="str">
        <f>IF(ISERR(FIND(O$4,Stac!$R38))=FALSE,IF(ISERR(FIND(CONCATENATE(O$4,"+"),Stac!$R38))=FALSE,IF(ISERR(FIND(CONCATENATE(O$4,"++"),Stac!$R38))=FALSE,IF(ISERR(FIND(CONCATENATE(O$4,"+++"),Stac!$R38))=FALSE,"+++","++"),"+")," ")," ")</f>
        <v xml:space="preserve"> </v>
      </c>
      <c r="P39" s="27" t="str">
        <f>IF(ISERR(FIND(P$4,Stac!$R38))=FALSE,IF(ISERR(FIND(CONCATENATE(P$4,"+"),Stac!$R38))=FALSE,IF(ISERR(FIND(CONCATENATE(P$4,"++"),Stac!$R38))=FALSE,IF(ISERR(FIND(CONCATENATE(P$4,"+++"),Stac!$R38))=FALSE,"+++","++"),"+")," ")," ")</f>
        <v xml:space="preserve"> </v>
      </c>
      <c r="Q39" s="27" t="str">
        <f>IF(ISERR(FIND(Q$4,Stac!$R38))=FALSE,IF(ISERR(FIND(CONCATENATE(Q$4,"+"),Stac!$R38))=FALSE,IF(ISERR(FIND(CONCATENATE(Q$4,"++"),Stac!$R38))=FALSE,IF(ISERR(FIND(CONCATENATE(Q$4,"+++"),Stac!$R38))=FALSE,"+++","++"),"+")," ")," ")</f>
        <v xml:space="preserve"> </v>
      </c>
      <c r="R39" s="27" t="str">
        <f>IF(ISERR(FIND(R$4,Stac!$R38))=FALSE,IF(ISERR(FIND(CONCATENATE(R$4,"+"),Stac!$R38))=FALSE,IF(ISERR(FIND(CONCATENATE(R$4,"++"),Stac!$R38))=FALSE,IF(ISERR(FIND(CONCATENATE(R$4,"+++"),Stac!$R38))=FALSE,"+++","++"),"+")," ")," ")</f>
        <v xml:space="preserve"> </v>
      </c>
      <c r="S39" s="27" t="str">
        <f>IF(ISERR(FIND(S$4,Stac!$R38))=FALSE,IF(ISERR(FIND(CONCATENATE(S$4,"+"),Stac!$R38))=FALSE,IF(ISERR(FIND(CONCATENATE(S$4,"++"),Stac!$R38))=FALSE,IF(ISERR(FIND(CONCATENATE(S$4,"+++"),Stac!$R38))=FALSE,"+++","++"),"+")," ")," ")</f>
        <v xml:space="preserve"> </v>
      </c>
      <c r="T39" s="27" t="str">
        <f>IF(ISERR(FIND(T$4,Stac!$R38))=FALSE,IF(ISERR(FIND(CONCATENATE(T$4,"+"),Stac!$R38))=FALSE,IF(ISERR(FIND(CONCATENATE(T$4,"++"),Stac!$R38))=FALSE,IF(ISERR(FIND(CONCATENATE(T$4,"+++"),Stac!$R38))=FALSE,"+++","++"),"+")," ")," ")</f>
        <v>+</v>
      </c>
      <c r="U39" s="27" t="str">
        <f>IF(ISERR(FIND(U$4,Stac!$R38))=FALSE,IF(ISERR(FIND(CONCATENATE(U$4,"+"),Stac!$R38))=FALSE,IF(ISERR(FIND(CONCATENATE(U$4,"++"),Stac!$R38))=FALSE,IF(ISERR(FIND(CONCATENATE(U$4,"+++"),Stac!$R38))=FALSE,"+++","++"),"+")," ")," ")</f>
        <v xml:space="preserve"> </v>
      </c>
      <c r="V39" s="27" t="str">
        <f>IF(ISERR(FIND(V$4,Stac!$R38))=FALSE,IF(ISERR(FIND(CONCATENATE(V$4,"+"),Stac!$R38))=FALSE,IF(ISERR(FIND(CONCATENATE(V$4,"++"),Stac!$R38))=FALSE,IF(ISERR(FIND(CONCATENATE(V$4,"+++"),Stac!$R38))=FALSE,"+++","++"),"+")," ")," ")</f>
        <v xml:space="preserve"> </v>
      </c>
      <c r="W39" s="27" t="str">
        <f>IF(ISERR(FIND(W$4,Stac!$R38))=FALSE,IF(ISERR(FIND(CONCATENATE(W$4,"+"),Stac!$R38))=FALSE,IF(ISERR(FIND(CONCATENATE(W$4,"++"),Stac!$R38))=FALSE,IF(ISERR(FIND(CONCATENATE(W$4,"+++"),Stac!$R38))=FALSE,"+++","++"),"+")," ")," ")</f>
        <v xml:space="preserve"> </v>
      </c>
      <c r="X39" s="27" t="str">
        <f>IF(ISERR(FIND(X$4,Stac!$R38))=FALSE,IF(ISERR(FIND(CONCATENATE(X$4,"+"),Stac!$R38))=FALSE,IF(ISERR(FIND(CONCATENATE(X$4,"++"),Stac!$R38))=FALSE,IF(ISERR(FIND(CONCATENATE(X$4,"+++"),Stac!$R38))=FALSE,"+++","++"),"+")," ")," ")</f>
        <v xml:space="preserve"> </v>
      </c>
      <c r="Y39" s="27" t="str">
        <f>IF(ISERR(FIND(Y$4,Stac!$R38))=FALSE,IF(ISERR(FIND(CONCATENATE(Y$4,"+"),Stac!$R38))=FALSE,IF(ISERR(FIND(CONCATENATE(Y$4,"++"),Stac!$R38))=FALSE,IF(ISERR(FIND(CONCATENATE(Y$4,"+++"),Stac!$R38))=FALSE,"+++","++"),"+")," ")," ")</f>
        <v xml:space="preserve"> </v>
      </c>
      <c r="Z39" s="27" t="str">
        <f>IF(ISERR(FIND(Z$4,Stac!$R38))=FALSE,IF(ISERR(FIND(CONCATENATE(Z$4,"+"),Stac!$R38))=FALSE,IF(ISERR(FIND(CONCATENATE(Z$4,"++"),Stac!$R38))=FALSE,IF(ISERR(FIND(CONCATENATE(Z$4,"+++"),Stac!$R38))=FALSE,"+++","++"),"+")," ")," ")</f>
        <v xml:space="preserve"> </v>
      </c>
      <c r="AA39" s="27" t="str">
        <f>IF(ISERR(FIND(AA$4,Stac!$R38))=FALSE,IF(ISERR(FIND(CONCATENATE(AA$4,"+"),Stac!$R38))=FALSE,IF(ISERR(FIND(CONCATENATE(AA$4,"++"),Stac!$R38))=FALSE,IF(ISERR(FIND(CONCATENATE(AA$4,"+++"),Stac!$R38))=FALSE,"+++","++"),"+")," ")," ")</f>
        <v xml:space="preserve"> </v>
      </c>
      <c r="AB39" s="27" t="str">
        <f>IF(ISERR(FIND(AB$4,Stac!$R38))=FALSE,IF(ISERR(FIND(CONCATENATE(AB$4,"+"),Stac!$R38))=FALSE,IF(ISERR(FIND(CONCATENATE(AB$4,"++"),Stac!$R38))=FALSE,IF(ISERR(FIND(CONCATENATE(AB$4,"+++"),Stac!$R38))=FALSE,"+++","++"),"+")," ")," ")</f>
        <v xml:space="preserve"> </v>
      </c>
      <c r="AC39" s="27" t="str">
        <f>IF(ISERR(FIND(AC$4,Stac!$R38))=FALSE,IF(ISERR(FIND(CONCATENATE(AC$4,"+"),Stac!$R38))=FALSE,IF(ISERR(FIND(CONCATENATE(AC$4,"++"),Stac!$R38))=FALSE,IF(ISERR(FIND(CONCATENATE(AC$4,"+++"),Stac!$R38))=FALSE,"+++","++"),"+")," ")," ")</f>
        <v xml:space="preserve"> </v>
      </c>
      <c r="AD39" s="72" t="str">
        <f>Stac!C38</f>
        <v>Real-time systems</v>
      </c>
      <c r="AE39" s="27" t="str">
        <f>IF(ISERR(FIND(AE$4,Stac!$S38))=FALSE,IF(ISERR(FIND(CONCATENATE(AE$4,"+"),Stac!$S38))=FALSE,IF(ISERR(FIND(CONCATENATE(AE$4,"++"),Stac!$S38))=FALSE,IF(ISERR(FIND(CONCATENATE(AE$4,"+++"),Stac!$S38))=FALSE,"+++","++"),"+")," ")," ")</f>
        <v xml:space="preserve"> </v>
      </c>
      <c r="AF39" s="27" t="str">
        <f>IF(ISERR(FIND(AF$4,Stac!$S38))=FALSE,IF(ISERR(FIND(CONCATENATE(AF$4,"+"),Stac!$S38))=FALSE,IF(ISERR(FIND(CONCATENATE(AF$4,"++"),Stac!$S38))=FALSE,IF(ISERR(FIND(CONCATENATE(AF$4,"+++"),Stac!$S38))=FALSE,"+++","++"),"+")," ")," ")</f>
        <v xml:space="preserve"> </v>
      </c>
      <c r="AG39" s="27" t="str">
        <f>IF(ISERR(FIND(AG$4,Stac!$S38))=FALSE,IF(ISERR(FIND(CONCATENATE(AG$4,"+"),Stac!$S38))=FALSE,IF(ISERR(FIND(CONCATENATE(AG$4,"++"),Stac!$S38))=FALSE,IF(ISERR(FIND(CONCATENATE(AG$4,"+++"),Stac!$S38))=FALSE,"+++","++"),"+")," ")," ")</f>
        <v xml:space="preserve"> </v>
      </c>
      <c r="AH39" s="27" t="str">
        <f>IF(ISERR(FIND(AH$4,Stac!$S38))=FALSE,IF(ISERR(FIND(CONCATENATE(AH$4,"+"),Stac!$S38))=FALSE,IF(ISERR(FIND(CONCATENATE(AH$4,"++"),Stac!$S38))=FALSE,IF(ISERR(FIND(CONCATENATE(AH$4,"+++"),Stac!$S38))=FALSE,"+++","++"),"+")," ")," ")</f>
        <v xml:space="preserve"> </v>
      </c>
      <c r="AI39" s="27" t="str">
        <f>IF(ISERR(FIND(AI$4,Stac!$S38))=FALSE,IF(ISERR(FIND(CONCATENATE(AI$4,"+"),Stac!$S38))=FALSE,IF(ISERR(FIND(CONCATENATE(AI$4,"++"),Stac!$S38))=FALSE,IF(ISERR(FIND(CONCATENATE(AI$4,"+++"),Stac!$S38))=FALSE,"+++","++"),"+")," ")," ")</f>
        <v xml:space="preserve"> </v>
      </c>
      <c r="AJ39" s="27" t="str">
        <f>IF(ISERR(FIND(AJ$4,Stac!$S38))=FALSE,IF(ISERR(FIND(CONCATENATE(AJ$4,"+"),Stac!$S38))=FALSE,IF(ISERR(FIND(CONCATENATE(AJ$4,"++"),Stac!$S38))=FALSE,IF(ISERR(FIND(CONCATENATE(AJ$4,"+++"),Stac!$S38))=FALSE,"+++","++"),"+")," ")," ")</f>
        <v xml:space="preserve"> </v>
      </c>
      <c r="AK39" s="27" t="str">
        <f>IF(ISERR(FIND(AK$4,Stac!$S38))=FALSE,IF(ISERR(FIND(CONCATENATE(AK$4,"+"),Stac!$S38))=FALSE,IF(ISERR(FIND(CONCATENATE(AK$4,"++"),Stac!$S38))=FALSE,IF(ISERR(FIND(CONCATENATE(AK$4,"+++"),Stac!$S38))=FALSE,"+++","++"),"+")," ")," ")</f>
        <v xml:space="preserve"> </v>
      </c>
      <c r="AL39" s="27" t="str">
        <f>IF(ISERR(FIND(AL$4,Stac!$S38))=FALSE,IF(ISERR(FIND(CONCATENATE(AL$4,"+"),Stac!$S38))=FALSE,IF(ISERR(FIND(CONCATENATE(AL$4,"++"),Stac!$S38))=FALSE,IF(ISERR(FIND(CONCATENATE(AL$4,"+++"),Stac!$S38))=FALSE,"+++","++"),"+")," ")," ")</f>
        <v xml:space="preserve"> </v>
      </c>
      <c r="AM39" s="27" t="str">
        <f>IF(ISERR(FIND(AM$4,Stac!$S38))=FALSE,IF(ISERR(FIND(CONCATENATE(AM$4,"+"),Stac!$S38))=FALSE,IF(ISERR(FIND(CONCATENATE(AM$4,"++"),Stac!$S38))=FALSE,IF(ISERR(FIND(CONCATENATE(AM$4,"+++"),Stac!$S38))=FALSE,"+++","++"),"+")," ")," ")</f>
        <v xml:space="preserve"> </v>
      </c>
      <c r="AN39" s="27" t="str">
        <f>IF(ISERR(FIND(AN$4,Stac!$S38))=FALSE,IF(ISERR(FIND(CONCATENATE(AN$4,"+"),Stac!$S38))=FALSE,IF(ISERR(FIND(CONCATENATE(AN$4,"++"),Stac!$S38))=FALSE,IF(ISERR(FIND(CONCATENATE(AN$4,"+++"),Stac!$S38))=FALSE,"+++","++"),"+")," ")," ")</f>
        <v xml:space="preserve"> </v>
      </c>
      <c r="AO39" s="27" t="str">
        <f>IF(ISERR(FIND(AO$4,Stac!$S38))=FALSE,IF(ISERR(FIND(CONCATENATE(AO$4,"+"),Stac!$S38))=FALSE,IF(ISERR(FIND(CONCATENATE(AO$4,"++"),Stac!$S38))=FALSE,IF(ISERR(FIND(CONCATENATE(AO$4,"+++"),Stac!$S38))=FALSE,"+++","++"),"+")," ")," ")</f>
        <v xml:space="preserve"> </v>
      </c>
      <c r="AP39" s="27" t="str">
        <f>IF(ISERR(FIND(AP$4,Stac!$S38))=FALSE,IF(ISERR(FIND(CONCATENATE(AP$4,"+"),Stac!$S38))=FALSE,IF(ISERR(FIND(CONCATENATE(AP$4,"++"),Stac!$S38))=FALSE,IF(ISERR(FIND(CONCATENATE(AP$4,"+++"),Stac!$S38))=FALSE,"+++","++"),"+")," ")," ")</f>
        <v xml:space="preserve"> </v>
      </c>
      <c r="AQ39" s="27" t="str">
        <f>IF(ISERR(FIND(AQ$4,Stac!$S38))=FALSE,IF(ISERR(FIND(CONCATENATE(AQ$4,"+"),Stac!$S38))=FALSE,IF(ISERR(FIND(CONCATENATE(AQ$4,"++"),Stac!$S38))=FALSE,IF(ISERR(FIND(CONCATENATE(AQ$4,"+++"),Stac!$S38))=FALSE,"+++","++"),"+")," ")," ")</f>
        <v xml:space="preserve"> </v>
      </c>
      <c r="AR39" s="27" t="str">
        <f>IF(ISERR(FIND(AR$4,Stac!$S38))=FALSE,IF(ISERR(FIND(CONCATENATE(AR$4,"+"),Stac!$S38))=FALSE,IF(ISERR(FIND(CONCATENATE(AR$4,"++"),Stac!$S38))=FALSE,IF(ISERR(FIND(CONCATENATE(AR$4,"+++"),Stac!$S38))=FALSE,"+++","++"),"+")," ")," ")</f>
        <v xml:space="preserve"> </v>
      </c>
      <c r="AS39" s="27" t="str">
        <f>IF(ISERR(FIND(AS$4,Stac!$S38))=FALSE,IF(ISERR(FIND(CONCATENATE(AS$4,"+"),Stac!$S38))=FALSE,IF(ISERR(FIND(CONCATENATE(AS$4,"++"),Stac!$S38))=FALSE,IF(ISERR(FIND(CONCATENATE(AS$4,"+++"),Stac!$S38))=FALSE,"+++","++"),"+")," ")," ")</f>
        <v xml:space="preserve"> </v>
      </c>
      <c r="AT39" s="27" t="str">
        <f>IF(ISERR(FIND(AT$4,Stac!$S38))=FALSE,IF(ISERR(FIND(CONCATENATE(AT$4,"+"),Stac!$S38))=FALSE,IF(ISERR(FIND(CONCATENATE(AT$4,"++"),Stac!$S38))=FALSE,IF(ISERR(FIND(CONCATENATE(AT$4,"+++"),Stac!$S38))=FALSE,"+++","++"),"+")," ")," ")</f>
        <v xml:space="preserve"> </v>
      </c>
      <c r="AU39" s="27" t="str">
        <f>IF(ISERR(FIND(AU$4,Stac!$S38))=FALSE,IF(ISERR(FIND(CONCATENATE(AU$4,"+"),Stac!$S38))=FALSE,IF(ISERR(FIND(CONCATENATE(AU$4,"++"),Stac!$S38))=FALSE,IF(ISERR(FIND(CONCATENATE(AU$4,"+++"),Stac!$S38))=FALSE,"+++","++"),"+")," ")," ")</f>
        <v xml:space="preserve"> </v>
      </c>
      <c r="AV39" s="27" t="str">
        <f>IF(ISERR(FIND(AV$4,Stac!$S38))=FALSE,IF(ISERR(FIND(CONCATENATE(AV$4,"+"),Stac!$S38))=FALSE,IF(ISERR(FIND(CONCATENATE(AV$4,"++"),Stac!$S38))=FALSE,IF(ISERR(FIND(CONCATENATE(AV$4,"+++"),Stac!$S38))=FALSE,"+++","++"),"+")," ")," ")</f>
        <v xml:space="preserve"> </v>
      </c>
      <c r="AW39" s="27" t="str">
        <f>IF(ISERR(FIND(AW$4,Stac!$S38))=FALSE,IF(ISERR(FIND(CONCATENATE(AW$4,"+"),Stac!$S38))=FALSE,IF(ISERR(FIND(CONCATENATE(AW$4,"++"),Stac!$S38))=FALSE,IF(ISERR(FIND(CONCATENATE(AW$4,"+++"),Stac!$S38))=FALSE,"+++","++"),"+")," ")," ")</f>
        <v xml:space="preserve"> </v>
      </c>
      <c r="AX39" s="27" t="str">
        <f>IF(ISERR(FIND(AX$4,Stac!$S38))=FALSE,IF(ISERR(FIND(CONCATENATE(AX$4,"+"),Stac!$S38))=FALSE,IF(ISERR(FIND(CONCATENATE(AX$4,"++"),Stac!$S38))=FALSE,IF(ISERR(FIND(CONCATENATE(AX$4,"+++"),Stac!$S38))=FALSE,"+++","++"),"+")," ")," ")</f>
        <v xml:space="preserve"> </v>
      </c>
      <c r="AY39" s="27" t="str">
        <f>IF(ISERR(FIND(AY$4,Stac!$S38))=FALSE,IF(ISERR(FIND(CONCATENATE(AY$4,"+"),Stac!$S38))=FALSE,IF(ISERR(FIND(CONCATENATE(AY$4,"++"),Stac!$S38))=FALSE,IF(ISERR(FIND(CONCATENATE(AY$4,"+++"),Stac!$S38))=FALSE,"+++","++"),"+")," ")," ")</f>
        <v xml:space="preserve"> </v>
      </c>
      <c r="AZ39" s="27" t="str">
        <f>IF(ISERR(FIND(AZ$4,Stac!$S38))=FALSE,IF(ISERR(FIND(CONCATENATE(AZ$4,"+"),Stac!$S38))=FALSE,IF(ISERR(FIND(CONCATENATE(AZ$4,"++"),Stac!$S38))=FALSE,IF(ISERR(FIND(CONCATENATE(AZ$4,"+++"),Stac!$S38))=FALSE,"+++","++"),"+")," ")," ")</f>
        <v xml:space="preserve"> </v>
      </c>
      <c r="BA39" s="27" t="str">
        <f>IF(ISERR(FIND(BA$4,Stac!$S38))=FALSE,IF(ISERR(FIND(CONCATENATE(BA$4,"+"),Stac!$S38))=FALSE,IF(ISERR(FIND(CONCATENATE(BA$4,"++"),Stac!$S38))=FALSE,IF(ISERR(FIND(CONCATENATE(BA$4,"+++"),Stac!$S38))=FALSE,"+++","++"),"+")," ")," ")</f>
        <v xml:space="preserve"> </v>
      </c>
      <c r="BB39" s="27" t="str">
        <f>IF(ISERR(FIND(BB$4,Stac!$S38))=FALSE,IF(ISERR(FIND(CONCATENATE(BB$4,"+"),Stac!$S38))=FALSE,IF(ISERR(FIND(CONCATENATE(BB$4,"++"),Stac!$S38))=FALSE,IF(ISERR(FIND(CONCATENATE(BB$4,"+++"),Stac!$S38))=FALSE,"+++","++"),"+")," ")," ")</f>
        <v xml:space="preserve"> </v>
      </c>
      <c r="BC39" s="27" t="str">
        <f>IF(ISERR(FIND(BC$4,Stac!$S38))=FALSE,IF(ISERR(FIND(CONCATENATE(BC$4,"+"),Stac!$S38))=FALSE,IF(ISERR(FIND(CONCATENATE(BC$4,"++"),Stac!$S38))=FALSE,IF(ISERR(FIND(CONCATENATE(BC$4,"+++"),Stac!$S38))=FALSE,"+++","++"),"+")," ")," ")</f>
        <v xml:space="preserve"> </v>
      </c>
      <c r="BD39" s="27" t="str">
        <f>IF(ISERR(FIND(BD$4,Stac!$S38))=FALSE,IF(ISERR(FIND(CONCATENATE(BD$4,"+"),Stac!$S38))=FALSE,IF(ISERR(FIND(CONCATENATE(BD$4,"++"),Stac!$S38))=FALSE,IF(ISERR(FIND(CONCATENATE(BD$4,"+++"),Stac!$S38))=FALSE,"+++","++"),"+")," ")," ")</f>
        <v>+</v>
      </c>
      <c r="BE39" s="27" t="str">
        <f>IF(ISERR(FIND(BE$4,Stac!$S38))=FALSE,IF(ISERR(FIND(CONCATENATE(BE$4,"+"),Stac!$S38))=FALSE,IF(ISERR(FIND(CONCATENATE(BE$4,"++"),Stac!$S38))=FALSE,IF(ISERR(FIND(CONCATENATE(BE$4,"+++"),Stac!$S38))=FALSE,"+++","++"),"+")," ")," ")</f>
        <v>+</v>
      </c>
      <c r="BF39" s="27" t="str">
        <f>IF(ISERR(FIND(BF$4,Stac!$S38))=FALSE,IF(ISERR(FIND(CONCATENATE(BF$4,"+"),Stac!$S38))=FALSE,IF(ISERR(FIND(CONCATENATE(BF$4,"++"),Stac!$S38))=FALSE,IF(ISERR(FIND(CONCATENATE(BF$4,"+++"),Stac!$S38))=FALSE,"+++","++"),"+")," ")," ")</f>
        <v>+</v>
      </c>
      <c r="BG39" s="27" t="str">
        <f>IF(ISERR(FIND(BG$4,Stac!$S38))=FALSE,IF(ISERR(FIND(CONCATENATE(BG$4,"+"),Stac!$S38))=FALSE,IF(ISERR(FIND(CONCATENATE(BG$4,"++"),Stac!$S38))=FALSE,IF(ISERR(FIND(CONCATENATE(BG$4,"+++"),Stac!$S38))=FALSE,"+++","++"),"+")," ")," ")</f>
        <v xml:space="preserve"> </v>
      </c>
      <c r="BH39" s="27" t="str">
        <f>IF(ISERR(FIND(BH$4,Stac!$S38))=FALSE,IF(ISERR(FIND(CONCATENATE(BH$4,"+"),Stac!$S38))=FALSE,IF(ISERR(FIND(CONCATENATE(BH$4,"++"),Stac!$S38))=FALSE,IF(ISERR(FIND(CONCATENATE(BH$4,"+++"),Stac!$S38))=FALSE,"+++","++"),"+")," ")," ")</f>
        <v xml:space="preserve"> </v>
      </c>
      <c r="BI39" s="27" t="str">
        <f>IF(ISERR(FIND(BI$4,Stac!$S38))=FALSE,IF(ISERR(FIND(CONCATENATE(BI$4,"+"),Stac!$S38))=FALSE,IF(ISERR(FIND(CONCATENATE(BI$4,"++"),Stac!$S38))=FALSE,IF(ISERR(FIND(CONCATENATE(BI$4,"+++"),Stac!$S38))=FALSE,"+++","++"),"+")," ")," ")</f>
        <v xml:space="preserve"> </v>
      </c>
      <c r="BJ39" s="72" t="str">
        <f>Stac!C38</f>
        <v>Real-time systems</v>
      </c>
      <c r="BK39" s="27" t="str">
        <f>IF(ISERR(FIND(BK$4,Stac!$T38))=FALSE,IF(ISERR(FIND(CONCATENATE(BK$4,"+"),Stac!$T38))=FALSE,IF(ISERR(FIND(CONCATENATE(BK$4,"++"),Stac!$T38))=FALSE,IF(ISERR(FIND(CONCATENATE(BK$4,"+++"),Stac!$T38))=FALSE,"+++","++"),"+")," ")," ")</f>
        <v xml:space="preserve"> </v>
      </c>
      <c r="BL39" s="27" t="str">
        <f>IF(ISERR(FIND(BL$4,Stac!$T38))=FALSE,IF(ISERR(FIND(CONCATENATE(BL$4,"+"),Stac!$T38))=FALSE,IF(ISERR(FIND(CONCATENATE(BL$4,"++"),Stac!$T38))=FALSE,IF(ISERR(FIND(CONCATENATE(BL$4,"+++"),Stac!$T38))=FALSE,"+++","++"),"+")," ")," ")</f>
        <v xml:space="preserve"> </v>
      </c>
      <c r="BM39" s="27" t="str">
        <f>IF(ISERR(FIND(BM$4,Stac!$T38))=FALSE,IF(ISERR(FIND(CONCATENATE(BM$4,"+"),Stac!$T38))=FALSE,IF(ISERR(FIND(CONCATENATE(BM$4,"++"),Stac!$T38))=FALSE,IF(ISERR(FIND(CONCATENATE(BM$4,"+++"),Stac!$T38))=FALSE,"+++","++"),"+")," ")," ")</f>
        <v xml:space="preserve"> </v>
      </c>
      <c r="BN39" s="27" t="str">
        <f>IF(ISERR(FIND(BN$4,Stac!$T38))=FALSE,IF(ISERR(FIND(CONCATENATE(BN$4,"+"),Stac!$T38))=FALSE,IF(ISERR(FIND(CONCATENATE(BN$4,"++"),Stac!$T38))=FALSE,IF(ISERR(FIND(CONCATENATE(BN$4,"+++"),Stac!$T38))=FALSE,"+++","++"),"+")," ")," ")</f>
        <v xml:space="preserve"> </v>
      </c>
      <c r="BO39" s="27" t="str">
        <f>IF(ISERR(FIND(BO$4,Stac!$T38))=FALSE,IF(ISERR(FIND(CONCATENATE(BO$4,"+"),Stac!$T38))=FALSE,IF(ISERR(FIND(CONCATENATE(BO$4,"++"),Stac!$T38))=FALSE,IF(ISERR(FIND(CONCATENATE(BO$4,"+++"),Stac!$T38))=FALSE,"+++","++"),"+")," ")," ")</f>
        <v>+</v>
      </c>
      <c r="BP39" s="27" t="str">
        <f>IF(ISERR(FIND(BP$4,Stac!$T38))=FALSE,IF(ISERR(FIND(CONCATENATE(BP$4,"+"),Stac!$T38))=FALSE,IF(ISERR(FIND(CONCATENATE(BP$4,"++"),Stac!$T38))=FALSE,IF(ISERR(FIND(CONCATENATE(BP$4,"+++"),Stac!$T38))=FALSE,"+++","++"),"+")," ")," ")</f>
        <v xml:space="preserve"> </v>
      </c>
      <c r="BQ39" s="27" t="str">
        <f>IF(ISERR(FIND(BQ$4,Stac!$T38))=FALSE,IF(ISERR(FIND(CONCATENATE(BQ$4,"+"),Stac!$T38))=FALSE,IF(ISERR(FIND(CONCATENATE(BQ$4,"++"),Stac!$T38))=FALSE,IF(ISERR(FIND(CONCATENATE(BQ$4,"+++"),Stac!$T38))=FALSE,"+++","++"),"+")," ")," ")</f>
        <v xml:space="preserve"> </v>
      </c>
    </row>
    <row r="40" spans="1:69">
      <c r="A40" s="49" t="str">
        <f>Stac!C39</f>
        <v>Signals and dynamic systems</v>
      </c>
      <c r="B40" s="27" t="str">
        <f>IF(ISERR(FIND(B$4,Stac!$R39))=FALSE,IF(ISERR(FIND(CONCATENATE(B$4,"+"),Stac!$R39))=FALSE,IF(ISERR(FIND(CONCATENATE(B$4,"++"),Stac!$R39))=FALSE,IF(ISERR(FIND(CONCATENATE(B$4,"+++"),Stac!$R39))=FALSE,"+++","++"),"+")," ")," ")</f>
        <v>+</v>
      </c>
      <c r="C40" s="27" t="str">
        <f>IF(ISERR(FIND(C$4,Stac!$R39))=FALSE,IF(ISERR(FIND(CONCATENATE(C$4,"+"),Stac!$R39))=FALSE,IF(ISERR(FIND(CONCATENATE(C$4,"++"),Stac!$R39))=FALSE,IF(ISERR(FIND(CONCATENATE(C$4,"+++"),Stac!$R39))=FALSE,"+++","++"),"+")," ")," ")</f>
        <v xml:space="preserve"> </v>
      </c>
      <c r="D40" s="27" t="str">
        <f>IF(ISERR(FIND(D$4,Stac!$R39))=FALSE,IF(ISERR(FIND(CONCATENATE(D$4,"+"),Stac!$R39))=FALSE,IF(ISERR(FIND(CONCATENATE(D$4,"++"),Stac!$R39))=FALSE,IF(ISERR(FIND(CONCATENATE(D$4,"+++"),Stac!$R39))=FALSE,"+++","++"),"+")," ")," ")</f>
        <v xml:space="preserve"> </v>
      </c>
      <c r="E40" s="27" t="str">
        <f>IF(ISERR(FIND(E$4,Stac!$R39))=FALSE,IF(ISERR(FIND(CONCATENATE(E$4,"+"),Stac!$R39))=FALSE,IF(ISERR(FIND(CONCATENATE(E$4,"++"),Stac!$R39))=FALSE,IF(ISERR(FIND(CONCATENATE(E$4,"+++"),Stac!$R39))=FALSE,"+++","++"),"+")," ")," ")</f>
        <v xml:space="preserve"> </v>
      </c>
      <c r="F40" s="27" t="str">
        <f>IF(ISERR(FIND(F$4,Stac!$R39))=FALSE,IF(ISERR(FIND(CONCATENATE(F$4,"+"),Stac!$R39))=FALSE,IF(ISERR(FIND(CONCATENATE(F$4,"++"),Stac!$R39))=FALSE,IF(ISERR(FIND(CONCATENATE(F$4,"+++"),Stac!$R39))=FALSE,"+++","++"),"+")," ")," ")</f>
        <v>+</v>
      </c>
      <c r="G40" s="27" t="str">
        <f>IF(ISERR(FIND(G$4,Stac!$R39))=FALSE,IF(ISERR(FIND(CONCATENATE(G$4,"+"),Stac!$R39))=FALSE,IF(ISERR(FIND(CONCATENATE(G$4,"++"),Stac!$R39))=FALSE,IF(ISERR(FIND(CONCATENATE(G$4,"+++"),Stac!$R39))=FALSE,"+++","++"),"+")," ")," ")</f>
        <v xml:space="preserve"> </v>
      </c>
      <c r="H40" s="27" t="str">
        <f>IF(ISERR(FIND(H$4,Stac!$R39))=FALSE,IF(ISERR(FIND(CONCATENATE(H$4,"+"),Stac!$R39))=FALSE,IF(ISERR(FIND(CONCATENATE(H$4,"++"),Stac!$R39))=FALSE,IF(ISERR(FIND(CONCATENATE(H$4,"+++"),Stac!$R39))=FALSE,"+++","++"),"+")," ")," ")</f>
        <v xml:space="preserve"> </v>
      </c>
      <c r="I40" s="27" t="str">
        <f>IF(ISERR(FIND(I$4,Stac!$R39))=FALSE,IF(ISERR(FIND(CONCATENATE(I$4,"+"),Stac!$R39))=FALSE,IF(ISERR(FIND(CONCATENATE(I$4,"++"),Stac!$R39))=FALSE,IF(ISERR(FIND(CONCATENATE(I$4,"+++"),Stac!$R39))=FALSE,"+++","++"),"+")," ")," ")</f>
        <v xml:space="preserve"> </v>
      </c>
      <c r="J40" s="27" t="str">
        <f>IF(ISERR(FIND(J$4,Stac!$R39))=FALSE,IF(ISERR(FIND(CONCATENATE(J$4,"+"),Stac!$R39))=FALSE,IF(ISERR(FIND(CONCATENATE(J$4,"++"),Stac!$R39))=FALSE,IF(ISERR(FIND(CONCATENATE(J$4,"+++"),Stac!$R39))=FALSE,"+++","++"),"+")," ")," ")</f>
        <v xml:space="preserve"> </v>
      </c>
      <c r="K40" s="27" t="str">
        <f>IF(ISERR(FIND(K$4,Stac!$R39))=FALSE,IF(ISERR(FIND(CONCATENATE(K$4,"+"),Stac!$R39))=FALSE,IF(ISERR(FIND(CONCATENATE(K$4,"++"),Stac!$R39))=FALSE,IF(ISERR(FIND(CONCATENATE(K$4,"+++"),Stac!$R39))=FALSE,"+++","++"),"+")," ")," ")</f>
        <v>+</v>
      </c>
      <c r="L40" s="27" t="str">
        <f>IF(ISERR(FIND(L$4,Stac!$R39))=FALSE,IF(ISERR(FIND(CONCATENATE(L$4,"+"),Stac!$R39))=FALSE,IF(ISERR(FIND(CONCATENATE(L$4,"++"),Stac!$R39))=FALSE,IF(ISERR(FIND(CONCATENATE(L$4,"+++"),Stac!$R39))=FALSE,"+++","++"),"+")," ")," ")</f>
        <v xml:space="preserve"> </v>
      </c>
      <c r="M40" s="27" t="str">
        <f>IF(ISERR(FIND(M$4,Stac!$R39))=FALSE,IF(ISERR(FIND(CONCATENATE(M$4,"+"),Stac!$R39))=FALSE,IF(ISERR(FIND(CONCATENATE(M$4,"++"),Stac!$R39))=FALSE,IF(ISERR(FIND(CONCATENATE(M$4,"+++"),Stac!$R39))=FALSE,"+++","++"),"+")," ")," ")</f>
        <v xml:space="preserve"> </v>
      </c>
      <c r="N40" s="27" t="str">
        <f>IF(ISERR(FIND(N$4,Stac!$R39))=FALSE,IF(ISERR(FIND(CONCATENATE(N$4,"+"),Stac!$R39))=FALSE,IF(ISERR(FIND(CONCATENATE(N$4,"++"),Stac!$R39))=FALSE,IF(ISERR(FIND(CONCATENATE(N$4,"+++"),Stac!$R39))=FALSE,"+++","++"),"+")," ")," ")</f>
        <v xml:space="preserve"> </v>
      </c>
      <c r="O40" s="27" t="str">
        <f>IF(ISERR(FIND(O$4,Stac!$R39))=FALSE,IF(ISERR(FIND(CONCATENATE(O$4,"+"),Stac!$R39))=FALSE,IF(ISERR(FIND(CONCATENATE(O$4,"++"),Stac!$R39))=FALSE,IF(ISERR(FIND(CONCATENATE(O$4,"+++"),Stac!$R39))=FALSE,"+++","++"),"+")," ")," ")</f>
        <v xml:space="preserve"> </v>
      </c>
      <c r="P40" s="27" t="str">
        <f>IF(ISERR(FIND(P$4,Stac!$R39))=FALSE,IF(ISERR(FIND(CONCATENATE(P$4,"+"),Stac!$R39))=FALSE,IF(ISERR(FIND(CONCATENATE(P$4,"++"),Stac!$R39))=FALSE,IF(ISERR(FIND(CONCATENATE(P$4,"+++"),Stac!$R39))=FALSE,"+++","++"),"+")," ")," ")</f>
        <v xml:space="preserve"> </v>
      </c>
      <c r="Q40" s="27" t="str">
        <f>IF(ISERR(FIND(Q$4,Stac!$R39))=FALSE,IF(ISERR(FIND(CONCATENATE(Q$4,"+"),Stac!$R39))=FALSE,IF(ISERR(FIND(CONCATENATE(Q$4,"++"),Stac!$R39))=FALSE,IF(ISERR(FIND(CONCATENATE(Q$4,"+++"),Stac!$R39))=FALSE,"+++","++"),"+")," ")," ")</f>
        <v xml:space="preserve"> </v>
      </c>
      <c r="R40" s="27" t="str">
        <f>IF(ISERR(FIND(R$4,Stac!$R39))=FALSE,IF(ISERR(FIND(CONCATENATE(R$4,"+"),Stac!$R39))=FALSE,IF(ISERR(FIND(CONCATENATE(R$4,"++"),Stac!$R39))=FALSE,IF(ISERR(FIND(CONCATENATE(R$4,"+++"),Stac!$R39))=FALSE,"+++","++"),"+")," ")," ")</f>
        <v xml:space="preserve"> </v>
      </c>
      <c r="S40" s="27" t="str">
        <f>IF(ISERR(FIND(S$4,Stac!$R39))=FALSE,IF(ISERR(FIND(CONCATENATE(S$4,"+"),Stac!$R39))=FALSE,IF(ISERR(FIND(CONCATENATE(S$4,"++"),Stac!$R39))=FALSE,IF(ISERR(FIND(CONCATENATE(S$4,"+++"),Stac!$R39))=FALSE,"+++","++"),"+")," ")," ")</f>
        <v xml:space="preserve"> </v>
      </c>
      <c r="T40" s="27" t="str">
        <f>IF(ISERR(FIND(T$4,Stac!$R39))=FALSE,IF(ISERR(FIND(CONCATENATE(T$4,"+"),Stac!$R39))=FALSE,IF(ISERR(FIND(CONCATENATE(T$4,"++"),Stac!$R39))=FALSE,IF(ISERR(FIND(CONCATENATE(T$4,"+++"),Stac!$R39))=FALSE,"+++","++"),"+")," ")," ")</f>
        <v xml:space="preserve"> </v>
      </c>
      <c r="U40" s="27" t="str">
        <f>IF(ISERR(FIND(U$4,Stac!$R39))=FALSE,IF(ISERR(FIND(CONCATENATE(U$4,"+"),Stac!$R39))=FALSE,IF(ISERR(FIND(CONCATENATE(U$4,"++"),Stac!$R39))=FALSE,IF(ISERR(FIND(CONCATENATE(U$4,"+++"),Stac!$R39))=FALSE,"+++","++"),"+")," ")," ")</f>
        <v xml:space="preserve"> </v>
      </c>
      <c r="V40" s="27" t="str">
        <f>IF(ISERR(FIND(V$4,Stac!$R39))=FALSE,IF(ISERR(FIND(CONCATENATE(V$4,"+"),Stac!$R39))=FALSE,IF(ISERR(FIND(CONCATENATE(V$4,"++"),Stac!$R39))=FALSE,IF(ISERR(FIND(CONCATENATE(V$4,"+++"),Stac!$R39))=FALSE,"+++","++"),"+")," ")," ")</f>
        <v xml:space="preserve"> </v>
      </c>
      <c r="W40" s="27" t="str">
        <f>IF(ISERR(FIND(W$4,Stac!$R39))=FALSE,IF(ISERR(FIND(CONCATENATE(W$4,"+"),Stac!$R39))=FALSE,IF(ISERR(FIND(CONCATENATE(W$4,"++"),Stac!$R39))=FALSE,IF(ISERR(FIND(CONCATENATE(W$4,"+++"),Stac!$R39))=FALSE,"+++","++"),"+")," ")," ")</f>
        <v xml:space="preserve"> </v>
      </c>
      <c r="X40" s="27" t="str">
        <f>IF(ISERR(FIND(X$4,Stac!$R39))=FALSE,IF(ISERR(FIND(CONCATENATE(X$4,"+"),Stac!$R39))=FALSE,IF(ISERR(FIND(CONCATENATE(X$4,"++"),Stac!$R39))=FALSE,IF(ISERR(FIND(CONCATENATE(X$4,"+++"),Stac!$R39))=FALSE,"+++","++"),"+")," ")," ")</f>
        <v xml:space="preserve"> </v>
      </c>
      <c r="Y40" s="27" t="str">
        <f>IF(ISERR(FIND(Y$4,Stac!$R39))=FALSE,IF(ISERR(FIND(CONCATENATE(Y$4,"+"),Stac!$R39))=FALSE,IF(ISERR(FIND(CONCATENATE(Y$4,"++"),Stac!$R39))=FALSE,IF(ISERR(FIND(CONCATENATE(Y$4,"+++"),Stac!$R39))=FALSE,"+++","++"),"+")," ")," ")</f>
        <v xml:space="preserve"> </v>
      </c>
      <c r="Z40" s="27" t="str">
        <f>IF(ISERR(FIND(Z$4,Stac!$R39))=FALSE,IF(ISERR(FIND(CONCATENATE(Z$4,"+"),Stac!$R39))=FALSE,IF(ISERR(FIND(CONCATENATE(Z$4,"++"),Stac!$R39))=FALSE,IF(ISERR(FIND(CONCATENATE(Z$4,"+++"),Stac!$R39))=FALSE,"+++","++"),"+")," ")," ")</f>
        <v xml:space="preserve"> </v>
      </c>
      <c r="AA40" s="27" t="str">
        <f>IF(ISERR(FIND(AA$4,Stac!$R39))=FALSE,IF(ISERR(FIND(CONCATENATE(AA$4,"+"),Stac!$R39))=FALSE,IF(ISERR(FIND(CONCATENATE(AA$4,"++"),Stac!$R39))=FALSE,IF(ISERR(FIND(CONCATENATE(AA$4,"+++"),Stac!$R39))=FALSE,"+++","++"),"+")," ")," ")</f>
        <v xml:space="preserve"> </v>
      </c>
      <c r="AB40" s="27" t="str">
        <f>IF(ISERR(FIND(AB$4,Stac!$R39))=FALSE,IF(ISERR(FIND(CONCATENATE(AB$4,"+"),Stac!$R39))=FALSE,IF(ISERR(FIND(CONCATENATE(AB$4,"++"),Stac!$R39))=FALSE,IF(ISERR(FIND(CONCATENATE(AB$4,"+++"),Stac!$R39))=FALSE,"+++","++"),"+")," ")," ")</f>
        <v xml:space="preserve"> </v>
      </c>
      <c r="AC40" s="27" t="str">
        <f>IF(ISERR(FIND(AC$4,Stac!$R39))=FALSE,IF(ISERR(FIND(CONCATENATE(AC$4,"+"),Stac!$R39))=FALSE,IF(ISERR(FIND(CONCATENATE(AC$4,"++"),Stac!$R39))=FALSE,IF(ISERR(FIND(CONCATENATE(AC$4,"+++"),Stac!$R39))=FALSE,"+++","++"),"+")," ")," ")</f>
        <v xml:space="preserve"> </v>
      </c>
      <c r="AD40" s="72" t="str">
        <f>Stac!C39</f>
        <v>Signals and dynamic systems</v>
      </c>
      <c r="AE40" s="27" t="str">
        <f>IF(ISERR(FIND(AE$4,Stac!$S39))=FALSE,IF(ISERR(FIND(CONCATENATE(AE$4,"+"),Stac!$S39))=FALSE,IF(ISERR(FIND(CONCATENATE(AE$4,"++"),Stac!$S39))=FALSE,IF(ISERR(FIND(CONCATENATE(AE$4,"+++"),Stac!$S39))=FALSE,"+++","++"),"+")," ")," ")</f>
        <v xml:space="preserve"> </v>
      </c>
      <c r="AF40" s="27" t="str">
        <f>IF(ISERR(FIND(AF$4,Stac!$S39))=FALSE,IF(ISERR(FIND(CONCATENATE(AF$4,"+"),Stac!$S39))=FALSE,IF(ISERR(FIND(CONCATENATE(AF$4,"++"),Stac!$S39))=FALSE,IF(ISERR(FIND(CONCATENATE(AF$4,"+++"),Stac!$S39))=FALSE,"+++","++"),"+")," ")," ")</f>
        <v xml:space="preserve"> </v>
      </c>
      <c r="AG40" s="27" t="str">
        <f>IF(ISERR(FIND(AG$4,Stac!$S39))=FALSE,IF(ISERR(FIND(CONCATENATE(AG$4,"+"),Stac!$S39))=FALSE,IF(ISERR(FIND(CONCATENATE(AG$4,"++"),Stac!$S39))=FALSE,IF(ISERR(FIND(CONCATENATE(AG$4,"+++"),Stac!$S39))=FALSE,"+++","++"),"+")," ")," ")</f>
        <v xml:space="preserve"> </v>
      </c>
      <c r="AH40" s="27" t="str">
        <f>IF(ISERR(FIND(AH$4,Stac!$S39))=FALSE,IF(ISERR(FIND(CONCATENATE(AH$4,"+"),Stac!$S39))=FALSE,IF(ISERR(FIND(CONCATENATE(AH$4,"++"),Stac!$S39))=FALSE,IF(ISERR(FIND(CONCATENATE(AH$4,"+++"),Stac!$S39))=FALSE,"+++","++"),"+")," ")," ")</f>
        <v xml:space="preserve"> </v>
      </c>
      <c r="AI40" s="27" t="str">
        <f>IF(ISERR(FIND(AI$4,Stac!$S39))=FALSE,IF(ISERR(FIND(CONCATENATE(AI$4,"+"),Stac!$S39))=FALSE,IF(ISERR(FIND(CONCATENATE(AI$4,"++"),Stac!$S39))=FALSE,IF(ISERR(FIND(CONCATENATE(AI$4,"+++"),Stac!$S39))=FALSE,"+++","++"),"+")," ")," ")</f>
        <v xml:space="preserve"> </v>
      </c>
      <c r="AJ40" s="27" t="str">
        <f>IF(ISERR(FIND(AJ$4,Stac!$S39))=FALSE,IF(ISERR(FIND(CONCATENATE(AJ$4,"+"),Stac!$S39))=FALSE,IF(ISERR(FIND(CONCATENATE(AJ$4,"++"),Stac!$S39))=FALSE,IF(ISERR(FIND(CONCATENATE(AJ$4,"+++"),Stac!$S39))=FALSE,"+++","++"),"+")," ")," ")</f>
        <v xml:space="preserve"> </v>
      </c>
      <c r="AK40" s="27" t="str">
        <f>IF(ISERR(FIND(AK$4,Stac!$S39))=FALSE,IF(ISERR(FIND(CONCATENATE(AK$4,"+"),Stac!$S39))=FALSE,IF(ISERR(FIND(CONCATENATE(AK$4,"++"),Stac!$S39))=FALSE,IF(ISERR(FIND(CONCATENATE(AK$4,"+++"),Stac!$S39))=FALSE,"+++","++"),"+")," ")," ")</f>
        <v xml:space="preserve"> </v>
      </c>
      <c r="AL40" s="27" t="str">
        <f>IF(ISERR(FIND(AL$4,Stac!$S39))=FALSE,IF(ISERR(FIND(CONCATENATE(AL$4,"+"),Stac!$S39))=FALSE,IF(ISERR(FIND(CONCATENATE(AL$4,"++"),Stac!$S39))=FALSE,IF(ISERR(FIND(CONCATENATE(AL$4,"+++"),Stac!$S39))=FALSE,"+++","++"),"+")," ")," ")</f>
        <v xml:space="preserve"> </v>
      </c>
      <c r="AM40" s="27" t="str">
        <f>IF(ISERR(FIND(AM$4,Stac!$S39))=FALSE,IF(ISERR(FIND(CONCATENATE(AM$4,"+"),Stac!$S39))=FALSE,IF(ISERR(FIND(CONCATENATE(AM$4,"++"),Stac!$S39))=FALSE,IF(ISERR(FIND(CONCATENATE(AM$4,"+++"),Stac!$S39))=FALSE,"+++","++"),"+")," ")," ")</f>
        <v>+</v>
      </c>
      <c r="AN40" s="27" t="str">
        <f>IF(ISERR(FIND(AN$4,Stac!$S39))=FALSE,IF(ISERR(FIND(CONCATENATE(AN$4,"+"),Stac!$S39))=FALSE,IF(ISERR(FIND(CONCATENATE(AN$4,"++"),Stac!$S39))=FALSE,IF(ISERR(FIND(CONCATENATE(AN$4,"+++"),Stac!$S39))=FALSE,"+++","++"),"+")," ")," ")</f>
        <v xml:space="preserve"> </v>
      </c>
      <c r="AO40" s="27" t="str">
        <f>IF(ISERR(FIND(AO$4,Stac!$S39))=FALSE,IF(ISERR(FIND(CONCATENATE(AO$4,"+"),Stac!$S39))=FALSE,IF(ISERR(FIND(CONCATENATE(AO$4,"++"),Stac!$S39))=FALSE,IF(ISERR(FIND(CONCATENATE(AO$4,"+++"),Stac!$S39))=FALSE,"+++","++"),"+")," ")," ")</f>
        <v xml:space="preserve"> </v>
      </c>
      <c r="AP40" s="27" t="str">
        <f>IF(ISERR(FIND(AP$4,Stac!$S39))=FALSE,IF(ISERR(FIND(CONCATENATE(AP$4,"+"),Stac!$S39))=FALSE,IF(ISERR(FIND(CONCATENATE(AP$4,"++"),Stac!$S39))=FALSE,IF(ISERR(FIND(CONCATENATE(AP$4,"+++"),Stac!$S39))=FALSE,"+++","++"),"+")," ")," ")</f>
        <v xml:space="preserve"> </v>
      </c>
      <c r="AQ40" s="27" t="str">
        <f>IF(ISERR(FIND(AQ$4,Stac!$S39))=FALSE,IF(ISERR(FIND(CONCATENATE(AQ$4,"+"),Stac!$S39))=FALSE,IF(ISERR(FIND(CONCATENATE(AQ$4,"++"),Stac!$S39))=FALSE,IF(ISERR(FIND(CONCATENATE(AQ$4,"+++"),Stac!$S39))=FALSE,"+++","++"),"+")," ")," ")</f>
        <v xml:space="preserve"> </v>
      </c>
      <c r="AR40" s="27" t="str">
        <f>IF(ISERR(FIND(AR$4,Stac!$S39))=FALSE,IF(ISERR(FIND(CONCATENATE(AR$4,"+"),Stac!$S39))=FALSE,IF(ISERR(FIND(CONCATENATE(AR$4,"++"),Stac!$S39))=FALSE,IF(ISERR(FIND(CONCATENATE(AR$4,"+++"),Stac!$S39))=FALSE,"+++","++"),"+")," ")," ")</f>
        <v xml:space="preserve"> </v>
      </c>
      <c r="AS40" s="27" t="str">
        <f>IF(ISERR(FIND(AS$4,Stac!$S39))=FALSE,IF(ISERR(FIND(CONCATENATE(AS$4,"+"),Stac!$S39))=FALSE,IF(ISERR(FIND(CONCATENATE(AS$4,"++"),Stac!$S39))=FALSE,IF(ISERR(FIND(CONCATENATE(AS$4,"+++"),Stac!$S39))=FALSE,"+++","++"),"+")," ")," ")</f>
        <v xml:space="preserve"> </v>
      </c>
      <c r="AT40" s="27" t="str">
        <f>IF(ISERR(FIND(AT$4,Stac!$S39))=FALSE,IF(ISERR(FIND(CONCATENATE(AT$4,"+"),Stac!$S39))=FALSE,IF(ISERR(FIND(CONCATENATE(AT$4,"++"),Stac!$S39))=FALSE,IF(ISERR(FIND(CONCATENATE(AT$4,"+++"),Stac!$S39))=FALSE,"+++","++"),"+")," ")," ")</f>
        <v xml:space="preserve"> </v>
      </c>
      <c r="AU40" s="27" t="str">
        <f>IF(ISERR(FIND(AU$4,Stac!$S39))=FALSE,IF(ISERR(FIND(CONCATENATE(AU$4,"+"),Stac!$S39))=FALSE,IF(ISERR(FIND(CONCATENATE(AU$4,"++"),Stac!$S39))=FALSE,IF(ISERR(FIND(CONCATENATE(AU$4,"+++"),Stac!$S39))=FALSE,"+++","++"),"+")," ")," ")</f>
        <v xml:space="preserve"> </v>
      </c>
      <c r="AV40" s="27" t="str">
        <f>IF(ISERR(FIND(AV$4,Stac!$S39))=FALSE,IF(ISERR(FIND(CONCATENATE(AV$4,"+"),Stac!$S39))=FALSE,IF(ISERR(FIND(CONCATENATE(AV$4,"++"),Stac!$S39))=FALSE,IF(ISERR(FIND(CONCATENATE(AV$4,"+++"),Stac!$S39))=FALSE,"+++","++"),"+")," ")," ")</f>
        <v xml:space="preserve"> </v>
      </c>
      <c r="AW40" s="27" t="str">
        <f>IF(ISERR(FIND(AW$4,Stac!$S39))=FALSE,IF(ISERR(FIND(CONCATENATE(AW$4,"+"),Stac!$S39))=FALSE,IF(ISERR(FIND(CONCATENATE(AW$4,"++"),Stac!$S39))=FALSE,IF(ISERR(FIND(CONCATENATE(AW$4,"+++"),Stac!$S39))=FALSE,"+++","++"),"+")," ")," ")</f>
        <v xml:space="preserve"> </v>
      </c>
      <c r="AX40" s="27" t="str">
        <f>IF(ISERR(FIND(AX$4,Stac!$S39))=FALSE,IF(ISERR(FIND(CONCATENATE(AX$4,"+"),Stac!$S39))=FALSE,IF(ISERR(FIND(CONCATENATE(AX$4,"++"),Stac!$S39))=FALSE,IF(ISERR(FIND(CONCATENATE(AX$4,"+++"),Stac!$S39))=FALSE,"+++","++"),"+")," ")," ")</f>
        <v xml:space="preserve"> </v>
      </c>
      <c r="AY40" s="27" t="str">
        <f>IF(ISERR(FIND(AY$4,Stac!$S39))=FALSE,IF(ISERR(FIND(CONCATENATE(AY$4,"+"),Stac!$S39))=FALSE,IF(ISERR(FIND(CONCATENATE(AY$4,"++"),Stac!$S39))=FALSE,IF(ISERR(FIND(CONCATENATE(AY$4,"+++"),Stac!$S39))=FALSE,"+++","++"),"+")," ")," ")</f>
        <v xml:space="preserve"> </v>
      </c>
      <c r="AZ40" s="27" t="str">
        <f>IF(ISERR(FIND(AZ$4,Stac!$S39))=FALSE,IF(ISERR(FIND(CONCATENATE(AZ$4,"+"),Stac!$S39))=FALSE,IF(ISERR(FIND(CONCATENATE(AZ$4,"++"),Stac!$S39))=FALSE,IF(ISERR(FIND(CONCATENATE(AZ$4,"+++"),Stac!$S39))=FALSE,"+++","++"),"+")," ")," ")</f>
        <v xml:space="preserve"> </v>
      </c>
      <c r="BA40" s="27" t="str">
        <f>IF(ISERR(FIND(BA$4,Stac!$S39))=FALSE,IF(ISERR(FIND(CONCATENATE(BA$4,"+"),Stac!$S39))=FALSE,IF(ISERR(FIND(CONCATENATE(BA$4,"++"),Stac!$S39))=FALSE,IF(ISERR(FIND(CONCATENATE(BA$4,"+++"),Stac!$S39))=FALSE,"+++","++"),"+")," ")," ")</f>
        <v xml:space="preserve"> </v>
      </c>
      <c r="BB40" s="27" t="str">
        <f>IF(ISERR(FIND(BB$4,Stac!$S39))=FALSE,IF(ISERR(FIND(CONCATENATE(BB$4,"+"),Stac!$S39))=FALSE,IF(ISERR(FIND(CONCATENATE(BB$4,"++"),Stac!$S39))=FALSE,IF(ISERR(FIND(CONCATENATE(BB$4,"+++"),Stac!$S39))=FALSE,"+++","++"),"+")," ")," ")</f>
        <v xml:space="preserve"> </v>
      </c>
      <c r="BC40" s="27" t="str">
        <f>IF(ISERR(FIND(BC$4,Stac!$S39))=FALSE,IF(ISERR(FIND(CONCATENATE(BC$4,"+"),Stac!$S39))=FALSE,IF(ISERR(FIND(CONCATENATE(BC$4,"++"),Stac!$S39))=FALSE,IF(ISERR(FIND(CONCATENATE(BC$4,"+++"),Stac!$S39))=FALSE,"+++","++"),"+")," ")," ")</f>
        <v xml:space="preserve"> </v>
      </c>
      <c r="BD40" s="27" t="str">
        <f>IF(ISERR(FIND(BD$4,Stac!$S39))=FALSE,IF(ISERR(FIND(CONCATENATE(BD$4,"+"),Stac!$S39))=FALSE,IF(ISERR(FIND(CONCATENATE(BD$4,"++"),Stac!$S39))=FALSE,IF(ISERR(FIND(CONCATENATE(BD$4,"+++"),Stac!$S39))=FALSE,"+++","++"),"+")," ")," ")</f>
        <v xml:space="preserve"> </v>
      </c>
      <c r="BE40" s="27" t="str">
        <f>IF(ISERR(FIND(BE$4,Stac!$S39))=FALSE,IF(ISERR(FIND(CONCATENATE(BE$4,"+"),Stac!$S39))=FALSE,IF(ISERR(FIND(CONCATENATE(BE$4,"++"),Stac!$S39))=FALSE,IF(ISERR(FIND(CONCATENATE(BE$4,"+++"),Stac!$S39))=FALSE,"+++","++"),"+")," ")," ")</f>
        <v xml:space="preserve"> </v>
      </c>
      <c r="BF40" s="27" t="str">
        <f>IF(ISERR(FIND(BF$4,Stac!$S39))=FALSE,IF(ISERR(FIND(CONCATENATE(BF$4,"+"),Stac!$S39))=FALSE,IF(ISERR(FIND(CONCATENATE(BF$4,"++"),Stac!$S39))=FALSE,IF(ISERR(FIND(CONCATENATE(BF$4,"+++"),Stac!$S39))=FALSE,"+++","++"),"+")," ")," ")</f>
        <v xml:space="preserve"> </v>
      </c>
      <c r="BG40" s="27" t="str">
        <f>IF(ISERR(FIND(BG$4,Stac!$S39))=FALSE,IF(ISERR(FIND(CONCATENATE(BG$4,"+"),Stac!$S39))=FALSE,IF(ISERR(FIND(CONCATENATE(BG$4,"++"),Stac!$S39))=FALSE,IF(ISERR(FIND(CONCATENATE(BG$4,"+++"),Stac!$S39))=FALSE,"+++","++"),"+")," ")," ")</f>
        <v xml:space="preserve"> </v>
      </c>
      <c r="BH40" s="27" t="str">
        <f>IF(ISERR(FIND(BH$4,Stac!$S39))=FALSE,IF(ISERR(FIND(CONCATENATE(BH$4,"+"),Stac!$S39))=FALSE,IF(ISERR(FIND(CONCATENATE(BH$4,"++"),Stac!$S39))=FALSE,IF(ISERR(FIND(CONCATENATE(BH$4,"+++"),Stac!$S39))=FALSE,"+++","++"),"+")," ")," ")</f>
        <v xml:space="preserve"> </v>
      </c>
      <c r="BI40" s="27" t="str">
        <f>IF(ISERR(FIND(BI$4,Stac!$S39))=FALSE,IF(ISERR(FIND(CONCATENATE(BI$4,"+"),Stac!$S39))=FALSE,IF(ISERR(FIND(CONCATENATE(BI$4,"++"),Stac!$S39))=FALSE,IF(ISERR(FIND(CONCATENATE(BI$4,"+++"),Stac!$S39))=FALSE,"+++","++"),"+")," ")," ")</f>
        <v xml:space="preserve"> </v>
      </c>
      <c r="BJ40" s="72" t="str">
        <f>Stac!C39</f>
        <v>Signals and dynamic systems</v>
      </c>
      <c r="BK40" s="27" t="str">
        <f>IF(ISERR(FIND(BK$4,Stac!$T39))=FALSE,IF(ISERR(FIND(CONCATENATE(BK$4,"+"),Stac!$T39))=FALSE,IF(ISERR(FIND(CONCATENATE(BK$4,"++"),Stac!$T39))=FALSE,IF(ISERR(FIND(CONCATENATE(BK$4,"+++"),Stac!$T39))=FALSE,"+++","++"),"+")," ")," ")</f>
        <v>+</v>
      </c>
      <c r="BL40" s="27" t="str">
        <f>IF(ISERR(FIND(BL$4,Stac!$T39))=FALSE,IF(ISERR(FIND(CONCATENATE(BL$4,"+"),Stac!$T39))=FALSE,IF(ISERR(FIND(CONCATENATE(BL$4,"++"),Stac!$T39))=FALSE,IF(ISERR(FIND(CONCATENATE(BL$4,"+++"),Stac!$T39))=FALSE,"+++","++"),"+")," ")," ")</f>
        <v xml:space="preserve"> </v>
      </c>
      <c r="BM40" s="27" t="str">
        <f>IF(ISERR(FIND(BM$4,Stac!$T39))=FALSE,IF(ISERR(FIND(CONCATENATE(BM$4,"+"),Stac!$T39))=FALSE,IF(ISERR(FIND(CONCATENATE(BM$4,"++"),Stac!$T39))=FALSE,IF(ISERR(FIND(CONCATENATE(BM$4,"+++"),Stac!$T39))=FALSE,"+++","++"),"+")," ")," ")</f>
        <v xml:space="preserve"> </v>
      </c>
      <c r="BN40" s="27" t="str">
        <f>IF(ISERR(FIND(BN$4,Stac!$T39))=FALSE,IF(ISERR(FIND(CONCATENATE(BN$4,"+"),Stac!$T39))=FALSE,IF(ISERR(FIND(CONCATENATE(BN$4,"++"),Stac!$T39))=FALSE,IF(ISERR(FIND(CONCATENATE(BN$4,"+++"),Stac!$T39))=FALSE,"+++","++"),"+")," ")," ")</f>
        <v xml:space="preserve"> </v>
      </c>
      <c r="BO40" s="27" t="str">
        <f>IF(ISERR(FIND(BO$4,Stac!$T39))=FALSE,IF(ISERR(FIND(CONCATENATE(BO$4,"+"),Stac!$T39))=FALSE,IF(ISERR(FIND(CONCATENATE(BO$4,"++"),Stac!$T39))=FALSE,IF(ISERR(FIND(CONCATENATE(BO$4,"+++"),Stac!$T39))=FALSE,"+++","++"),"+")," ")," ")</f>
        <v>+</v>
      </c>
      <c r="BP40" s="27" t="str">
        <f>IF(ISERR(FIND(BP$4,Stac!$T39))=FALSE,IF(ISERR(FIND(CONCATENATE(BP$4,"+"),Stac!$T39))=FALSE,IF(ISERR(FIND(CONCATENATE(BP$4,"++"),Stac!$T39))=FALSE,IF(ISERR(FIND(CONCATENATE(BP$4,"+++"),Stac!$T39))=FALSE,"+++","++"),"+")," ")," ")</f>
        <v xml:space="preserve"> </v>
      </c>
      <c r="BQ40" s="27" t="str">
        <f>IF(ISERR(FIND(BQ$4,Stac!$T39))=FALSE,IF(ISERR(FIND(CONCATENATE(BQ$4,"+"),Stac!$T39))=FALSE,IF(ISERR(FIND(CONCATENATE(BQ$4,"++"),Stac!$T39))=FALSE,IF(ISERR(FIND(CONCATENATE(BQ$4,"+++"),Stac!$T39))=FALSE,"+++","++"),"+")," ")," ")</f>
        <v xml:space="preserve"> </v>
      </c>
    </row>
    <row r="41" spans="1:69">
      <c r="A41" s="49" t="str">
        <f>Stac!C40</f>
        <v xml:space="preserve">Physics </v>
      </c>
      <c r="B41" s="27" t="str">
        <f>IF(ISERR(FIND(B$4,Stac!$R40))=FALSE,IF(ISERR(FIND(CONCATENATE(B$4,"+"),Stac!$R40))=FALSE,IF(ISERR(FIND(CONCATENATE(B$4,"++"),Stac!$R40))=FALSE,IF(ISERR(FIND(CONCATENATE(B$4,"+++"),Stac!$R40))=FALSE,"+++","++"),"+")," ")," ")</f>
        <v xml:space="preserve"> </v>
      </c>
      <c r="C41" s="27" t="str">
        <f>IF(ISERR(FIND(C$4,Stac!$R40))=FALSE,IF(ISERR(FIND(CONCATENATE(C$4,"+"),Stac!$R40))=FALSE,IF(ISERR(FIND(CONCATENATE(C$4,"++"),Stac!$R40))=FALSE,IF(ISERR(FIND(CONCATENATE(C$4,"+++"),Stac!$R40))=FALSE,"+++","++"),"+")," ")," ")</f>
        <v>+</v>
      </c>
      <c r="D41" s="27" t="str">
        <f>IF(ISERR(FIND(D$4,Stac!$R40))=FALSE,IF(ISERR(FIND(CONCATENATE(D$4,"+"),Stac!$R40))=FALSE,IF(ISERR(FIND(CONCATENATE(D$4,"++"),Stac!$R40))=FALSE,IF(ISERR(FIND(CONCATENATE(D$4,"+++"),Stac!$R40))=FALSE,"+++","++"),"+")," ")," ")</f>
        <v>+</v>
      </c>
      <c r="E41" s="27" t="str">
        <f>IF(ISERR(FIND(E$4,Stac!$R40))=FALSE,IF(ISERR(FIND(CONCATENATE(E$4,"+"),Stac!$R40))=FALSE,IF(ISERR(FIND(CONCATENATE(E$4,"++"),Stac!$R40))=FALSE,IF(ISERR(FIND(CONCATENATE(E$4,"+++"),Stac!$R40))=FALSE,"+++","++"),"+")," ")," ")</f>
        <v xml:space="preserve"> </v>
      </c>
      <c r="F41" s="27" t="str">
        <f>IF(ISERR(FIND(F$4,Stac!$R40))=FALSE,IF(ISERR(FIND(CONCATENATE(F$4,"+"),Stac!$R40))=FALSE,IF(ISERR(FIND(CONCATENATE(F$4,"++"),Stac!$R40))=FALSE,IF(ISERR(FIND(CONCATENATE(F$4,"+++"),Stac!$R40))=FALSE,"+++","++"),"+")," ")," ")</f>
        <v xml:space="preserve"> </v>
      </c>
      <c r="G41" s="27" t="str">
        <f>IF(ISERR(FIND(G$4,Stac!$R40))=FALSE,IF(ISERR(FIND(CONCATENATE(G$4,"+"),Stac!$R40))=FALSE,IF(ISERR(FIND(CONCATENATE(G$4,"++"),Stac!$R40))=FALSE,IF(ISERR(FIND(CONCATENATE(G$4,"+++"),Stac!$R40))=FALSE,"+++","++"),"+")," ")," ")</f>
        <v xml:space="preserve"> </v>
      </c>
      <c r="H41" s="27" t="str">
        <f>IF(ISERR(FIND(H$4,Stac!$R40))=FALSE,IF(ISERR(FIND(CONCATENATE(H$4,"+"),Stac!$R40))=FALSE,IF(ISERR(FIND(CONCATENATE(H$4,"++"),Stac!$R40))=FALSE,IF(ISERR(FIND(CONCATENATE(H$4,"+++"),Stac!$R40))=FALSE,"+++","++"),"+")," ")," ")</f>
        <v xml:space="preserve"> </v>
      </c>
      <c r="I41" s="27" t="str">
        <f>IF(ISERR(FIND(I$4,Stac!$R40))=FALSE,IF(ISERR(FIND(CONCATENATE(I$4,"+"),Stac!$R40))=FALSE,IF(ISERR(FIND(CONCATENATE(I$4,"++"),Stac!$R40))=FALSE,IF(ISERR(FIND(CONCATENATE(I$4,"+++"),Stac!$R40))=FALSE,"+++","++"),"+")," ")," ")</f>
        <v xml:space="preserve"> </v>
      </c>
      <c r="J41" s="27" t="str">
        <f>IF(ISERR(FIND(J$4,Stac!$R40))=FALSE,IF(ISERR(FIND(CONCATENATE(J$4,"+"),Stac!$R40))=FALSE,IF(ISERR(FIND(CONCATENATE(J$4,"++"),Stac!$R40))=FALSE,IF(ISERR(FIND(CONCATENATE(J$4,"+++"),Stac!$R40))=FALSE,"+++","++"),"+")," ")," ")</f>
        <v xml:space="preserve"> </v>
      </c>
      <c r="K41" s="27" t="str">
        <f>IF(ISERR(FIND(K$4,Stac!$R40))=FALSE,IF(ISERR(FIND(CONCATENATE(K$4,"+"),Stac!$R40))=FALSE,IF(ISERR(FIND(CONCATENATE(K$4,"++"),Stac!$R40))=FALSE,IF(ISERR(FIND(CONCATENATE(K$4,"+++"),Stac!$R40))=FALSE,"+++","++"),"+")," ")," ")</f>
        <v xml:space="preserve"> </v>
      </c>
      <c r="L41" s="27" t="str">
        <f>IF(ISERR(FIND(L$4,Stac!$R40))=FALSE,IF(ISERR(FIND(CONCATENATE(L$4,"+"),Stac!$R40))=FALSE,IF(ISERR(FIND(CONCATENATE(L$4,"++"),Stac!$R40))=FALSE,IF(ISERR(FIND(CONCATENATE(L$4,"+++"),Stac!$R40))=FALSE,"+++","++"),"+")," ")," ")</f>
        <v xml:space="preserve"> </v>
      </c>
      <c r="M41" s="27" t="str">
        <f>IF(ISERR(FIND(M$4,Stac!$R40))=FALSE,IF(ISERR(FIND(CONCATENATE(M$4,"+"),Stac!$R40))=FALSE,IF(ISERR(FIND(CONCATENATE(M$4,"++"),Stac!$R40))=FALSE,IF(ISERR(FIND(CONCATENATE(M$4,"+++"),Stac!$R40))=FALSE,"+++","++"),"+")," ")," ")</f>
        <v xml:space="preserve"> </v>
      </c>
      <c r="N41" s="27" t="str">
        <f>IF(ISERR(FIND(N$4,Stac!$R40))=FALSE,IF(ISERR(FIND(CONCATENATE(N$4,"+"),Stac!$R40))=FALSE,IF(ISERR(FIND(CONCATENATE(N$4,"++"),Stac!$R40))=FALSE,IF(ISERR(FIND(CONCATENATE(N$4,"+++"),Stac!$R40))=FALSE,"+++","++"),"+")," ")," ")</f>
        <v xml:space="preserve"> </v>
      </c>
      <c r="O41" s="27" t="str">
        <f>IF(ISERR(FIND(O$4,Stac!$R40))=FALSE,IF(ISERR(FIND(CONCATENATE(O$4,"+"),Stac!$R40))=FALSE,IF(ISERR(FIND(CONCATENATE(O$4,"++"),Stac!$R40))=FALSE,IF(ISERR(FIND(CONCATENATE(O$4,"+++"),Stac!$R40))=FALSE,"+++","++"),"+")," ")," ")</f>
        <v xml:space="preserve"> </v>
      </c>
      <c r="P41" s="27" t="str">
        <f>IF(ISERR(FIND(P$4,Stac!$R40))=FALSE,IF(ISERR(FIND(CONCATENATE(P$4,"+"),Stac!$R40))=FALSE,IF(ISERR(FIND(CONCATENATE(P$4,"++"),Stac!$R40))=FALSE,IF(ISERR(FIND(CONCATENATE(P$4,"+++"),Stac!$R40))=FALSE,"+++","++"),"+")," ")," ")</f>
        <v xml:space="preserve"> </v>
      </c>
      <c r="Q41" s="27" t="str">
        <f>IF(ISERR(FIND(Q$4,Stac!$R40))=FALSE,IF(ISERR(FIND(CONCATENATE(Q$4,"+"),Stac!$R40))=FALSE,IF(ISERR(FIND(CONCATENATE(Q$4,"++"),Stac!$R40))=FALSE,IF(ISERR(FIND(CONCATENATE(Q$4,"+++"),Stac!$R40))=FALSE,"+++","++"),"+")," ")," ")</f>
        <v xml:space="preserve"> </v>
      </c>
      <c r="R41" s="27" t="str">
        <f>IF(ISERR(FIND(R$4,Stac!$R40))=FALSE,IF(ISERR(FIND(CONCATENATE(R$4,"+"),Stac!$R40))=FALSE,IF(ISERR(FIND(CONCATENATE(R$4,"++"),Stac!$R40))=FALSE,IF(ISERR(FIND(CONCATENATE(R$4,"+++"),Stac!$R40))=FALSE,"+++","++"),"+")," ")," ")</f>
        <v xml:space="preserve"> </v>
      </c>
      <c r="S41" s="27" t="str">
        <f>IF(ISERR(FIND(S$4,Stac!$R40))=FALSE,IF(ISERR(FIND(CONCATENATE(S$4,"+"),Stac!$R40))=FALSE,IF(ISERR(FIND(CONCATENATE(S$4,"++"),Stac!$R40))=FALSE,IF(ISERR(FIND(CONCATENATE(S$4,"+++"),Stac!$R40))=FALSE,"+++","++"),"+")," ")," ")</f>
        <v xml:space="preserve"> </v>
      </c>
      <c r="T41" s="27" t="str">
        <f>IF(ISERR(FIND(T$4,Stac!$R40))=FALSE,IF(ISERR(FIND(CONCATENATE(T$4,"+"),Stac!$R40))=FALSE,IF(ISERR(FIND(CONCATENATE(T$4,"++"),Stac!$R40))=FALSE,IF(ISERR(FIND(CONCATENATE(T$4,"+++"),Stac!$R40))=FALSE,"+++","++"),"+")," ")," ")</f>
        <v xml:space="preserve"> </v>
      </c>
      <c r="U41" s="27" t="str">
        <f>IF(ISERR(FIND(U$4,Stac!$R40))=FALSE,IF(ISERR(FIND(CONCATENATE(U$4,"+"),Stac!$R40))=FALSE,IF(ISERR(FIND(CONCATENATE(U$4,"++"),Stac!$R40))=FALSE,IF(ISERR(FIND(CONCATENATE(U$4,"+++"),Stac!$R40))=FALSE,"+++","++"),"+")," ")," ")</f>
        <v xml:space="preserve"> </v>
      </c>
      <c r="V41" s="27" t="str">
        <f>IF(ISERR(FIND(V$4,Stac!$R40))=FALSE,IF(ISERR(FIND(CONCATENATE(V$4,"+"),Stac!$R40))=FALSE,IF(ISERR(FIND(CONCATENATE(V$4,"++"),Stac!$R40))=FALSE,IF(ISERR(FIND(CONCATENATE(V$4,"+++"),Stac!$R40))=FALSE,"+++","++"),"+")," ")," ")</f>
        <v xml:space="preserve"> </v>
      </c>
      <c r="W41" s="27" t="str">
        <f>IF(ISERR(FIND(W$4,Stac!$R40))=FALSE,IF(ISERR(FIND(CONCATENATE(W$4,"+"),Stac!$R40))=FALSE,IF(ISERR(FIND(CONCATENATE(W$4,"++"),Stac!$R40))=FALSE,IF(ISERR(FIND(CONCATENATE(W$4,"+++"),Stac!$R40))=FALSE,"+++","++"),"+")," ")," ")</f>
        <v xml:space="preserve"> </v>
      </c>
      <c r="X41" s="27" t="str">
        <f>IF(ISERR(FIND(X$4,Stac!$R40))=FALSE,IF(ISERR(FIND(CONCATENATE(X$4,"+"),Stac!$R40))=FALSE,IF(ISERR(FIND(CONCATENATE(X$4,"++"),Stac!$R40))=FALSE,IF(ISERR(FIND(CONCATENATE(X$4,"+++"),Stac!$R40))=FALSE,"+++","++"),"+")," ")," ")</f>
        <v xml:space="preserve"> </v>
      </c>
      <c r="Y41" s="27" t="str">
        <f>IF(ISERR(FIND(Y$4,Stac!$R40))=FALSE,IF(ISERR(FIND(CONCATENATE(Y$4,"+"),Stac!$R40))=FALSE,IF(ISERR(FIND(CONCATENATE(Y$4,"++"),Stac!$R40))=FALSE,IF(ISERR(FIND(CONCATENATE(Y$4,"+++"),Stac!$R40))=FALSE,"+++","++"),"+")," ")," ")</f>
        <v xml:space="preserve"> </v>
      </c>
      <c r="Z41" s="27" t="str">
        <f>IF(ISERR(FIND(Z$4,Stac!$R40))=FALSE,IF(ISERR(FIND(CONCATENATE(Z$4,"+"),Stac!$R40))=FALSE,IF(ISERR(FIND(CONCATENATE(Z$4,"++"),Stac!$R40))=FALSE,IF(ISERR(FIND(CONCATENATE(Z$4,"+++"),Stac!$R40))=FALSE,"+++","++"),"+")," ")," ")</f>
        <v xml:space="preserve"> </v>
      </c>
      <c r="AA41" s="27" t="str">
        <f>IF(ISERR(FIND(AA$4,Stac!$R40))=FALSE,IF(ISERR(FIND(CONCATENATE(AA$4,"+"),Stac!$R40))=FALSE,IF(ISERR(FIND(CONCATENATE(AA$4,"++"),Stac!$R40))=FALSE,IF(ISERR(FIND(CONCATENATE(AA$4,"+++"),Stac!$R40))=FALSE,"+++","++"),"+")," ")," ")</f>
        <v xml:space="preserve"> </v>
      </c>
      <c r="AB41" s="27" t="str">
        <f>IF(ISERR(FIND(AB$4,Stac!$R40))=FALSE,IF(ISERR(FIND(CONCATENATE(AB$4,"+"),Stac!$R40))=FALSE,IF(ISERR(FIND(CONCATENATE(AB$4,"++"),Stac!$R40))=FALSE,IF(ISERR(FIND(CONCATENATE(AB$4,"+++"),Stac!$R40))=FALSE,"+++","++"),"+")," ")," ")</f>
        <v xml:space="preserve"> </v>
      </c>
      <c r="AC41" s="27" t="str">
        <f>IF(ISERR(FIND(AC$4,Stac!$R40))=FALSE,IF(ISERR(FIND(CONCATENATE(AC$4,"+"),Stac!$R40))=FALSE,IF(ISERR(FIND(CONCATENATE(AC$4,"++"),Stac!$R40))=FALSE,IF(ISERR(FIND(CONCATENATE(AC$4,"+++"),Stac!$R40))=FALSE,"+++","++"),"+")," ")," ")</f>
        <v xml:space="preserve"> </v>
      </c>
      <c r="AD41" s="72" t="str">
        <f>Stac!C40</f>
        <v xml:space="preserve">Physics </v>
      </c>
      <c r="AE41" s="27" t="str">
        <f>IF(ISERR(FIND(AE$4,Stac!$S40))=FALSE,IF(ISERR(FIND(CONCATENATE(AE$4,"+"),Stac!$S40))=FALSE,IF(ISERR(FIND(CONCATENATE(AE$4,"++"),Stac!$S40))=FALSE,IF(ISERR(FIND(CONCATENATE(AE$4,"+++"),Stac!$S40))=FALSE,"+++","++"),"+")," ")," ")</f>
        <v>+</v>
      </c>
      <c r="AF41" s="27" t="str">
        <f>IF(ISERR(FIND(AF$4,Stac!$S40))=FALSE,IF(ISERR(FIND(CONCATENATE(AF$4,"+"),Stac!$S40))=FALSE,IF(ISERR(FIND(CONCATENATE(AF$4,"++"),Stac!$S40))=FALSE,IF(ISERR(FIND(CONCATENATE(AF$4,"+++"),Stac!$S40))=FALSE,"+++","++"),"+")," ")," ")</f>
        <v>+</v>
      </c>
      <c r="AG41" s="27" t="str">
        <f>IF(ISERR(FIND(AG$4,Stac!$S40))=FALSE,IF(ISERR(FIND(CONCATENATE(AG$4,"+"),Stac!$S40))=FALSE,IF(ISERR(FIND(CONCATENATE(AG$4,"++"),Stac!$S40))=FALSE,IF(ISERR(FIND(CONCATENATE(AG$4,"+++"),Stac!$S40))=FALSE,"+++","++"),"+")," ")," ")</f>
        <v xml:space="preserve"> </v>
      </c>
      <c r="AH41" s="27" t="str">
        <f>IF(ISERR(FIND(AH$4,Stac!$S40))=FALSE,IF(ISERR(FIND(CONCATENATE(AH$4,"+"),Stac!$S40))=FALSE,IF(ISERR(FIND(CONCATENATE(AH$4,"++"),Stac!$S40))=FALSE,IF(ISERR(FIND(CONCATENATE(AH$4,"+++"),Stac!$S40))=FALSE,"+++","++"),"+")," ")," ")</f>
        <v xml:space="preserve"> </v>
      </c>
      <c r="AI41" s="27" t="str">
        <f>IF(ISERR(FIND(AI$4,Stac!$S40))=FALSE,IF(ISERR(FIND(CONCATENATE(AI$4,"+"),Stac!$S40))=FALSE,IF(ISERR(FIND(CONCATENATE(AI$4,"++"),Stac!$S40))=FALSE,IF(ISERR(FIND(CONCATENATE(AI$4,"+++"),Stac!$S40))=FALSE,"+++","++"),"+")," ")," ")</f>
        <v xml:space="preserve"> </v>
      </c>
      <c r="AJ41" s="27" t="str">
        <f>IF(ISERR(FIND(AJ$4,Stac!$S40))=FALSE,IF(ISERR(FIND(CONCATENATE(AJ$4,"+"),Stac!$S40))=FALSE,IF(ISERR(FIND(CONCATENATE(AJ$4,"++"),Stac!$S40))=FALSE,IF(ISERR(FIND(CONCATENATE(AJ$4,"+++"),Stac!$S40))=FALSE,"+++","++"),"+")," ")," ")</f>
        <v xml:space="preserve"> </v>
      </c>
      <c r="AK41" s="27" t="str">
        <f>IF(ISERR(FIND(AK$4,Stac!$S40))=FALSE,IF(ISERR(FIND(CONCATENATE(AK$4,"+"),Stac!$S40))=FALSE,IF(ISERR(FIND(CONCATENATE(AK$4,"++"),Stac!$S40))=FALSE,IF(ISERR(FIND(CONCATENATE(AK$4,"+++"),Stac!$S40))=FALSE,"+++","++"),"+")," ")," ")</f>
        <v xml:space="preserve"> </v>
      </c>
      <c r="AL41" s="27" t="str">
        <f>IF(ISERR(FIND(AL$4,Stac!$S40))=FALSE,IF(ISERR(FIND(CONCATENATE(AL$4,"+"),Stac!$S40))=FALSE,IF(ISERR(FIND(CONCATENATE(AL$4,"++"),Stac!$S40))=FALSE,IF(ISERR(FIND(CONCATENATE(AL$4,"+++"),Stac!$S40))=FALSE,"+++","++"),"+")," ")," ")</f>
        <v xml:space="preserve"> </v>
      </c>
      <c r="AM41" s="27" t="str">
        <f>IF(ISERR(FIND(AM$4,Stac!$S40))=FALSE,IF(ISERR(FIND(CONCATENATE(AM$4,"+"),Stac!$S40))=FALSE,IF(ISERR(FIND(CONCATENATE(AM$4,"++"),Stac!$S40))=FALSE,IF(ISERR(FIND(CONCATENATE(AM$4,"+++"),Stac!$S40))=FALSE,"+++","++"),"+")," ")," ")</f>
        <v xml:space="preserve"> </v>
      </c>
      <c r="AN41" s="27" t="str">
        <f>IF(ISERR(FIND(AN$4,Stac!$S40))=FALSE,IF(ISERR(FIND(CONCATENATE(AN$4,"+"),Stac!$S40))=FALSE,IF(ISERR(FIND(CONCATENATE(AN$4,"++"),Stac!$S40))=FALSE,IF(ISERR(FIND(CONCATENATE(AN$4,"+++"),Stac!$S40))=FALSE,"+++","++"),"+")," ")," ")</f>
        <v xml:space="preserve"> </v>
      </c>
      <c r="AO41" s="27" t="str">
        <f>IF(ISERR(FIND(AO$4,Stac!$S40))=FALSE,IF(ISERR(FIND(CONCATENATE(AO$4,"+"),Stac!$S40))=FALSE,IF(ISERR(FIND(CONCATENATE(AO$4,"++"),Stac!$S40))=FALSE,IF(ISERR(FIND(CONCATENATE(AO$4,"+++"),Stac!$S40))=FALSE,"+++","++"),"+")," ")," ")</f>
        <v xml:space="preserve"> </v>
      </c>
      <c r="AP41" s="27" t="str">
        <f>IF(ISERR(FIND(AP$4,Stac!$S40))=FALSE,IF(ISERR(FIND(CONCATENATE(AP$4,"+"),Stac!$S40))=FALSE,IF(ISERR(FIND(CONCATENATE(AP$4,"++"),Stac!$S40))=FALSE,IF(ISERR(FIND(CONCATENATE(AP$4,"+++"),Stac!$S40))=FALSE,"+++","++"),"+")," ")," ")</f>
        <v xml:space="preserve"> </v>
      </c>
      <c r="AQ41" s="27" t="str">
        <f>IF(ISERR(FIND(AQ$4,Stac!$S40))=FALSE,IF(ISERR(FIND(CONCATENATE(AQ$4,"+"),Stac!$S40))=FALSE,IF(ISERR(FIND(CONCATENATE(AQ$4,"++"),Stac!$S40))=FALSE,IF(ISERR(FIND(CONCATENATE(AQ$4,"+++"),Stac!$S40))=FALSE,"+++","++"),"+")," ")," ")</f>
        <v xml:space="preserve"> </v>
      </c>
      <c r="AR41" s="27" t="str">
        <f>IF(ISERR(FIND(AR$4,Stac!$S40))=FALSE,IF(ISERR(FIND(CONCATENATE(AR$4,"+"),Stac!$S40))=FALSE,IF(ISERR(FIND(CONCATENATE(AR$4,"++"),Stac!$S40))=FALSE,IF(ISERR(FIND(CONCATENATE(AR$4,"+++"),Stac!$S40))=FALSE,"+++","++"),"+")," ")," ")</f>
        <v xml:space="preserve"> </v>
      </c>
      <c r="AS41" s="27" t="str">
        <f>IF(ISERR(FIND(AS$4,Stac!$S40))=FALSE,IF(ISERR(FIND(CONCATENATE(AS$4,"+"),Stac!$S40))=FALSE,IF(ISERR(FIND(CONCATENATE(AS$4,"++"),Stac!$S40))=FALSE,IF(ISERR(FIND(CONCATENATE(AS$4,"+++"),Stac!$S40))=FALSE,"+++","++"),"+")," ")," ")</f>
        <v xml:space="preserve"> </v>
      </c>
      <c r="AT41" s="27" t="str">
        <f>IF(ISERR(FIND(AT$4,Stac!$S40))=FALSE,IF(ISERR(FIND(CONCATENATE(AT$4,"+"),Stac!$S40))=FALSE,IF(ISERR(FIND(CONCATENATE(AT$4,"++"),Stac!$S40))=FALSE,IF(ISERR(FIND(CONCATENATE(AT$4,"+++"),Stac!$S40))=FALSE,"+++","++"),"+")," ")," ")</f>
        <v xml:space="preserve"> </v>
      </c>
      <c r="AU41" s="27" t="str">
        <f>IF(ISERR(FIND(AU$4,Stac!$S40))=FALSE,IF(ISERR(FIND(CONCATENATE(AU$4,"+"),Stac!$S40))=FALSE,IF(ISERR(FIND(CONCATENATE(AU$4,"++"),Stac!$S40))=FALSE,IF(ISERR(FIND(CONCATENATE(AU$4,"+++"),Stac!$S40))=FALSE,"+++","++"),"+")," ")," ")</f>
        <v xml:space="preserve"> </v>
      </c>
      <c r="AV41" s="27" t="str">
        <f>IF(ISERR(FIND(AV$4,Stac!$S40))=FALSE,IF(ISERR(FIND(CONCATENATE(AV$4,"+"),Stac!$S40))=FALSE,IF(ISERR(FIND(CONCATENATE(AV$4,"++"),Stac!$S40))=FALSE,IF(ISERR(FIND(CONCATENATE(AV$4,"+++"),Stac!$S40))=FALSE,"+++","++"),"+")," ")," ")</f>
        <v xml:space="preserve"> </v>
      </c>
      <c r="AW41" s="27" t="str">
        <f>IF(ISERR(FIND(AW$4,Stac!$S40))=FALSE,IF(ISERR(FIND(CONCATENATE(AW$4,"+"),Stac!$S40))=FALSE,IF(ISERR(FIND(CONCATENATE(AW$4,"++"),Stac!$S40))=FALSE,IF(ISERR(FIND(CONCATENATE(AW$4,"+++"),Stac!$S40))=FALSE,"+++","++"),"+")," ")," ")</f>
        <v xml:space="preserve"> </v>
      </c>
      <c r="AX41" s="27" t="str">
        <f>IF(ISERR(FIND(AX$4,Stac!$S40))=FALSE,IF(ISERR(FIND(CONCATENATE(AX$4,"+"),Stac!$S40))=FALSE,IF(ISERR(FIND(CONCATENATE(AX$4,"++"),Stac!$S40))=FALSE,IF(ISERR(FIND(CONCATENATE(AX$4,"+++"),Stac!$S40))=FALSE,"+++","++"),"+")," ")," ")</f>
        <v xml:space="preserve"> </v>
      </c>
      <c r="AY41" s="27" t="str">
        <f>IF(ISERR(FIND(AY$4,Stac!$S40))=FALSE,IF(ISERR(FIND(CONCATENATE(AY$4,"+"),Stac!$S40))=FALSE,IF(ISERR(FIND(CONCATENATE(AY$4,"++"),Stac!$S40))=FALSE,IF(ISERR(FIND(CONCATENATE(AY$4,"+++"),Stac!$S40))=FALSE,"+++","++"),"+")," ")," ")</f>
        <v xml:space="preserve"> </v>
      </c>
      <c r="AZ41" s="27" t="str">
        <f>IF(ISERR(FIND(AZ$4,Stac!$S40))=FALSE,IF(ISERR(FIND(CONCATENATE(AZ$4,"+"),Stac!$S40))=FALSE,IF(ISERR(FIND(CONCATENATE(AZ$4,"++"),Stac!$S40))=FALSE,IF(ISERR(FIND(CONCATENATE(AZ$4,"+++"),Stac!$S40))=FALSE,"+++","++"),"+")," ")," ")</f>
        <v xml:space="preserve"> </v>
      </c>
      <c r="BA41" s="27" t="str">
        <f>IF(ISERR(FIND(BA$4,Stac!$S40))=FALSE,IF(ISERR(FIND(CONCATENATE(BA$4,"+"),Stac!$S40))=FALSE,IF(ISERR(FIND(CONCATENATE(BA$4,"++"),Stac!$S40))=FALSE,IF(ISERR(FIND(CONCATENATE(BA$4,"+++"),Stac!$S40))=FALSE,"+++","++"),"+")," ")," ")</f>
        <v xml:space="preserve"> </v>
      </c>
      <c r="BB41" s="27" t="str">
        <f>IF(ISERR(FIND(BB$4,Stac!$S40))=FALSE,IF(ISERR(FIND(CONCATENATE(BB$4,"+"),Stac!$S40))=FALSE,IF(ISERR(FIND(CONCATENATE(BB$4,"++"),Stac!$S40))=FALSE,IF(ISERR(FIND(CONCATENATE(BB$4,"+++"),Stac!$S40))=FALSE,"+++","++"),"+")," ")," ")</f>
        <v xml:space="preserve"> </v>
      </c>
      <c r="BC41" s="27" t="str">
        <f>IF(ISERR(FIND(BC$4,Stac!$S40))=FALSE,IF(ISERR(FIND(CONCATENATE(BC$4,"+"),Stac!$S40))=FALSE,IF(ISERR(FIND(CONCATENATE(BC$4,"++"),Stac!$S40))=FALSE,IF(ISERR(FIND(CONCATENATE(BC$4,"+++"),Stac!$S40))=FALSE,"+++","++"),"+")," ")," ")</f>
        <v xml:space="preserve"> </v>
      </c>
      <c r="BD41" s="27" t="str">
        <f>IF(ISERR(FIND(BD$4,Stac!$S40))=FALSE,IF(ISERR(FIND(CONCATENATE(BD$4,"+"),Stac!$S40))=FALSE,IF(ISERR(FIND(CONCATENATE(BD$4,"++"),Stac!$S40))=FALSE,IF(ISERR(FIND(CONCATENATE(BD$4,"+++"),Stac!$S40))=FALSE,"+++","++"),"+")," ")," ")</f>
        <v xml:space="preserve"> </v>
      </c>
      <c r="BE41" s="27" t="str">
        <f>IF(ISERR(FIND(BE$4,Stac!$S40))=FALSE,IF(ISERR(FIND(CONCATENATE(BE$4,"+"),Stac!$S40))=FALSE,IF(ISERR(FIND(CONCATENATE(BE$4,"++"),Stac!$S40))=FALSE,IF(ISERR(FIND(CONCATENATE(BE$4,"+++"),Stac!$S40))=FALSE,"+++","++"),"+")," ")," ")</f>
        <v xml:space="preserve"> </v>
      </c>
      <c r="BF41" s="27" t="str">
        <f>IF(ISERR(FIND(BF$4,Stac!$S40))=FALSE,IF(ISERR(FIND(CONCATENATE(BF$4,"+"),Stac!$S40))=FALSE,IF(ISERR(FIND(CONCATENATE(BF$4,"++"),Stac!$S40))=FALSE,IF(ISERR(FIND(CONCATENATE(BF$4,"+++"),Stac!$S40))=FALSE,"+++","++"),"+")," ")," ")</f>
        <v xml:space="preserve"> </v>
      </c>
      <c r="BG41" s="27" t="str">
        <f>IF(ISERR(FIND(BG$4,Stac!$S40))=FALSE,IF(ISERR(FIND(CONCATENATE(BG$4,"+"),Stac!$S40))=FALSE,IF(ISERR(FIND(CONCATENATE(BG$4,"++"),Stac!$S40))=FALSE,IF(ISERR(FIND(CONCATENATE(BG$4,"+++"),Stac!$S40))=FALSE,"+++","++"),"+")," ")," ")</f>
        <v xml:space="preserve"> </v>
      </c>
      <c r="BH41" s="27" t="str">
        <f>IF(ISERR(FIND(BH$4,Stac!$S40))=FALSE,IF(ISERR(FIND(CONCATENATE(BH$4,"+"),Stac!$S40))=FALSE,IF(ISERR(FIND(CONCATENATE(BH$4,"++"),Stac!$S40))=FALSE,IF(ISERR(FIND(CONCATENATE(BH$4,"+++"),Stac!$S40))=FALSE,"+++","++"),"+")," ")," ")</f>
        <v xml:space="preserve"> </v>
      </c>
      <c r="BI41" s="27" t="str">
        <f>IF(ISERR(FIND(BI$4,Stac!$S40))=FALSE,IF(ISERR(FIND(CONCATENATE(BI$4,"+"),Stac!$S40))=FALSE,IF(ISERR(FIND(CONCATENATE(BI$4,"++"),Stac!$S40))=FALSE,IF(ISERR(FIND(CONCATENATE(BI$4,"+++"),Stac!$S40))=FALSE,"+++","++"),"+")," ")," ")</f>
        <v xml:space="preserve"> </v>
      </c>
      <c r="BJ41" s="72" t="str">
        <f>Stac!C40</f>
        <v xml:space="preserve">Physics </v>
      </c>
      <c r="BK41" s="27" t="str">
        <f>IF(ISERR(FIND(BK$4,Stac!$T40))=FALSE,IF(ISERR(FIND(CONCATENATE(BK$4,"+"),Stac!$T40))=FALSE,IF(ISERR(FIND(CONCATENATE(BK$4,"++"),Stac!$T40))=FALSE,IF(ISERR(FIND(CONCATENATE(BK$4,"+++"),Stac!$T40))=FALSE,"+++","++"),"+")," ")," ")</f>
        <v>+</v>
      </c>
      <c r="BL41" s="27" t="str">
        <f>IF(ISERR(FIND(BL$4,Stac!$T40))=FALSE,IF(ISERR(FIND(CONCATENATE(BL$4,"+"),Stac!$T40))=FALSE,IF(ISERR(FIND(CONCATENATE(BL$4,"++"),Stac!$T40))=FALSE,IF(ISERR(FIND(CONCATENATE(BL$4,"+++"),Stac!$T40))=FALSE,"+++","++"),"+")," ")," ")</f>
        <v xml:space="preserve"> </v>
      </c>
      <c r="BM41" s="27" t="str">
        <f>IF(ISERR(FIND(BM$4,Stac!$T40))=FALSE,IF(ISERR(FIND(CONCATENATE(BM$4,"+"),Stac!$T40))=FALSE,IF(ISERR(FIND(CONCATENATE(BM$4,"++"),Stac!$T40))=FALSE,IF(ISERR(FIND(CONCATENATE(BM$4,"+++"),Stac!$T40))=FALSE,"+++","++"),"+")," ")," ")</f>
        <v xml:space="preserve"> </v>
      </c>
      <c r="BN41" s="27" t="str">
        <f>IF(ISERR(FIND(BN$4,Stac!$T40))=FALSE,IF(ISERR(FIND(CONCATENATE(BN$4,"+"),Stac!$T40))=FALSE,IF(ISERR(FIND(CONCATENATE(BN$4,"++"),Stac!$T40))=FALSE,IF(ISERR(FIND(CONCATENATE(BN$4,"+++"),Stac!$T40))=FALSE,"+++","++"),"+")," ")," ")</f>
        <v xml:space="preserve"> </v>
      </c>
      <c r="BO41" s="27" t="str">
        <f>IF(ISERR(FIND(BO$4,Stac!$T40))=FALSE,IF(ISERR(FIND(CONCATENATE(BO$4,"+"),Stac!$T40))=FALSE,IF(ISERR(FIND(CONCATENATE(BO$4,"++"),Stac!$T40))=FALSE,IF(ISERR(FIND(CONCATENATE(BO$4,"+++"),Stac!$T40))=FALSE,"+++","++"),"+")," ")," ")</f>
        <v>+</v>
      </c>
      <c r="BP41" s="27" t="str">
        <f>IF(ISERR(FIND(BP$4,Stac!$T40))=FALSE,IF(ISERR(FIND(CONCATENATE(BP$4,"+"),Stac!$T40))=FALSE,IF(ISERR(FIND(CONCATENATE(BP$4,"++"),Stac!$T40))=FALSE,IF(ISERR(FIND(CONCATENATE(BP$4,"+++"),Stac!$T40))=FALSE,"+++","++"),"+")," ")," ")</f>
        <v xml:space="preserve"> </v>
      </c>
      <c r="BQ41" s="27" t="str">
        <f>IF(ISERR(FIND(BQ$4,Stac!$T40))=FALSE,IF(ISERR(FIND(CONCATENATE(BQ$4,"+"),Stac!$T40))=FALSE,IF(ISERR(FIND(CONCATENATE(BQ$4,"++"),Stac!$T40))=FALSE,IF(ISERR(FIND(CONCATENATE(BQ$4,"+++"),Stac!$T40))=FALSE,"+++","++"),"+")," ")," ")</f>
        <v xml:space="preserve"> </v>
      </c>
    </row>
    <row r="42" spans="1:69" ht="33" customHeight="1">
      <c r="A42" s="49" t="str">
        <f>Stac!C41</f>
        <v>Electrical machines and drives in control engineering</v>
      </c>
      <c r="B42" s="27" t="str">
        <f>IF(ISERR(FIND(B$4,Stac!$R41))=FALSE,IF(ISERR(FIND(CONCATENATE(B$4,"+"),Stac!$R41))=FALSE,IF(ISERR(FIND(CONCATENATE(B$4,"++"),Stac!$R41))=FALSE,IF(ISERR(FIND(CONCATENATE(B$4,"+++"),Stac!$R41))=FALSE,"+++","++"),"+")," ")," ")</f>
        <v xml:space="preserve"> </v>
      </c>
      <c r="C42" s="27" t="str">
        <f>IF(ISERR(FIND(C$4,Stac!$R41))=FALSE,IF(ISERR(FIND(CONCATENATE(C$4,"+"),Stac!$R41))=FALSE,IF(ISERR(FIND(CONCATENATE(C$4,"++"),Stac!$R41))=FALSE,IF(ISERR(FIND(CONCATENATE(C$4,"+++"),Stac!$R41))=FALSE,"+++","++"),"+")," ")," ")</f>
        <v xml:space="preserve"> </v>
      </c>
      <c r="D42" s="27" t="str">
        <f>IF(ISERR(FIND(D$4,Stac!$R41))=FALSE,IF(ISERR(FIND(CONCATENATE(D$4,"+"),Stac!$R41))=FALSE,IF(ISERR(FIND(CONCATENATE(D$4,"++"),Stac!$R41))=FALSE,IF(ISERR(FIND(CONCATENATE(D$4,"+++"),Stac!$R41))=FALSE,"+++","++"),"+")," ")," ")</f>
        <v xml:space="preserve"> </v>
      </c>
      <c r="E42" s="27" t="str">
        <f>IF(ISERR(FIND(E$4,Stac!$R41))=FALSE,IF(ISERR(FIND(CONCATENATE(E$4,"+"),Stac!$R41))=FALSE,IF(ISERR(FIND(CONCATENATE(E$4,"++"),Stac!$R41))=FALSE,IF(ISERR(FIND(CONCATENATE(E$4,"+++"),Stac!$R41))=FALSE,"+++","++"),"+")," ")," ")</f>
        <v xml:space="preserve"> </v>
      </c>
      <c r="F42" s="27" t="str">
        <f>IF(ISERR(FIND(F$4,Stac!$R41))=FALSE,IF(ISERR(FIND(CONCATENATE(F$4,"+"),Stac!$R41))=FALSE,IF(ISERR(FIND(CONCATENATE(F$4,"++"),Stac!$R41))=FALSE,IF(ISERR(FIND(CONCATENATE(F$4,"+++"),Stac!$R41))=FALSE,"+++","++"),"+")," ")," ")</f>
        <v xml:space="preserve"> </v>
      </c>
      <c r="G42" s="27" t="str">
        <f>IF(ISERR(FIND(G$4,Stac!$R41))=FALSE,IF(ISERR(FIND(CONCATENATE(G$4,"+"),Stac!$R41))=FALSE,IF(ISERR(FIND(CONCATENATE(G$4,"++"),Stac!$R41))=FALSE,IF(ISERR(FIND(CONCATENATE(G$4,"+++"),Stac!$R41))=FALSE,"+++","++"),"+")," ")," ")</f>
        <v xml:space="preserve"> </v>
      </c>
      <c r="H42" s="27" t="str">
        <f>IF(ISERR(FIND(H$4,Stac!$R41))=FALSE,IF(ISERR(FIND(CONCATENATE(H$4,"+"),Stac!$R41))=FALSE,IF(ISERR(FIND(CONCATENATE(H$4,"++"),Stac!$R41))=FALSE,IF(ISERR(FIND(CONCATENATE(H$4,"+++"),Stac!$R41))=FALSE,"+++","++"),"+")," ")," ")</f>
        <v xml:space="preserve"> </v>
      </c>
      <c r="I42" s="27" t="str">
        <f>IF(ISERR(FIND(I$4,Stac!$R41))=FALSE,IF(ISERR(FIND(CONCATENATE(I$4,"+"),Stac!$R41))=FALSE,IF(ISERR(FIND(CONCATENATE(I$4,"++"),Stac!$R41))=FALSE,IF(ISERR(FIND(CONCATENATE(I$4,"+++"),Stac!$R41))=FALSE,"+++","++"),"+")," ")," ")</f>
        <v xml:space="preserve"> </v>
      </c>
      <c r="J42" s="27" t="str">
        <f>IF(ISERR(FIND(J$4,Stac!$R41))=FALSE,IF(ISERR(FIND(CONCATENATE(J$4,"+"),Stac!$R41))=FALSE,IF(ISERR(FIND(CONCATENATE(J$4,"++"),Stac!$R41))=FALSE,IF(ISERR(FIND(CONCATENATE(J$4,"+++"),Stac!$R41))=FALSE,"+++","++"),"+")," ")," ")</f>
        <v xml:space="preserve"> </v>
      </c>
      <c r="K42" s="27" t="str">
        <f>IF(ISERR(FIND(K$4,Stac!$R41))=FALSE,IF(ISERR(FIND(CONCATENATE(K$4,"+"),Stac!$R41))=FALSE,IF(ISERR(FIND(CONCATENATE(K$4,"++"),Stac!$R41))=FALSE,IF(ISERR(FIND(CONCATENATE(K$4,"+++"),Stac!$R41))=FALSE,"+++","++"),"+")," ")," ")</f>
        <v xml:space="preserve"> </v>
      </c>
      <c r="L42" s="27" t="str">
        <f>IF(ISERR(FIND(L$4,Stac!$R41))=FALSE,IF(ISERR(FIND(CONCATENATE(L$4,"+"),Stac!$R41))=FALSE,IF(ISERR(FIND(CONCATENATE(L$4,"++"),Stac!$R41))=FALSE,IF(ISERR(FIND(CONCATENATE(L$4,"+++"),Stac!$R41))=FALSE,"+++","++"),"+")," ")," ")</f>
        <v xml:space="preserve"> </v>
      </c>
      <c r="M42" s="27" t="str">
        <f>IF(ISERR(FIND(M$4,Stac!$R41))=FALSE,IF(ISERR(FIND(CONCATENATE(M$4,"+"),Stac!$R41))=FALSE,IF(ISERR(FIND(CONCATENATE(M$4,"++"),Stac!$R41))=FALSE,IF(ISERR(FIND(CONCATENATE(M$4,"+++"),Stac!$R41))=FALSE,"+++","++"),"+")," ")," ")</f>
        <v xml:space="preserve"> </v>
      </c>
      <c r="N42" s="27" t="str">
        <f>IF(ISERR(FIND(N$4,Stac!$R41))=FALSE,IF(ISERR(FIND(CONCATENATE(N$4,"+"),Stac!$R41))=FALSE,IF(ISERR(FIND(CONCATENATE(N$4,"++"),Stac!$R41))=FALSE,IF(ISERR(FIND(CONCATENATE(N$4,"+++"),Stac!$R41))=FALSE,"+++","++"),"+")," ")," ")</f>
        <v xml:space="preserve"> </v>
      </c>
      <c r="O42" s="27" t="str">
        <f>IF(ISERR(FIND(O$4,Stac!$R41))=FALSE,IF(ISERR(FIND(CONCATENATE(O$4,"+"),Stac!$R41))=FALSE,IF(ISERR(FIND(CONCATENATE(O$4,"++"),Stac!$R41))=FALSE,IF(ISERR(FIND(CONCATENATE(O$4,"+++"),Stac!$R41))=FALSE,"+++","++"),"+")," ")," ")</f>
        <v xml:space="preserve"> </v>
      </c>
      <c r="P42" s="27" t="str">
        <f>IF(ISERR(FIND(P$4,Stac!$R41))=FALSE,IF(ISERR(FIND(CONCATENATE(P$4,"+"),Stac!$R41))=FALSE,IF(ISERR(FIND(CONCATENATE(P$4,"++"),Stac!$R41))=FALSE,IF(ISERR(FIND(CONCATENATE(P$4,"+++"),Stac!$R41))=FALSE,"+++","++"),"+")," ")," ")</f>
        <v xml:space="preserve"> </v>
      </c>
      <c r="Q42" s="27" t="str">
        <f>IF(ISERR(FIND(Q$4,Stac!$R41))=FALSE,IF(ISERR(FIND(CONCATENATE(Q$4,"+"),Stac!$R41))=FALSE,IF(ISERR(FIND(CONCATENATE(Q$4,"++"),Stac!$R41))=FALSE,IF(ISERR(FIND(CONCATENATE(Q$4,"+++"),Stac!$R41))=FALSE,"+++","++"),"+")," ")," ")</f>
        <v xml:space="preserve"> </v>
      </c>
      <c r="R42" s="27" t="str">
        <f>IF(ISERR(FIND(R$4,Stac!$R41))=FALSE,IF(ISERR(FIND(CONCATENATE(R$4,"+"),Stac!$R41))=FALSE,IF(ISERR(FIND(CONCATENATE(R$4,"++"),Stac!$R41))=FALSE,IF(ISERR(FIND(CONCATENATE(R$4,"+++"),Stac!$R41))=FALSE,"+++","++"),"+")," ")," ")</f>
        <v xml:space="preserve"> </v>
      </c>
      <c r="S42" s="27" t="str">
        <f>IF(ISERR(FIND(S$4,Stac!$R41))=FALSE,IF(ISERR(FIND(CONCATENATE(S$4,"+"),Stac!$R41))=FALSE,IF(ISERR(FIND(CONCATENATE(S$4,"++"),Stac!$R41))=FALSE,IF(ISERR(FIND(CONCATENATE(S$4,"+++"),Stac!$R41))=FALSE,"+++","++"),"+")," ")," ")</f>
        <v>+</v>
      </c>
      <c r="T42" s="27" t="str">
        <f>IF(ISERR(FIND(T$4,Stac!$R41))=FALSE,IF(ISERR(FIND(CONCATENATE(T$4,"+"),Stac!$R41))=FALSE,IF(ISERR(FIND(CONCATENATE(T$4,"++"),Stac!$R41))=FALSE,IF(ISERR(FIND(CONCATENATE(T$4,"+++"),Stac!$R41))=FALSE,"+++","++"),"+")," ")," ")</f>
        <v xml:space="preserve"> </v>
      </c>
      <c r="U42" s="27" t="str">
        <f>IF(ISERR(FIND(U$4,Stac!$R41))=FALSE,IF(ISERR(FIND(CONCATENATE(U$4,"+"),Stac!$R41))=FALSE,IF(ISERR(FIND(CONCATENATE(U$4,"++"),Stac!$R41))=FALSE,IF(ISERR(FIND(CONCATENATE(U$4,"+++"),Stac!$R41))=FALSE,"+++","++"),"+")," ")," ")</f>
        <v>+</v>
      </c>
      <c r="V42" s="27" t="str">
        <f>IF(ISERR(FIND(V$4,Stac!$R41))=FALSE,IF(ISERR(FIND(CONCATENATE(V$4,"+"),Stac!$R41))=FALSE,IF(ISERR(FIND(CONCATENATE(V$4,"++"),Stac!$R41))=FALSE,IF(ISERR(FIND(CONCATENATE(V$4,"+++"),Stac!$R41))=FALSE,"+++","++"),"+")," ")," ")</f>
        <v xml:space="preserve"> </v>
      </c>
      <c r="W42" s="27" t="str">
        <f>IF(ISERR(FIND(W$4,Stac!$R41))=FALSE,IF(ISERR(FIND(CONCATENATE(W$4,"+"),Stac!$R41))=FALSE,IF(ISERR(FIND(CONCATENATE(W$4,"++"),Stac!$R41))=FALSE,IF(ISERR(FIND(CONCATENATE(W$4,"+++"),Stac!$R41))=FALSE,"+++","++"),"+")," ")," ")</f>
        <v xml:space="preserve"> </v>
      </c>
      <c r="X42" s="27" t="str">
        <f>IF(ISERR(FIND(X$4,Stac!$R41))=FALSE,IF(ISERR(FIND(CONCATENATE(X$4,"+"),Stac!$R41))=FALSE,IF(ISERR(FIND(CONCATENATE(X$4,"++"),Stac!$R41))=FALSE,IF(ISERR(FIND(CONCATENATE(X$4,"+++"),Stac!$R41))=FALSE,"+++","++"),"+")," ")," ")</f>
        <v xml:space="preserve"> </v>
      </c>
      <c r="Y42" s="27" t="str">
        <f>IF(ISERR(FIND(Y$4,Stac!$R41))=FALSE,IF(ISERR(FIND(CONCATENATE(Y$4,"+"),Stac!$R41))=FALSE,IF(ISERR(FIND(CONCATENATE(Y$4,"++"),Stac!$R41))=FALSE,IF(ISERR(FIND(CONCATENATE(Y$4,"+++"),Stac!$R41))=FALSE,"+++","++"),"+")," ")," ")</f>
        <v xml:space="preserve"> </v>
      </c>
      <c r="Z42" s="27" t="str">
        <f>IF(ISERR(FIND(Z$4,Stac!$R41))=FALSE,IF(ISERR(FIND(CONCATENATE(Z$4,"+"),Stac!$R41))=FALSE,IF(ISERR(FIND(CONCATENATE(Z$4,"++"),Stac!$R41))=FALSE,IF(ISERR(FIND(CONCATENATE(Z$4,"+++"),Stac!$R41))=FALSE,"+++","++"),"+")," ")," ")</f>
        <v xml:space="preserve"> </v>
      </c>
      <c r="AA42" s="27" t="str">
        <f>IF(ISERR(FIND(AA$4,Stac!$R41))=FALSE,IF(ISERR(FIND(CONCATENATE(AA$4,"+"),Stac!$R41))=FALSE,IF(ISERR(FIND(CONCATENATE(AA$4,"++"),Stac!$R41))=FALSE,IF(ISERR(FIND(CONCATENATE(AA$4,"+++"),Stac!$R41))=FALSE,"+++","++"),"+")," ")," ")</f>
        <v xml:space="preserve"> </v>
      </c>
      <c r="AB42" s="27" t="str">
        <f>IF(ISERR(FIND(AB$4,Stac!$R41))=FALSE,IF(ISERR(FIND(CONCATENATE(AB$4,"+"),Stac!$R41))=FALSE,IF(ISERR(FIND(CONCATENATE(AB$4,"++"),Stac!$R41))=FALSE,IF(ISERR(FIND(CONCATENATE(AB$4,"+++"),Stac!$R41))=FALSE,"+++","++"),"+")," ")," ")</f>
        <v xml:space="preserve"> </v>
      </c>
      <c r="AC42" s="27" t="str">
        <f>IF(ISERR(FIND(AC$4,Stac!$R41))=FALSE,IF(ISERR(FIND(CONCATENATE(AC$4,"+"),Stac!$R41))=FALSE,IF(ISERR(FIND(CONCATENATE(AC$4,"++"),Stac!$R41))=FALSE,IF(ISERR(FIND(CONCATENATE(AC$4,"+++"),Stac!$R41))=FALSE,"+++","++"),"+")," ")," ")</f>
        <v xml:space="preserve"> </v>
      </c>
      <c r="AD42" s="72" t="str">
        <f>Stac!C41</f>
        <v>Electrical machines and drives in control engineering</v>
      </c>
      <c r="AE42" s="27" t="str">
        <f>IF(ISERR(FIND(AE$4,Stac!$S41))=FALSE,IF(ISERR(FIND(CONCATENATE(AE$4,"+"),Stac!$S41))=FALSE,IF(ISERR(FIND(CONCATENATE(AE$4,"++"),Stac!$S41))=FALSE,IF(ISERR(FIND(CONCATENATE(AE$4,"+++"),Stac!$S41))=FALSE,"+++","++"),"+")," ")," ")</f>
        <v xml:space="preserve"> </v>
      </c>
      <c r="AF42" s="27" t="str">
        <f>IF(ISERR(FIND(AF$4,Stac!$S41))=FALSE,IF(ISERR(FIND(CONCATENATE(AF$4,"+"),Stac!$S41))=FALSE,IF(ISERR(FIND(CONCATENATE(AF$4,"++"),Stac!$S41))=FALSE,IF(ISERR(FIND(CONCATENATE(AF$4,"+++"),Stac!$S41))=FALSE,"+++","++"),"+")," ")," ")</f>
        <v xml:space="preserve"> </v>
      </c>
      <c r="AG42" s="27" t="str">
        <f>IF(ISERR(FIND(AG$4,Stac!$S41))=FALSE,IF(ISERR(FIND(CONCATENATE(AG$4,"+"),Stac!$S41))=FALSE,IF(ISERR(FIND(CONCATENATE(AG$4,"++"),Stac!$S41))=FALSE,IF(ISERR(FIND(CONCATENATE(AG$4,"+++"),Stac!$S41))=FALSE,"+++","++"),"+")," ")," ")</f>
        <v xml:space="preserve"> </v>
      </c>
      <c r="AH42" s="27" t="str">
        <f>IF(ISERR(FIND(AH$4,Stac!$S41))=FALSE,IF(ISERR(FIND(CONCATENATE(AH$4,"+"),Stac!$S41))=FALSE,IF(ISERR(FIND(CONCATENATE(AH$4,"++"),Stac!$S41))=FALSE,IF(ISERR(FIND(CONCATENATE(AH$4,"+++"),Stac!$S41))=FALSE,"+++","++"),"+")," ")," ")</f>
        <v xml:space="preserve"> </v>
      </c>
      <c r="AI42" s="27" t="str">
        <f>IF(ISERR(FIND(AI$4,Stac!$S41))=FALSE,IF(ISERR(FIND(CONCATENATE(AI$4,"+"),Stac!$S41))=FALSE,IF(ISERR(FIND(CONCATENATE(AI$4,"++"),Stac!$S41))=FALSE,IF(ISERR(FIND(CONCATENATE(AI$4,"+++"),Stac!$S41))=FALSE,"+++","++"),"+")," ")," ")</f>
        <v xml:space="preserve"> </v>
      </c>
      <c r="AJ42" s="27" t="str">
        <f>IF(ISERR(FIND(AJ$4,Stac!$S41))=FALSE,IF(ISERR(FIND(CONCATENATE(AJ$4,"+"),Stac!$S41))=FALSE,IF(ISERR(FIND(CONCATENATE(AJ$4,"++"),Stac!$S41))=FALSE,IF(ISERR(FIND(CONCATENATE(AJ$4,"+++"),Stac!$S41))=FALSE,"+++","++"),"+")," ")," ")</f>
        <v xml:space="preserve"> </v>
      </c>
      <c r="AK42" s="27" t="str">
        <f>IF(ISERR(FIND(AK$4,Stac!$S41))=FALSE,IF(ISERR(FIND(CONCATENATE(AK$4,"+"),Stac!$S41))=FALSE,IF(ISERR(FIND(CONCATENATE(AK$4,"++"),Stac!$S41))=FALSE,IF(ISERR(FIND(CONCATENATE(AK$4,"+++"),Stac!$S41))=FALSE,"+++","++"),"+")," ")," ")</f>
        <v xml:space="preserve"> </v>
      </c>
      <c r="AL42" s="27" t="str">
        <f>IF(ISERR(FIND(AL$4,Stac!$S41))=FALSE,IF(ISERR(FIND(CONCATENATE(AL$4,"+"),Stac!$S41))=FALSE,IF(ISERR(FIND(CONCATENATE(AL$4,"++"),Stac!$S41))=FALSE,IF(ISERR(FIND(CONCATENATE(AL$4,"+++"),Stac!$S41))=FALSE,"+++","++"),"+")," ")," ")</f>
        <v xml:space="preserve"> </v>
      </c>
      <c r="AM42" s="27" t="str">
        <f>IF(ISERR(FIND(AM$4,Stac!$S41))=FALSE,IF(ISERR(FIND(CONCATENATE(AM$4,"+"),Stac!$S41))=FALSE,IF(ISERR(FIND(CONCATENATE(AM$4,"++"),Stac!$S41))=FALSE,IF(ISERR(FIND(CONCATENATE(AM$4,"+++"),Stac!$S41))=FALSE,"+++","++"),"+")," ")," ")</f>
        <v xml:space="preserve"> </v>
      </c>
      <c r="AN42" s="27" t="str">
        <f>IF(ISERR(FIND(AN$4,Stac!$S41))=FALSE,IF(ISERR(FIND(CONCATENATE(AN$4,"+"),Stac!$S41))=FALSE,IF(ISERR(FIND(CONCATENATE(AN$4,"++"),Stac!$S41))=FALSE,IF(ISERR(FIND(CONCATENATE(AN$4,"+++"),Stac!$S41))=FALSE,"+++","++"),"+")," ")," ")</f>
        <v xml:space="preserve"> </v>
      </c>
      <c r="AO42" s="27" t="str">
        <f>IF(ISERR(FIND(AO$4,Stac!$S41))=FALSE,IF(ISERR(FIND(CONCATENATE(AO$4,"+"),Stac!$S41))=FALSE,IF(ISERR(FIND(CONCATENATE(AO$4,"++"),Stac!$S41))=FALSE,IF(ISERR(FIND(CONCATENATE(AO$4,"+++"),Stac!$S41))=FALSE,"+++","++"),"+")," ")," ")</f>
        <v>+</v>
      </c>
      <c r="AP42" s="27" t="str">
        <f>IF(ISERR(FIND(AP$4,Stac!$S41))=FALSE,IF(ISERR(FIND(CONCATENATE(AP$4,"+"),Stac!$S41))=FALSE,IF(ISERR(FIND(CONCATENATE(AP$4,"++"),Stac!$S41))=FALSE,IF(ISERR(FIND(CONCATENATE(AP$4,"+++"),Stac!$S41))=FALSE,"+++","++"),"+")," ")," ")</f>
        <v xml:space="preserve"> </v>
      </c>
      <c r="AQ42" s="27" t="str">
        <f>IF(ISERR(FIND(AQ$4,Stac!$S41))=FALSE,IF(ISERR(FIND(CONCATENATE(AQ$4,"+"),Stac!$S41))=FALSE,IF(ISERR(FIND(CONCATENATE(AQ$4,"++"),Stac!$S41))=FALSE,IF(ISERR(FIND(CONCATENATE(AQ$4,"+++"),Stac!$S41))=FALSE,"+++","++"),"+")," ")," ")</f>
        <v xml:space="preserve"> </v>
      </c>
      <c r="AR42" s="27" t="str">
        <f>IF(ISERR(FIND(AR$4,Stac!$S41))=FALSE,IF(ISERR(FIND(CONCATENATE(AR$4,"+"),Stac!$S41))=FALSE,IF(ISERR(FIND(CONCATENATE(AR$4,"++"),Stac!$S41))=FALSE,IF(ISERR(FIND(CONCATENATE(AR$4,"+++"),Stac!$S41))=FALSE,"+++","++"),"+")," ")," ")</f>
        <v xml:space="preserve"> </v>
      </c>
      <c r="AS42" s="27" t="str">
        <f>IF(ISERR(FIND(AS$4,Stac!$S41))=FALSE,IF(ISERR(FIND(CONCATENATE(AS$4,"+"),Stac!$S41))=FALSE,IF(ISERR(FIND(CONCATENATE(AS$4,"++"),Stac!$S41))=FALSE,IF(ISERR(FIND(CONCATENATE(AS$4,"+++"),Stac!$S41))=FALSE,"+++","++"),"+")," ")," ")</f>
        <v>+</v>
      </c>
      <c r="AT42" s="27" t="str">
        <f>IF(ISERR(FIND(AT$4,Stac!$S41))=FALSE,IF(ISERR(FIND(CONCATENATE(AT$4,"+"),Stac!$S41))=FALSE,IF(ISERR(FIND(CONCATENATE(AT$4,"++"),Stac!$S41))=FALSE,IF(ISERR(FIND(CONCATENATE(AT$4,"+++"),Stac!$S41))=FALSE,"+++","++"),"+")," ")," ")</f>
        <v xml:space="preserve"> </v>
      </c>
      <c r="AU42" s="27" t="str">
        <f>IF(ISERR(FIND(AU$4,Stac!$S41))=FALSE,IF(ISERR(FIND(CONCATENATE(AU$4,"+"),Stac!$S41))=FALSE,IF(ISERR(FIND(CONCATENATE(AU$4,"++"),Stac!$S41))=FALSE,IF(ISERR(FIND(CONCATENATE(AU$4,"+++"),Stac!$S41))=FALSE,"+++","++"),"+")," ")," ")</f>
        <v xml:space="preserve"> </v>
      </c>
      <c r="AV42" s="27" t="str">
        <f>IF(ISERR(FIND(AV$4,Stac!$S41))=FALSE,IF(ISERR(FIND(CONCATENATE(AV$4,"+"),Stac!$S41))=FALSE,IF(ISERR(FIND(CONCATENATE(AV$4,"++"),Stac!$S41))=FALSE,IF(ISERR(FIND(CONCATENATE(AV$4,"+++"),Stac!$S41))=FALSE,"+++","++"),"+")," ")," ")</f>
        <v xml:space="preserve"> </v>
      </c>
      <c r="AW42" s="27" t="str">
        <f>IF(ISERR(FIND(AW$4,Stac!$S41))=FALSE,IF(ISERR(FIND(CONCATENATE(AW$4,"+"),Stac!$S41))=FALSE,IF(ISERR(FIND(CONCATENATE(AW$4,"++"),Stac!$S41))=FALSE,IF(ISERR(FIND(CONCATENATE(AW$4,"+++"),Stac!$S41))=FALSE,"+++","++"),"+")," ")," ")</f>
        <v xml:space="preserve"> </v>
      </c>
      <c r="AX42" s="27" t="str">
        <f>IF(ISERR(FIND(AX$4,Stac!$S41))=FALSE,IF(ISERR(FIND(CONCATENATE(AX$4,"+"),Stac!$S41))=FALSE,IF(ISERR(FIND(CONCATENATE(AX$4,"++"),Stac!$S41))=FALSE,IF(ISERR(FIND(CONCATENATE(AX$4,"+++"),Stac!$S41))=FALSE,"+++","++"),"+")," ")," ")</f>
        <v xml:space="preserve"> </v>
      </c>
      <c r="AY42" s="27" t="str">
        <f>IF(ISERR(FIND(AY$4,Stac!$S41))=FALSE,IF(ISERR(FIND(CONCATENATE(AY$4,"+"),Stac!$S41))=FALSE,IF(ISERR(FIND(CONCATENATE(AY$4,"++"),Stac!$S41))=FALSE,IF(ISERR(FIND(CONCATENATE(AY$4,"+++"),Stac!$S41))=FALSE,"+++","++"),"+")," ")," ")</f>
        <v xml:space="preserve"> </v>
      </c>
      <c r="AZ42" s="27" t="str">
        <f>IF(ISERR(FIND(AZ$4,Stac!$S41))=FALSE,IF(ISERR(FIND(CONCATENATE(AZ$4,"+"),Stac!$S41))=FALSE,IF(ISERR(FIND(CONCATENATE(AZ$4,"++"),Stac!$S41))=FALSE,IF(ISERR(FIND(CONCATENATE(AZ$4,"+++"),Stac!$S41))=FALSE,"+++","++"),"+")," ")," ")</f>
        <v xml:space="preserve"> </v>
      </c>
      <c r="BA42" s="27" t="str">
        <f>IF(ISERR(FIND(BA$4,Stac!$S41))=FALSE,IF(ISERR(FIND(CONCATENATE(BA$4,"+"),Stac!$S41))=FALSE,IF(ISERR(FIND(CONCATENATE(BA$4,"++"),Stac!$S41))=FALSE,IF(ISERR(FIND(CONCATENATE(BA$4,"+++"),Stac!$S41))=FALSE,"+++","++"),"+")," ")," ")</f>
        <v xml:space="preserve"> </v>
      </c>
      <c r="BB42" s="27" t="str">
        <f>IF(ISERR(FIND(BB$4,Stac!$S41))=FALSE,IF(ISERR(FIND(CONCATENATE(BB$4,"+"),Stac!$S41))=FALSE,IF(ISERR(FIND(CONCATENATE(BB$4,"++"),Stac!$S41))=FALSE,IF(ISERR(FIND(CONCATENATE(BB$4,"+++"),Stac!$S41))=FALSE,"+++","++"),"+")," ")," ")</f>
        <v xml:space="preserve"> </v>
      </c>
      <c r="BC42" s="27" t="str">
        <f>IF(ISERR(FIND(BC$4,Stac!$S41))=FALSE,IF(ISERR(FIND(CONCATENATE(BC$4,"+"),Stac!$S41))=FALSE,IF(ISERR(FIND(CONCATENATE(BC$4,"++"),Stac!$S41))=FALSE,IF(ISERR(FIND(CONCATENATE(BC$4,"+++"),Stac!$S41))=FALSE,"+++","++"),"+")," ")," ")</f>
        <v xml:space="preserve"> </v>
      </c>
      <c r="BD42" s="27" t="str">
        <f>IF(ISERR(FIND(BD$4,Stac!$S41))=FALSE,IF(ISERR(FIND(CONCATENATE(BD$4,"+"),Stac!$S41))=FALSE,IF(ISERR(FIND(CONCATENATE(BD$4,"++"),Stac!$S41))=FALSE,IF(ISERR(FIND(CONCATENATE(BD$4,"+++"),Stac!$S41))=FALSE,"+++","++"),"+")," ")," ")</f>
        <v xml:space="preserve"> </v>
      </c>
      <c r="BE42" s="27" t="str">
        <f>IF(ISERR(FIND(BE$4,Stac!$S41))=FALSE,IF(ISERR(FIND(CONCATENATE(BE$4,"+"),Stac!$S41))=FALSE,IF(ISERR(FIND(CONCATENATE(BE$4,"++"),Stac!$S41))=FALSE,IF(ISERR(FIND(CONCATENATE(BE$4,"+++"),Stac!$S41))=FALSE,"+++","++"),"+")," ")," ")</f>
        <v xml:space="preserve"> </v>
      </c>
      <c r="BF42" s="27" t="str">
        <f>IF(ISERR(FIND(BF$4,Stac!$S41))=FALSE,IF(ISERR(FIND(CONCATENATE(BF$4,"+"),Stac!$S41))=FALSE,IF(ISERR(FIND(CONCATENATE(BF$4,"++"),Stac!$S41))=FALSE,IF(ISERR(FIND(CONCATENATE(BF$4,"+++"),Stac!$S41))=FALSE,"+++","++"),"+")," ")," ")</f>
        <v xml:space="preserve"> </v>
      </c>
      <c r="BG42" s="27" t="str">
        <f>IF(ISERR(FIND(BG$4,Stac!$S41))=FALSE,IF(ISERR(FIND(CONCATENATE(BG$4,"+"),Stac!$S41))=FALSE,IF(ISERR(FIND(CONCATENATE(BG$4,"++"),Stac!$S41))=FALSE,IF(ISERR(FIND(CONCATENATE(BG$4,"+++"),Stac!$S41))=FALSE,"+++","++"),"+")," ")," ")</f>
        <v>+</v>
      </c>
      <c r="BH42" s="27" t="str">
        <f>IF(ISERR(FIND(BH$4,Stac!$S41))=FALSE,IF(ISERR(FIND(CONCATENATE(BH$4,"+"),Stac!$S41))=FALSE,IF(ISERR(FIND(CONCATENATE(BH$4,"++"),Stac!$S41))=FALSE,IF(ISERR(FIND(CONCATENATE(BH$4,"+++"),Stac!$S41))=FALSE,"+++","++"),"+")," ")," ")</f>
        <v xml:space="preserve"> </v>
      </c>
      <c r="BI42" s="27" t="str">
        <f>IF(ISERR(FIND(BI$4,Stac!$S41))=FALSE,IF(ISERR(FIND(CONCATENATE(BI$4,"+"),Stac!$S41))=FALSE,IF(ISERR(FIND(CONCATENATE(BI$4,"++"),Stac!$S41))=FALSE,IF(ISERR(FIND(CONCATENATE(BI$4,"+++"),Stac!$S41))=FALSE,"+++","++"),"+")," ")," ")</f>
        <v xml:space="preserve"> </v>
      </c>
      <c r="BJ42" s="72" t="str">
        <f>Stac!C41</f>
        <v>Electrical machines and drives in control engineering</v>
      </c>
      <c r="BK42" s="27" t="str">
        <f>IF(ISERR(FIND(BK$4,Stac!$T41))=FALSE,IF(ISERR(FIND(CONCATENATE(BK$4,"+"),Stac!$T41))=FALSE,IF(ISERR(FIND(CONCATENATE(BK$4,"++"),Stac!$T41))=FALSE,IF(ISERR(FIND(CONCATENATE(BK$4,"+++"),Stac!$T41))=FALSE,"+++","++"),"+")," ")," ")</f>
        <v>+</v>
      </c>
      <c r="BL42" s="27" t="str">
        <f>IF(ISERR(FIND(BL$4,Stac!$T41))=FALSE,IF(ISERR(FIND(CONCATENATE(BL$4,"+"),Stac!$T41))=FALSE,IF(ISERR(FIND(CONCATENATE(BL$4,"++"),Stac!$T41))=FALSE,IF(ISERR(FIND(CONCATENATE(BL$4,"+++"),Stac!$T41))=FALSE,"+++","++"),"+")," ")," ")</f>
        <v xml:space="preserve"> </v>
      </c>
      <c r="BM42" s="27" t="str">
        <f>IF(ISERR(FIND(BM$4,Stac!$T41))=FALSE,IF(ISERR(FIND(CONCATENATE(BM$4,"+"),Stac!$T41))=FALSE,IF(ISERR(FIND(CONCATENATE(BM$4,"++"),Stac!$T41))=FALSE,IF(ISERR(FIND(CONCATENATE(BM$4,"+++"),Stac!$T41))=FALSE,"+++","++"),"+")," ")," ")</f>
        <v xml:space="preserve"> </v>
      </c>
      <c r="BN42" s="27" t="str">
        <f>IF(ISERR(FIND(BN$4,Stac!$T41))=FALSE,IF(ISERR(FIND(CONCATENATE(BN$4,"+"),Stac!$T41))=FALSE,IF(ISERR(FIND(CONCATENATE(BN$4,"++"),Stac!$T41))=FALSE,IF(ISERR(FIND(CONCATENATE(BN$4,"+++"),Stac!$T41))=FALSE,"+++","++"),"+")," ")," ")</f>
        <v xml:space="preserve"> </v>
      </c>
      <c r="BO42" s="27" t="str">
        <f>IF(ISERR(FIND(BO$4,Stac!$T41))=FALSE,IF(ISERR(FIND(CONCATENATE(BO$4,"+"),Stac!$T41))=FALSE,IF(ISERR(FIND(CONCATENATE(BO$4,"++"),Stac!$T41))=FALSE,IF(ISERR(FIND(CONCATENATE(BO$4,"+++"),Stac!$T41))=FALSE,"+++","++"),"+")," ")," ")</f>
        <v>+</v>
      </c>
      <c r="BP42" s="27" t="str">
        <f>IF(ISERR(FIND(BP$4,Stac!$T41))=FALSE,IF(ISERR(FIND(CONCATENATE(BP$4,"+"),Stac!$T41))=FALSE,IF(ISERR(FIND(CONCATENATE(BP$4,"++"),Stac!$T41))=FALSE,IF(ISERR(FIND(CONCATENATE(BP$4,"+++"),Stac!$T41))=FALSE,"+++","++"),"+")," ")," ")</f>
        <v xml:space="preserve"> </v>
      </c>
      <c r="BQ42" s="27" t="str">
        <f>IF(ISERR(FIND(BQ$4,Stac!$T41))=FALSE,IF(ISERR(FIND(CONCATENATE(BQ$4,"+"),Stac!$T41))=FALSE,IF(ISERR(FIND(CONCATENATE(BQ$4,"++"),Stac!$T41))=FALSE,IF(ISERR(FIND(CONCATENATE(BQ$4,"+++"),Stac!$T41))=FALSE,"+++","++"),"+")," ")," ")</f>
        <v xml:space="preserve"> </v>
      </c>
    </row>
    <row r="43" spans="1:69" ht="39.6" customHeight="1">
      <c r="A43" s="49" t="str">
        <f>Stac!C42</f>
        <v>Elective humanistic 2:  Methodology of sciences for engineers / Ethics / Philosophy</v>
      </c>
      <c r="B43" s="27" t="str">
        <f>IF(ISERR(FIND(B$4,Stac!$R42))=FALSE,IF(ISERR(FIND(CONCATENATE(B$4,"+"),Stac!$R42))=FALSE,IF(ISERR(FIND(CONCATENATE(B$4,"++"),Stac!$R42))=FALSE,IF(ISERR(FIND(CONCATENATE(B$4,"+++"),Stac!$R42))=FALSE,"+++","++"),"+")," ")," ")</f>
        <v xml:space="preserve"> </v>
      </c>
      <c r="C43" s="27" t="str">
        <f>IF(ISERR(FIND(C$4,Stac!$R42))=FALSE,IF(ISERR(FIND(CONCATENATE(C$4,"+"),Stac!$R42))=FALSE,IF(ISERR(FIND(CONCATENATE(C$4,"++"),Stac!$R42))=FALSE,IF(ISERR(FIND(CONCATENATE(C$4,"+++"),Stac!$R42))=FALSE,"+++","++"),"+")," ")," ")</f>
        <v xml:space="preserve"> </v>
      </c>
      <c r="D43" s="27" t="str">
        <f>IF(ISERR(FIND(D$4,Stac!$R42))=FALSE,IF(ISERR(FIND(CONCATENATE(D$4,"+"),Stac!$R42))=FALSE,IF(ISERR(FIND(CONCATENATE(D$4,"++"),Stac!$R42))=FALSE,IF(ISERR(FIND(CONCATENATE(D$4,"+++"),Stac!$R42))=FALSE,"+++","++"),"+")," ")," ")</f>
        <v xml:space="preserve"> </v>
      </c>
      <c r="E43" s="27" t="str">
        <f>IF(ISERR(FIND(E$4,Stac!$R42))=FALSE,IF(ISERR(FIND(CONCATENATE(E$4,"+"),Stac!$R42))=FALSE,IF(ISERR(FIND(CONCATENATE(E$4,"++"),Stac!$R42))=FALSE,IF(ISERR(FIND(CONCATENATE(E$4,"+++"),Stac!$R42))=FALSE,"+++","++"),"+")," ")," ")</f>
        <v xml:space="preserve"> </v>
      </c>
      <c r="F43" s="27" t="str">
        <f>IF(ISERR(FIND(F$4,Stac!$R42))=FALSE,IF(ISERR(FIND(CONCATENATE(F$4,"+"),Stac!$R42))=FALSE,IF(ISERR(FIND(CONCATENATE(F$4,"++"),Stac!$R42))=FALSE,IF(ISERR(FIND(CONCATENATE(F$4,"+++"),Stac!$R42))=FALSE,"+++","++"),"+")," ")," ")</f>
        <v xml:space="preserve"> </v>
      </c>
      <c r="G43" s="27" t="str">
        <f>IF(ISERR(FIND(G$4,Stac!$R42))=FALSE,IF(ISERR(FIND(CONCATENATE(G$4,"+"),Stac!$R42))=FALSE,IF(ISERR(FIND(CONCATENATE(G$4,"++"),Stac!$R42))=FALSE,IF(ISERR(FIND(CONCATENATE(G$4,"+++"),Stac!$R42))=FALSE,"+++","++"),"+")," ")," ")</f>
        <v xml:space="preserve"> </v>
      </c>
      <c r="H43" s="27" t="str">
        <f>IF(ISERR(FIND(H$4,Stac!$R42))=FALSE,IF(ISERR(FIND(CONCATENATE(H$4,"+"),Stac!$R42))=FALSE,IF(ISERR(FIND(CONCATENATE(H$4,"++"),Stac!$R42))=FALSE,IF(ISERR(FIND(CONCATENATE(H$4,"+++"),Stac!$R42))=FALSE,"+++","++"),"+")," ")," ")</f>
        <v xml:space="preserve"> </v>
      </c>
      <c r="I43" s="27" t="str">
        <f>IF(ISERR(FIND(I$4,Stac!$R42))=FALSE,IF(ISERR(FIND(CONCATENATE(I$4,"+"),Stac!$R42))=FALSE,IF(ISERR(FIND(CONCATENATE(I$4,"++"),Stac!$R42))=FALSE,IF(ISERR(FIND(CONCATENATE(I$4,"+++"),Stac!$R42))=FALSE,"+++","++"),"+")," ")," ")</f>
        <v xml:space="preserve"> </v>
      </c>
      <c r="J43" s="27" t="str">
        <f>IF(ISERR(FIND(J$4,Stac!$R42))=FALSE,IF(ISERR(FIND(CONCATENATE(J$4,"+"),Stac!$R42))=FALSE,IF(ISERR(FIND(CONCATENATE(J$4,"++"),Stac!$R42))=FALSE,IF(ISERR(FIND(CONCATENATE(J$4,"+++"),Stac!$R42))=FALSE,"+++","++"),"+")," ")," ")</f>
        <v xml:space="preserve"> </v>
      </c>
      <c r="K43" s="27" t="str">
        <f>IF(ISERR(FIND(K$4,Stac!$R42))=FALSE,IF(ISERR(FIND(CONCATENATE(K$4,"+"),Stac!$R42))=FALSE,IF(ISERR(FIND(CONCATENATE(K$4,"++"),Stac!$R42))=FALSE,IF(ISERR(FIND(CONCATENATE(K$4,"+++"),Stac!$R42))=FALSE,"+++","++"),"+")," ")," ")</f>
        <v xml:space="preserve"> </v>
      </c>
      <c r="L43" s="27" t="str">
        <f>IF(ISERR(FIND(L$4,Stac!$R42))=FALSE,IF(ISERR(FIND(CONCATENATE(L$4,"+"),Stac!$R42))=FALSE,IF(ISERR(FIND(CONCATENATE(L$4,"++"),Stac!$R42))=FALSE,IF(ISERR(FIND(CONCATENATE(L$4,"+++"),Stac!$R42))=FALSE,"+++","++"),"+")," ")," ")</f>
        <v xml:space="preserve"> </v>
      </c>
      <c r="M43" s="27" t="str">
        <f>IF(ISERR(FIND(M$4,Stac!$R42))=FALSE,IF(ISERR(FIND(CONCATENATE(M$4,"+"),Stac!$R42))=FALSE,IF(ISERR(FIND(CONCATENATE(M$4,"++"),Stac!$R42))=FALSE,IF(ISERR(FIND(CONCATENATE(M$4,"+++"),Stac!$R42))=FALSE,"+++","++"),"+")," ")," ")</f>
        <v xml:space="preserve"> </v>
      </c>
      <c r="N43" s="27" t="str">
        <f>IF(ISERR(FIND(N$4,Stac!$R42))=FALSE,IF(ISERR(FIND(CONCATENATE(N$4,"+"),Stac!$R42))=FALSE,IF(ISERR(FIND(CONCATENATE(N$4,"++"),Stac!$R42))=FALSE,IF(ISERR(FIND(CONCATENATE(N$4,"+++"),Stac!$R42))=FALSE,"+++","++"),"+")," ")," ")</f>
        <v xml:space="preserve"> </v>
      </c>
      <c r="O43" s="27" t="str">
        <f>IF(ISERR(FIND(O$4,Stac!$R42))=FALSE,IF(ISERR(FIND(CONCATENATE(O$4,"+"),Stac!$R42))=FALSE,IF(ISERR(FIND(CONCATENATE(O$4,"++"),Stac!$R42))=FALSE,IF(ISERR(FIND(CONCATENATE(O$4,"+++"),Stac!$R42))=FALSE,"+++","++"),"+")," ")," ")</f>
        <v xml:space="preserve"> </v>
      </c>
      <c r="P43" s="27" t="str">
        <f>IF(ISERR(FIND(P$4,Stac!$R42))=FALSE,IF(ISERR(FIND(CONCATENATE(P$4,"+"),Stac!$R42))=FALSE,IF(ISERR(FIND(CONCATENATE(P$4,"++"),Stac!$R42))=FALSE,IF(ISERR(FIND(CONCATENATE(P$4,"+++"),Stac!$R42))=FALSE,"+++","++"),"+")," ")," ")</f>
        <v xml:space="preserve"> </v>
      </c>
      <c r="Q43" s="27" t="str">
        <f>IF(ISERR(FIND(Q$4,Stac!$R42))=FALSE,IF(ISERR(FIND(CONCATENATE(Q$4,"+"),Stac!$R42))=FALSE,IF(ISERR(FIND(CONCATENATE(Q$4,"++"),Stac!$R42))=FALSE,IF(ISERR(FIND(CONCATENATE(Q$4,"+++"),Stac!$R42))=FALSE,"+++","++"),"+")," ")," ")</f>
        <v xml:space="preserve"> </v>
      </c>
      <c r="R43" s="27" t="str">
        <f>IF(ISERR(FIND(R$4,Stac!$R42))=FALSE,IF(ISERR(FIND(CONCATENATE(R$4,"+"),Stac!$R42))=FALSE,IF(ISERR(FIND(CONCATENATE(R$4,"++"),Stac!$R42))=FALSE,IF(ISERR(FIND(CONCATENATE(R$4,"+++"),Stac!$R42))=FALSE,"+++","++"),"+")," ")," ")</f>
        <v xml:space="preserve"> </v>
      </c>
      <c r="S43" s="27" t="str">
        <f>IF(ISERR(FIND(S$4,Stac!$R42))=FALSE,IF(ISERR(FIND(CONCATENATE(S$4,"+"),Stac!$R42))=FALSE,IF(ISERR(FIND(CONCATENATE(S$4,"++"),Stac!$R42))=FALSE,IF(ISERR(FIND(CONCATENATE(S$4,"+++"),Stac!$R42))=FALSE,"+++","++"),"+")," ")," ")</f>
        <v xml:space="preserve"> </v>
      </c>
      <c r="T43" s="27" t="str">
        <f>IF(ISERR(FIND(T$4,Stac!$R42))=FALSE,IF(ISERR(FIND(CONCATENATE(T$4,"+"),Stac!$R42))=FALSE,IF(ISERR(FIND(CONCATENATE(T$4,"++"),Stac!$R42))=FALSE,IF(ISERR(FIND(CONCATENATE(T$4,"+++"),Stac!$R42))=FALSE,"+++","++"),"+")," ")," ")</f>
        <v xml:space="preserve"> </v>
      </c>
      <c r="U43" s="27" t="str">
        <f>IF(ISERR(FIND(U$4,Stac!$R42))=FALSE,IF(ISERR(FIND(CONCATENATE(U$4,"+"),Stac!$R42))=FALSE,IF(ISERR(FIND(CONCATENATE(U$4,"++"),Stac!$R42))=FALSE,IF(ISERR(FIND(CONCATENATE(U$4,"+++"),Stac!$R42))=FALSE,"+++","++"),"+")," ")," ")</f>
        <v xml:space="preserve"> </v>
      </c>
      <c r="V43" s="27" t="str">
        <f>IF(ISERR(FIND(V$4,Stac!$R42))=FALSE,IF(ISERR(FIND(CONCATENATE(V$4,"+"),Stac!$R42))=FALSE,IF(ISERR(FIND(CONCATENATE(V$4,"++"),Stac!$R42))=FALSE,IF(ISERR(FIND(CONCATENATE(V$4,"+++"),Stac!$R42))=FALSE,"+++","++"),"+")," ")," ")</f>
        <v xml:space="preserve"> </v>
      </c>
      <c r="W43" s="27" t="str">
        <f>IF(ISERR(FIND(W$4,Stac!$R42))=FALSE,IF(ISERR(FIND(CONCATENATE(W$4,"+"),Stac!$R42))=FALSE,IF(ISERR(FIND(CONCATENATE(W$4,"++"),Stac!$R42))=FALSE,IF(ISERR(FIND(CONCATENATE(W$4,"+++"),Stac!$R42))=FALSE,"+++","++"),"+")," ")," ")</f>
        <v xml:space="preserve"> </v>
      </c>
      <c r="X43" s="27" t="str">
        <f>IF(ISERR(FIND(X$4,Stac!$R42))=FALSE,IF(ISERR(FIND(CONCATENATE(X$4,"+"),Stac!$R42))=FALSE,IF(ISERR(FIND(CONCATENATE(X$4,"++"),Stac!$R42))=FALSE,IF(ISERR(FIND(CONCATENATE(X$4,"+++"),Stac!$R42))=FALSE,"+++","++"),"+")," ")," ")</f>
        <v>+</v>
      </c>
      <c r="Y43" s="27" t="str">
        <f>IF(ISERR(FIND(Y$4,Stac!$R42))=FALSE,IF(ISERR(FIND(CONCATENATE(Y$4,"+"),Stac!$R42))=FALSE,IF(ISERR(FIND(CONCATENATE(Y$4,"++"),Stac!$R42))=FALSE,IF(ISERR(FIND(CONCATENATE(Y$4,"+++"),Stac!$R42))=FALSE,"+++","++"),"+")," ")," ")</f>
        <v>+</v>
      </c>
      <c r="Z43" s="27" t="str">
        <f>IF(ISERR(FIND(Z$4,Stac!$R42))=FALSE,IF(ISERR(FIND(CONCATENATE(Z$4,"+"),Stac!$R42))=FALSE,IF(ISERR(FIND(CONCATENATE(Z$4,"++"),Stac!$R42))=FALSE,IF(ISERR(FIND(CONCATENATE(Z$4,"+++"),Stac!$R42))=FALSE,"+++","++"),"+")," ")," ")</f>
        <v xml:space="preserve"> </v>
      </c>
      <c r="AA43" s="27" t="str">
        <f>IF(ISERR(FIND(AA$4,Stac!$R42))=FALSE,IF(ISERR(FIND(CONCATENATE(AA$4,"+"),Stac!$R42))=FALSE,IF(ISERR(FIND(CONCATENATE(AA$4,"++"),Stac!$R42))=FALSE,IF(ISERR(FIND(CONCATENATE(AA$4,"+++"),Stac!$R42))=FALSE,"+++","++"),"+")," ")," ")</f>
        <v>+</v>
      </c>
      <c r="AB43" s="27" t="str">
        <f>IF(ISERR(FIND(AB$4,Stac!$R42))=FALSE,IF(ISERR(FIND(CONCATENATE(AB$4,"+"),Stac!$R42))=FALSE,IF(ISERR(FIND(CONCATENATE(AB$4,"++"),Stac!$R42))=FALSE,IF(ISERR(FIND(CONCATENATE(AB$4,"+++"),Stac!$R42))=FALSE,"+++","++"),"+")," ")," ")</f>
        <v xml:space="preserve"> </v>
      </c>
      <c r="AC43" s="27" t="str">
        <f>IF(ISERR(FIND(AC$4,Stac!$R42))=FALSE,IF(ISERR(FIND(CONCATENATE(AC$4,"+"),Stac!$R42))=FALSE,IF(ISERR(FIND(CONCATENATE(AC$4,"++"),Stac!$R42))=FALSE,IF(ISERR(FIND(CONCATENATE(AC$4,"+++"),Stac!$R42))=FALSE,"+++","++"),"+")," ")," ")</f>
        <v xml:space="preserve"> </v>
      </c>
      <c r="AD43" s="72" t="str">
        <f>Stac!C42</f>
        <v>Elective humanistic 2:  Methodology of sciences for engineers / Ethics / Philosophy</v>
      </c>
      <c r="AE43" s="27" t="str">
        <f>IF(ISERR(FIND(AE$4,Stac!$S42))=FALSE,IF(ISERR(FIND(CONCATENATE(AE$4,"+"),Stac!$S42))=FALSE,IF(ISERR(FIND(CONCATENATE(AE$4,"++"),Stac!$S42))=FALSE,IF(ISERR(FIND(CONCATENATE(AE$4,"+++"),Stac!$S42))=FALSE,"+++","++"),"+")," ")," ")</f>
        <v xml:space="preserve"> </v>
      </c>
      <c r="AF43" s="27" t="str">
        <f>IF(ISERR(FIND(AF$4,Stac!$S42))=FALSE,IF(ISERR(FIND(CONCATENATE(AF$4,"+"),Stac!$S42))=FALSE,IF(ISERR(FIND(CONCATENATE(AF$4,"++"),Stac!$S42))=FALSE,IF(ISERR(FIND(CONCATENATE(AF$4,"+++"),Stac!$S42))=FALSE,"+++","++"),"+")," ")," ")</f>
        <v xml:space="preserve"> </v>
      </c>
      <c r="AG43" s="27" t="str">
        <f>IF(ISERR(FIND(AG$4,Stac!$S42))=FALSE,IF(ISERR(FIND(CONCATENATE(AG$4,"+"),Stac!$S42))=FALSE,IF(ISERR(FIND(CONCATENATE(AG$4,"++"),Stac!$S42))=FALSE,IF(ISERR(FIND(CONCATENATE(AG$4,"+++"),Stac!$S42))=FALSE,"+++","++"),"+")," ")," ")</f>
        <v>+</v>
      </c>
      <c r="AH43" s="27" t="str">
        <f>IF(ISERR(FIND(AH$4,Stac!$S42))=FALSE,IF(ISERR(FIND(CONCATENATE(AH$4,"+"),Stac!$S42))=FALSE,IF(ISERR(FIND(CONCATENATE(AH$4,"++"),Stac!$S42))=FALSE,IF(ISERR(FIND(CONCATENATE(AH$4,"+++"),Stac!$S42))=FALSE,"+++","++"),"+")," ")," ")</f>
        <v>+</v>
      </c>
      <c r="AI43" s="27" t="str">
        <f>IF(ISERR(FIND(AI$4,Stac!$S42))=FALSE,IF(ISERR(FIND(CONCATENATE(AI$4,"+"),Stac!$S42))=FALSE,IF(ISERR(FIND(CONCATENATE(AI$4,"++"),Stac!$S42))=FALSE,IF(ISERR(FIND(CONCATENATE(AI$4,"+++"),Stac!$S42))=FALSE,"+++","++"),"+")," ")," ")</f>
        <v>+</v>
      </c>
      <c r="AJ43" s="27" t="str">
        <f>IF(ISERR(FIND(AJ$4,Stac!$S42))=FALSE,IF(ISERR(FIND(CONCATENATE(AJ$4,"+"),Stac!$S42))=FALSE,IF(ISERR(FIND(CONCATENATE(AJ$4,"++"),Stac!$S42))=FALSE,IF(ISERR(FIND(CONCATENATE(AJ$4,"+++"),Stac!$S42))=FALSE,"+++","++"),"+")," ")," ")</f>
        <v>+</v>
      </c>
      <c r="AK43" s="27" t="str">
        <f>IF(ISERR(FIND(AK$4,Stac!$S42))=FALSE,IF(ISERR(FIND(CONCATENATE(AK$4,"+"),Stac!$S42))=FALSE,IF(ISERR(FIND(CONCATENATE(AK$4,"++"),Stac!$S42))=FALSE,IF(ISERR(FIND(CONCATENATE(AK$4,"+++"),Stac!$S42))=FALSE,"+++","++"),"+")," ")," ")</f>
        <v xml:space="preserve"> </v>
      </c>
      <c r="AL43" s="27" t="str">
        <f>IF(ISERR(FIND(AL$4,Stac!$S42))=FALSE,IF(ISERR(FIND(CONCATENATE(AL$4,"+"),Stac!$S42))=FALSE,IF(ISERR(FIND(CONCATENATE(AL$4,"++"),Stac!$S42))=FALSE,IF(ISERR(FIND(CONCATENATE(AL$4,"+++"),Stac!$S42))=FALSE,"+++","++"),"+")," ")," ")</f>
        <v xml:space="preserve"> </v>
      </c>
      <c r="AM43" s="27" t="str">
        <f>IF(ISERR(FIND(AM$4,Stac!$S42))=FALSE,IF(ISERR(FIND(CONCATENATE(AM$4,"+"),Stac!$S42))=FALSE,IF(ISERR(FIND(CONCATENATE(AM$4,"++"),Stac!$S42))=FALSE,IF(ISERR(FIND(CONCATENATE(AM$4,"+++"),Stac!$S42))=FALSE,"+++","++"),"+")," ")," ")</f>
        <v xml:space="preserve"> </v>
      </c>
      <c r="AN43" s="27" t="str">
        <f>IF(ISERR(FIND(AN$4,Stac!$S42))=FALSE,IF(ISERR(FIND(CONCATENATE(AN$4,"+"),Stac!$S42))=FALSE,IF(ISERR(FIND(CONCATENATE(AN$4,"++"),Stac!$S42))=FALSE,IF(ISERR(FIND(CONCATENATE(AN$4,"+++"),Stac!$S42))=FALSE,"+++","++"),"+")," ")," ")</f>
        <v xml:space="preserve"> </v>
      </c>
      <c r="AO43" s="27" t="str">
        <f>IF(ISERR(FIND(AO$4,Stac!$S42))=FALSE,IF(ISERR(FIND(CONCATENATE(AO$4,"+"),Stac!$S42))=FALSE,IF(ISERR(FIND(CONCATENATE(AO$4,"++"),Stac!$S42))=FALSE,IF(ISERR(FIND(CONCATENATE(AO$4,"+++"),Stac!$S42))=FALSE,"+++","++"),"+")," ")," ")</f>
        <v xml:space="preserve"> </v>
      </c>
      <c r="AP43" s="27" t="str">
        <f>IF(ISERR(FIND(AP$4,Stac!$S42))=FALSE,IF(ISERR(FIND(CONCATENATE(AP$4,"+"),Stac!$S42))=FALSE,IF(ISERR(FIND(CONCATENATE(AP$4,"++"),Stac!$S42))=FALSE,IF(ISERR(FIND(CONCATENATE(AP$4,"+++"),Stac!$S42))=FALSE,"+++","++"),"+")," ")," ")</f>
        <v xml:space="preserve"> </v>
      </c>
      <c r="AQ43" s="27" t="str">
        <f>IF(ISERR(FIND(AQ$4,Stac!$S42))=FALSE,IF(ISERR(FIND(CONCATENATE(AQ$4,"+"),Stac!$S42))=FALSE,IF(ISERR(FIND(CONCATENATE(AQ$4,"++"),Stac!$S42))=FALSE,IF(ISERR(FIND(CONCATENATE(AQ$4,"+++"),Stac!$S42))=FALSE,"+++","++"),"+")," ")," ")</f>
        <v xml:space="preserve"> </v>
      </c>
      <c r="AR43" s="27" t="str">
        <f>IF(ISERR(FIND(AR$4,Stac!$S42))=FALSE,IF(ISERR(FIND(CONCATENATE(AR$4,"+"),Stac!$S42))=FALSE,IF(ISERR(FIND(CONCATENATE(AR$4,"++"),Stac!$S42))=FALSE,IF(ISERR(FIND(CONCATENATE(AR$4,"+++"),Stac!$S42))=FALSE,"+++","++"),"+")," ")," ")</f>
        <v xml:space="preserve"> </v>
      </c>
      <c r="AS43" s="27" t="str">
        <f>IF(ISERR(FIND(AS$4,Stac!$S42))=FALSE,IF(ISERR(FIND(CONCATENATE(AS$4,"+"),Stac!$S42))=FALSE,IF(ISERR(FIND(CONCATENATE(AS$4,"++"),Stac!$S42))=FALSE,IF(ISERR(FIND(CONCATENATE(AS$4,"+++"),Stac!$S42))=FALSE,"+++","++"),"+")," ")," ")</f>
        <v xml:space="preserve"> </v>
      </c>
      <c r="AT43" s="27" t="str">
        <f>IF(ISERR(FIND(AT$4,Stac!$S42))=FALSE,IF(ISERR(FIND(CONCATENATE(AT$4,"+"),Stac!$S42))=FALSE,IF(ISERR(FIND(CONCATENATE(AT$4,"++"),Stac!$S42))=FALSE,IF(ISERR(FIND(CONCATENATE(AT$4,"+++"),Stac!$S42))=FALSE,"+++","++"),"+")," ")," ")</f>
        <v>+</v>
      </c>
      <c r="AU43" s="27" t="str">
        <f>IF(ISERR(FIND(AU$4,Stac!$S42))=FALSE,IF(ISERR(FIND(CONCATENATE(AU$4,"+"),Stac!$S42))=FALSE,IF(ISERR(FIND(CONCATENATE(AU$4,"++"),Stac!$S42))=FALSE,IF(ISERR(FIND(CONCATENATE(AU$4,"+++"),Stac!$S42))=FALSE,"+++","++"),"+")," ")," ")</f>
        <v xml:space="preserve"> </v>
      </c>
      <c r="AV43" s="27" t="str">
        <f>IF(ISERR(FIND(AV$4,Stac!$S42))=FALSE,IF(ISERR(FIND(CONCATENATE(AV$4,"+"),Stac!$S42))=FALSE,IF(ISERR(FIND(CONCATENATE(AV$4,"++"),Stac!$S42))=FALSE,IF(ISERR(FIND(CONCATENATE(AV$4,"+++"),Stac!$S42))=FALSE,"+++","++"),"+")," ")," ")</f>
        <v xml:space="preserve"> </v>
      </c>
      <c r="AW43" s="27" t="str">
        <f>IF(ISERR(FIND(AW$4,Stac!$S42))=FALSE,IF(ISERR(FIND(CONCATENATE(AW$4,"+"),Stac!$S42))=FALSE,IF(ISERR(FIND(CONCATENATE(AW$4,"++"),Stac!$S42))=FALSE,IF(ISERR(FIND(CONCATENATE(AW$4,"+++"),Stac!$S42))=FALSE,"+++","++"),"+")," ")," ")</f>
        <v xml:space="preserve"> </v>
      </c>
      <c r="AX43" s="27" t="str">
        <f>IF(ISERR(FIND(AX$4,Stac!$S42))=FALSE,IF(ISERR(FIND(CONCATENATE(AX$4,"+"),Stac!$S42))=FALSE,IF(ISERR(FIND(CONCATENATE(AX$4,"++"),Stac!$S42))=FALSE,IF(ISERR(FIND(CONCATENATE(AX$4,"+++"),Stac!$S42))=FALSE,"+++","++"),"+")," ")," ")</f>
        <v xml:space="preserve"> </v>
      </c>
      <c r="AY43" s="27" t="str">
        <f>IF(ISERR(FIND(AY$4,Stac!$S42))=FALSE,IF(ISERR(FIND(CONCATENATE(AY$4,"+"),Stac!$S42))=FALSE,IF(ISERR(FIND(CONCATENATE(AY$4,"++"),Stac!$S42))=FALSE,IF(ISERR(FIND(CONCATENATE(AY$4,"+++"),Stac!$S42))=FALSE,"+++","++"),"+")," ")," ")</f>
        <v xml:space="preserve"> </v>
      </c>
      <c r="AZ43" s="27" t="str">
        <f>IF(ISERR(FIND(AZ$4,Stac!$S42))=FALSE,IF(ISERR(FIND(CONCATENATE(AZ$4,"+"),Stac!$S42))=FALSE,IF(ISERR(FIND(CONCATENATE(AZ$4,"++"),Stac!$S42))=FALSE,IF(ISERR(FIND(CONCATENATE(AZ$4,"+++"),Stac!$S42))=FALSE,"+++","++"),"+")," ")," ")</f>
        <v xml:space="preserve"> </v>
      </c>
      <c r="BA43" s="27" t="str">
        <f>IF(ISERR(FIND(BA$4,Stac!$S42))=FALSE,IF(ISERR(FIND(CONCATENATE(BA$4,"+"),Stac!$S42))=FALSE,IF(ISERR(FIND(CONCATENATE(BA$4,"++"),Stac!$S42))=FALSE,IF(ISERR(FIND(CONCATENATE(BA$4,"+++"),Stac!$S42))=FALSE,"+++","++"),"+")," ")," ")</f>
        <v xml:space="preserve"> </v>
      </c>
      <c r="BB43" s="27" t="str">
        <f>IF(ISERR(FIND(BB$4,Stac!$S42))=FALSE,IF(ISERR(FIND(CONCATENATE(BB$4,"+"),Stac!$S42))=FALSE,IF(ISERR(FIND(CONCATENATE(BB$4,"++"),Stac!$S42))=FALSE,IF(ISERR(FIND(CONCATENATE(BB$4,"+++"),Stac!$S42))=FALSE,"+++","++"),"+")," ")," ")</f>
        <v xml:space="preserve"> </v>
      </c>
      <c r="BC43" s="27" t="str">
        <f>IF(ISERR(FIND(BC$4,Stac!$S42))=FALSE,IF(ISERR(FIND(CONCATENATE(BC$4,"+"),Stac!$S42))=FALSE,IF(ISERR(FIND(CONCATENATE(BC$4,"++"),Stac!$S42))=FALSE,IF(ISERR(FIND(CONCATENATE(BC$4,"+++"),Stac!$S42))=FALSE,"+++","++"),"+")," ")," ")</f>
        <v xml:space="preserve"> </v>
      </c>
      <c r="BD43" s="27" t="str">
        <f>IF(ISERR(FIND(BD$4,Stac!$S42))=FALSE,IF(ISERR(FIND(CONCATENATE(BD$4,"+"),Stac!$S42))=FALSE,IF(ISERR(FIND(CONCATENATE(BD$4,"++"),Stac!$S42))=FALSE,IF(ISERR(FIND(CONCATENATE(BD$4,"+++"),Stac!$S42))=FALSE,"+++","++"),"+")," ")," ")</f>
        <v xml:space="preserve"> </v>
      </c>
      <c r="BE43" s="27" t="str">
        <f>IF(ISERR(FIND(BE$4,Stac!$S42))=FALSE,IF(ISERR(FIND(CONCATENATE(BE$4,"+"),Stac!$S42))=FALSE,IF(ISERR(FIND(CONCATENATE(BE$4,"++"),Stac!$S42))=FALSE,IF(ISERR(FIND(CONCATENATE(BE$4,"+++"),Stac!$S42))=FALSE,"+++","++"),"+")," ")," ")</f>
        <v xml:space="preserve"> </v>
      </c>
      <c r="BF43" s="27" t="str">
        <f>IF(ISERR(FIND(BF$4,Stac!$S42))=FALSE,IF(ISERR(FIND(CONCATENATE(BF$4,"+"),Stac!$S42))=FALSE,IF(ISERR(FIND(CONCATENATE(BF$4,"++"),Stac!$S42))=FALSE,IF(ISERR(FIND(CONCATENATE(BF$4,"+++"),Stac!$S42))=FALSE,"+++","++"),"+")," ")," ")</f>
        <v xml:space="preserve"> </v>
      </c>
      <c r="BG43" s="27" t="str">
        <f>IF(ISERR(FIND(BG$4,Stac!$S42))=FALSE,IF(ISERR(FIND(CONCATENATE(BG$4,"+"),Stac!$S42))=FALSE,IF(ISERR(FIND(CONCATENATE(BG$4,"++"),Stac!$S42))=FALSE,IF(ISERR(FIND(CONCATENATE(BG$4,"+++"),Stac!$S42))=FALSE,"+++","++"),"+")," ")," ")</f>
        <v xml:space="preserve"> </v>
      </c>
      <c r="BH43" s="27" t="str">
        <f>IF(ISERR(FIND(BH$4,Stac!$S42))=FALSE,IF(ISERR(FIND(CONCATENATE(BH$4,"+"),Stac!$S42))=FALSE,IF(ISERR(FIND(CONCATENATE(BH$4,"++"),Stac!$S42))=FALSE,IF(ISERR(FIND(CONCATENATE(BH$4,"+++"),Stac!$S42))=FALSE,"+++","++"),"+")," ")," ")</f>
        <v xml:space="preserve"> </v>
      </c>
      <c r="BI43" s="27" t="str">
        <f>IF(ISERR(FIND(BI$4,Stac!$S42))=FALSE,IF(ISERR(FIND(CONCATENATE(BI$4,"+"),Stac!$S42))=FALSE,IF(ISERR(FIND(CONCATENATE(BI$4,"++"),Stac!$S42))=FALSE,IF(ISERR(FIND(CONCATENATE(BI$4,"+++"),Stac!$S42))=FALSE,"+++","++"),"+")," ")," ")</f>
        <v xml:space="preserve"> </v>
      </c>
      <c r="BJ43" s="72" t="str">
        <f>Stac!C42</f>
        <v>Elective humanistic 2:  Methodology of sciences for engineers / Ethics / Philosophy</v>
      </c>
      <c r="BK43" s="27" t="str">
        <f>IF(ISERR(FIND(BK$4,Stac!$T42))=FALSE,IF(ISERR(FIND(CONCATENATE(BK$4,"+"),Stac!$T42))=FALSE,IF(ISERR(FIND(CONCATENATE(BK$4,"++"),Stac!$T42))=FALSE,IF(ISERR(FIND(CONCATENATE(BK$4,"+++"),Stac!$T42))=FALSE,"+++","++"),"+")," ")," ")</f>
        <v>+</v>
      </c>
      <c r="BL43" s="27" t="str">
        <f>IF(ISERR(FIND(BL$4,Stac!$T42))=FALSE,IF(ISERR(FIND(CONCATENATE(BL$4,"+"),Stac!$T42))=FALSE,IF(ISERR(FIND(CONCATENATE(BL$4,"++"),Stac!$T42))=FALSE,IF(ISERR(FIND(CONCATENATE(BL$4,"+++"),Stac!$T42))=FALSE,"+++","++"),"+")," ")," ")</f>
        <v xml:space="preserve"> </v>
      </c>
      <c r="BM43" s="27" t="str">
        <f>IF(ISERR(FIND(BM$4,Stac!$T42))=FALSE,IF(ISERR(FIND(CONCATENATE(BM$4,"+"),Stac!$T42))=FALSE,IF(ISERR(FIND(CONCATENATE(BM$4,"++"),Stac!$T42))=FALSE,IF(ISERR(FIND(CONCATENATE(BM$4,"+++"),Stac!$T42))=FALSE,"+++","++"),"+")," ")," ")</f>
        <v xml:space="preserve"> </v>
      </c>
      <c r="BN43" s="27" t="str">
        <f>IF(ISERR(FIND(BN$4,Stac!$T42))=FALSE,IF(ISERR(FIND(CONCATENATE(BN$4,"+"),Stac!$T42))=FALSE,IF(ISERR(FIND(CONCATENATE(BN$4,"++"),Stac!$T42))=FALSE,IF(ISERR(FIND(CONCATENATE(BN$4,"+++"),Stac!$T42))=FALSE,"+++","++"),"+")," ")," ")</f>
        <v xml:space="preserve"> </v>
      </c>
      <c r="BO43" s="27" t="str">
        <f>IF(ISERR(FIND(BO$4,Stac!$T42))=FALSE,IF(ISERR(FIND(CONCATENATE(BO$4,"+"),Stac!$T42))=FALSE,IF(ISERR(FIND(CONCATENATE(BO$4,"++"),Stac!$T42))=FALSE,IF(ISERR(FIND(CONCATENATE(BO$4,"+++"),Stac!$T42))=FALSE,"+++","++"),"+")," ")," ")</f>
        <v xml:space="preserve"> </v>
      </c>
      <c r="BP43" s="27" t="str">
        <f>IF(ISERR(FIND(BP$4,Stac!$T42))=FALSE,IF(ISERR(FIND(CONCATENATE(BP$4,"+"),Stac!$T42))=FALSE,IF(ISERR(FIND(CONCATENATE(BP$4,"++"),Stac!$T42))=FALSE,IF(ISERR(FIND(CONCATENATE(BP$4,"+++"),Stac!$T42))=FALSE,"+++","++"),"+")," ")," ")</f>
        <v xml:space="preserve"> </v>
      </c>
      <c r="BQ43" s="27" t="str">
        <f>IF(ISERR(FIND(BQ$4,Stac!$T42))=FALSE,IF(ISERR(FIND(CONCATENATE(BQ$4,"+"),Stac!$T42))=FALSE,IF(ISERR(FIND(CONCATENATE(BQ$4,"++"),Stac!$T42))=FALSE,IF(ISERR(FIND(CONCATENATE(BQ$4,"+++"),Stac!$T42))=FALSE,"+++","++"),"+")," ")," ")</f>
        <v>+</v>
      </c>
    </row>
    <row r="44" spans="1:69">
      <c r="A44" s="49" t="str">
        <f>Stac!C43</f>
        <v>Foreign language</v>
      </c>
      <c r="B44" s="27" t="str">
        <f>IF(ISERR(FIND(B$4,Stac!$R43))=FALSE,IF(ISERR(FIND(CONCATENATE(B$4,"+"),Stac!$R43))=FALSE,IF(ISERR(FIND(CONCATENATE(B$4,"++"),Stac!$R43))=FALSE,IF(ISERR(FIND(CONCATENATE(B$4,"+++"),Stac!$R43))=FALSE,"+++","++"),"+")," ")," ")</f>
        <v xml:space="preserve"> </v>
      </c>
      <c r="C44" s="27" t="str">
        <f>IF(ISERR(FIND(C$4,Stac!$R43))=FALSE,IF(ISERR(FIND(CONCATENATE(C$4,"+"),Stac!$R43))=FALSE,IF(ISERR(FIND(CONCATENATE(C$4,"++"),Stac!$R43))=FALSE,IF(ISERR(FIND(CONCATENATE(C$4,"+++"),Stac!$R43))=FALSE,"+++","++"),"+")," ")," ")</f>
        <v xml:space="preserve"> </v>
      </c>
      <c r="D44" s="27" t="str">
        <f>IF(ISERR(FIND(D$4,Stac!$R43))=FALSE,IF(ISERR(FIND(CONCATENATE(D$4,"+"),Stac!$R43))=FALSE,IF(ISERR(FIND(CONCATENATE(D$4,"++"),Stac!$R43))=FALSE,IF(ISERR(FIND(CONCATENATE(D$4,"+++"),Stac!$R43))=FALSE,"+++","++"),"+")," ")," ")</f>
        <v xml:space="preserve"> </v>
      </c>
      <c r="E44" s="27" t="str">
        <f>IF(ISERR(FIND(E$4,Stac!$R43))=FALSE,IF(ISERR(FIND(CONCATENATE(E$4,"+"),Stac!$R43))=FALSE,IF(ISERR(FIND(CONCATENATE(E$4,"++"),Stac!$R43))=FALSE,IF(ISERR(FIND(CONCATENATE(E$4,"+++"),Stac!$R43))=FALSE,"+++","++"),"+")," ")," ")</f>
        <v xml:space="preserve"> </v>
      </c>
      <c r="F44" s="27" t="str">
        <f>IF(ISERR(FIND(F$4,Stac!$R43))=FALSE,IF(ISERR(FIND(CONCATENATE(F$4,"+"),Stac!$R43))=FALSE,IF(ISERR(FIND(CONCATENATE(F$4,"++"),Stac!$R43))=FALSE,IF(ISERR(FIND(CONCATENATE(F$4,"+++"),Stac!$R43))=FALSE,"+++","++"),"+")," ")," ")</f>
        <v xml:space="preserve"> </v>
      </c>
      <c r="G44" s="27" t="str">
        <f>IF(ISERR(FIND(G$4,Stac!$R43))=FALSE,IF(ISERR(FIND(CONCATENATE(G$4,"+"),Stac!$R43))=FALSE,IF(ISERR(FIND(CONCATENATE(G$4,"++"),Stac!$R43))=FALSE,IF(ISERR(FIND(CONCATENATE(G$4,"+++"),Stac!$R43))=FALSE,"+++","++"),"+")," ")," ")</f>
        <v xml:space="preserve"> </v>
      </c>
      <c r="H44" s="27" t="str">
        <f>IF(ISERR(FIND(H$4,Stac!$R43))=FALSE,IF(ISERR(FIND(CONCATENATE(H$4,"+"),Stac!$R43))=FALSE,IF(ISERR(FIND(CONCATENATE(H$4,"++"),Stac!$R43))=FALSE,IF(ISERR(FIND(CONCATENATE(H$4,"+++"),Stac!$R43))=FALSE,"+++","++"),"+")," ")," ")</f>
        <v xml:space="preserve"> </v>
      </c>
      <c r="I44" s="27" t="str">
        <f>IF(ISERR(FIND(I$4,Stac!$R43))=FALSE,IF(ISERR(FIND(CONCATENATE(I$4,"+"),Stac!$R43))=FALSE,IF(ISERR(FIND(CONCATENATE(I$4,"++"),Stac!$R43))=FALSE,IF(ISERR(FIND(CONCATENATE(I$4,"+++"),Stac!$R43))=FALSE,"+++","++"),"+")," ")," ")</f>
        <v xml:space="preserve"> </v>
      </c>
      <c r="J44" s="27" t="str">
        <f>IF(ISERR(FIND(J$4,Stac!$R43))=FALSE,IF(ISERR(FIND(CONCATENATE(J$4,"+"),Stac!$R43))=FALSE,IF(ISERR(FIND(CONCATENATE(J$4,"++"),Stac!$R43))=FALSE,IF(ISERR(FIND(CONCATENATE(J$4,"+++"),Stac!$R43))=FALSE,"+++","++"),"+")," ")," ")</f>
        <v xml:space="preserve"> </v>
      </c>
      <c r="K44" s="27" t="str">
        <f>IF(ISERR(FIND(K$4,Stac!$R43))=FALSE,IF(ISERR(FIND(CONCATENATE(K$4,"+"),Stac!$R43))=FALSE,IF(ISERR(FIND(CONCATENATE(K$4,"++"),Stac!$R43))=FALSE,IF(ISERR(FIND(CONCATENATE(K$4,"+++"),Stac!$R43))=FALSE,"+++","++"),"+")," ")," ")</f>
        <v xml:space="preserve"> </v>
      </c>
      <c r="L44" s="27" t="str">
        <f>IF(ISERR(FIND(L$4,Stac!$R43))=FALSE,IF(ISERR(FIND(CONCATENATE(L$4,"+"),Stac!$R43))=FALSE,IF(ISERR(FIND(CONCATENATE(L$4,"++"),Stac!$R43))=FALSE,IF(ISERR(FIND(CONCATENATE(L$4,"+++"),Stac!$R43))=FALSE,"+++","++"),"+")," ")," ")</f>
        <v xml:space="preserve"> </v>
      </c>
      <c r="M44" s="27" t="str">
        <f>IF(ISERR(FIND(M$4,Stac!$R43))=FALSE,IF(ISERR(FIND(CONCATENATE(M$4,"+"),Stac!$R43))=FALSE,IF(ISERR(FIND(CONCATENATE(M$4,"++"),Stac!$R43))=FALSE,IF(ISERR(FIND(CONCATENATE(M$4,"+++"),Stac!$R43))=FALSE,"+++","++"),"+")," ")," ")</f>
        <v xml:space="preserve"> </v>
      </c>
      <c r="N44" s="27" t="str">
        <f>IF(ISERR(FIND(N$4,Stac!$R43))=FALSE,IF(ISERR(FIND(CONCATENATE(N$4,"+"),Stac!$R43))=FALSE,IF(ISERR(FIND(CONCATENATE(N$4,"++"),Stac!$R43))=FALSE,IF(ISERR(FIND(CONCATENATE(N$4,"+++"),Stac!$R43))=FALSE,"+++","++"),"+")," ")," ")</f>
        <v xml:space="preserve"> </v>
      </c>
      <c r="O44" s="27" t="str">
        <f>IF(ISERR(FIND(O$4,Stac!$R43))=FALSE,IF(ISERR(FIND(CONCATENATE(O$4,"+"),Stac!$R43))=FALSE,IF(ISERR(FIND(CONCATENATE(O$4,"++"),Stac!$R43))=FALSE,IF(ISERR(FIND(CONCATENATE(O$4,"+++"),Stac!$R43))=FALSE,"+++","++"),"+")," ")," ")</f>
        <v xml:space="preserve"> </v>
      </c>
      <c r="P44" s="27" t="str">
        <f>IF(ISERR(FIND(P$4,Stac!$R43))=FALSE,IF(ISERR(FIND(CONCATENATE(P$4,"+"),Stac!$R43))=FALSE,IF(ISERR(FIND(CONCATENATE(P$4,"++"),Stac!$R43))=FALSE,IF(ISERR(FIND(CONCATENATE(P$4,"+++"),Stac!$R43))=FALSE,"+++","++"),"+")," ")," ")</f>
        <v xml:space="preserve"> </v>
      </c>
      <c r="Q44" s="27" t="str">
        <f>IF(ISERR(FIND(Q$4,Stac!$R43))=FALSE,IF(ISERR(FIND(CONCATENATE(Q$4,"+"),Stac!$R43))=FALSE,IF(ISERR(FIND(CONCATENATE(Q$4,"++"),Stac!$R43))=FALSE,IF(ISERR(FIND(CONCATENATE(Q$4,"+++"),Stac!$R43))=FALSE,"+++","++"),"+")," ")," ")</f>
        <v xml:space="preserve"> </v>
      </c>
      <c r="R44" s="27" t="str">
        <f>IF(ISERR(FIND(R$4,Stac!$R43))=FALSE,IF(ISERR(FIND(CONCATENATE(R$4,"+"),Stac!$R43))=FALSE,IF(ISERR(FIND(CONCATENATE(R$4,"++"),Stac!$R43))=FALSE,IF(ISERR(FIND(CONCATENATE(R$4,"+++"),Stac!$R43))=FALSE,"+++","++"),"+")," ")," ")</f>
        <v xml:space="preserve"> </v>
      </c>
      <c r="S44" s="27" t="str">
        <f>IF(ISERR(FIND(S$4,Stac!$R43))=FALSE,IF(ISERR(FIND(CONCATENATE(S$4,"+"),Stac!$R43))=FALSE,IF(ISERR(FIND(CONCATENATE(S$4,"++"),Stac!$R43))=FALSE,IF(ISERR(FIND(CONCATENATE(S$4,"+++"),Stac!$R43))=FALSE,"+++","++"),"+")," ")," ")</f>
        <v xml:space="preserve"> </v>
      </c>
      <c r="T44" s="27" t="str">
        <f>IF(ISERR(FIND(T$4,Stac!$R43))=FALSE,IF(ISERR(FIND(CONCATENATE(T$4,"+"),Stac!$R43))=FALSE,IF(ISERR(FIND(CONCATENATE(T$4,"++"),Stac!$R43))=FALSE,IF(ISERR(FIND(CONCATENATE(T$4,"+++"),Stac!$R43))=FALSE,"+++","++"),"+")," ")," ")</f>
        <v xml:space="preserve"> </v>
      </c>
      <c r="U44" s="27" t="str">
        <f>IF(ISERR(FIND(U$4,Stac!$R43))=FALSE,IF(ISERR(FIND(CONCATENATE(U$4,"+"),Stac!$R43))=FALSE,IF(ISERR(FIND(CONCATENATE(U$4,"++"),Stac!$R43))=FALSE,IF(ISERR(FIND(CONCATENATE(U$4,"+++"),Stac!$R43))=FALSE,"+++","++"),"+")," ")," ")</f>
        <v xml:space="preserve"> </v>
      </c>
      <c r="V44" s="27" t="str">
        <f>IF(ISERR(FIND(V$4,Stac!$R43))=FALSE,IF(ISERR(FIND(CONCATENATE(V$4,"+"),Stac!$R43))=FALSE,IF(ISERR(FIND(CONCATENATE(V$4,"++"),Stac!$R43))=FALSE,IF(ISERR(FIND(CONCATENATE(V$4,"+++"),Stac!$R43))=FALSE,"+++","++"),"+")," ")," ")</f>
        <v xml:space="preserve"> </v>
      </c>
      <c r="W44" s="27" t="str">
        <f>IF(ISERR(FIND(W$4,Stac!$R43))=FALSE,IF(ISERR(FIND(CONCATENATE(W$4,"+"),Stac!$R43))=FALSE,IF(ISERR(FIND(CONCATENATE(W$4,"++"),Stac!$R43))=FALSE,IF(ISERR(FIND(CONCATENATE(W$4,"+++"),Stac!$R43))=FALSE,"+++","++"),"+")," ")," ")</f>
        <v xml:space="preserve"> </v>
      </c>
      <c r="X44" s="27" t="str">
        <f>IF(ISERR(FIND(X$4,Stac!$R43))=FALSE,IF(ISERR(FIND(CONCATENATE(X$4,"+"),Stac!$R43))=FALSE,IF(ISERR(FIND(CONCATENATE(X$4,"++"),Stac!$R43))=FALSE,IF(ISERR(FIND(CONCATENATE(X$4,"+++"),Stac!$R43))=FALSE,"+++","++"),"+")," ")," ")</f>
        <v xml:space="preserve"> </v>
      </c>
      <c r="Y44" s="27" t="str">
        <f>IF(ISERR(FIND(Y$4,Stac!$R43))=FALSE,IF(ISERR(FIND(CONCATENATE(Y$4,"+"),Stac!$R43))=FALSE,IF(ISERR(FIND(CONCATENATE(Y$4,"++"),Stac!$R43))=FALSE,IF(ISERR(FIND(CONCATENATE(Y$4,"+++"),Stac!$R43))=FALSE,"+++","++"),"+")," ")," ")</f>
        <v xml:space="preserve"> </v>
      </c>
      <c r="Z44" s="27" t="str">
        <f>IF(ISERR(FIND(Z$4,Stac!$R43))=FALSE,IF(ISERR(FIND(CONCATENATE(Z$4,"+"),Stac!$R43))=FALSE,IF(ISERR(FIND(CONCATENATE(Z$4,"++"),Stac!$R43))=FALSE,IF(ISERR(FIND(CONCATENATE(Z$4,"+++"),Stac!$R43))=FALSE,"+++","++"),"+")," ")," ")</f>
        <v xml:space="preserve"> </v>
      </c>
      <c r="AA44" s="27" t="str">
        <f>IF(ISERR(FIND(AA$4,Stac!$R43))=FALSE,IF(ISERR(FIND(CONCATENATE(AA$4,"+"),Stac!$R43))=FALSE,IF(ISERR(FIND(CONCATENATE(AA$4,"++"),Stac!$R43))=FALSE,IF(ISERR(FIND(CONCATENATE(AA$4,"+++"),Stac!$R43))=FALSE,"+++","++"),"+")," ")," ")</f>
        <v xml:space="preserve"> </v>
      </c>
      <c r="AB44" s="27" t="str">
        <f>IF(ISERR(FIND(AB$4,Stac!$R43))=FALSE,IF(ISERR(FIND(CONCATENATE(AB$4,"+"),Stac!$R43))=FALSE,IF(ISERR(FIND(CONCATENATE(AB$4,"++"),Stac!$R43))=FALSE,IF(ISERR(FIND(CONCATENATE(AB$4,"+++"),Stac!$R43))=FALSE,"+++","++"),"+")," ")," ")</f>
        <v xml:space="preserve"> </v>
      </c>
      <c r="AC44" s="27" t="str">
        <f>IF(ISERR(FIND(AC$4,Stac!$R43))=FALSE,IF(ISERR(FIND(CONCATENATE(AC$4,"+"),Stac!$R43))=FALSE,IF(ISERR(FIND(CONCATENATE(AC$4,"++"),Stac!$R43))=FALSE,IF(ISERR(FIND(CONCATENATE(AC$4,"+++"),Stac!$R43))=FALSE,"+++","++"),"+")," ")," ")</f>
        <v xml:space="preserve"> </v>
      </c>
      <c r="AD44" s="72" t="str">
        <f>Stac!C43</f>
        <v>Foreign language</v>
      </c>
      <c r="AE44" s="27" t="str">
        <f>IF(ISERR(FIND(AE$4,Stac!$S43))=FALSE,IF(ISERR(FIND(CONCATENATE(AE$4,"+"),Stac!$S43))=FALSE,IF(ISERR(FIND(CONCATENATE(AE$4,"++"),Stac!$S43))=FALSE,IF(ISERR(FIND(CONCATENATE(AE$4,"+++"),Stac!$S43))=FALSE,"+++","++"),"+")," ")," ")</f>
        <v>+</v>
      </c>
      <c r="AF44" s="27" t="str">
        <f>IF(ISERR(FIND(AF$4,Stac!$S43))=FALSE,IF(ISERR(FIND(CONCATENATE(AF$4,"+"),Stac!$S43))=FALSE,IF(ISERR(FIND(CONCATENATE(AF$4,"++"),Stac!$S43))=FALSE,IF(ISERR(FIND(CONCATENATE(AF$4,"+++"),Stac!$S43))=FALSE,"+++","++"),"+")," ")," ")</f>
        <v xml:space="preserve"> </v>
      </c>
      <c r="AG44" s="27" t="str">
        <f>IF(ISERR(FIND(AG$4,Stac!$S43))=FALSE,IF(ISERR(FIND(CONCATENATE(AG$4,"+"),Stac!$S43))=FALSE,IF(ISERR(FIND(CONCATENATE(AG$4,"++"),Stac!$S43))=FALSE,IF(ISERR(FIND(CONCATENATE(AG$4,"+++"),Stac!$S43))=FALSE,"+++","++"),"+")," ")," ")</f>
        <v xml:space="preserve"> </v>
      </c>
      <c r="AH44" s="27" t="str">
        <f>IF(ISERR(FIND(AH$4,Stac!$S43))=FALSE,IF(ISERR(FIND(CONCATENATE(AH$4,"+"),Stac!$S43))=FALSE,IF(ISERR(FIND(CONCATENATE(AH$4,"++"),Stac!$S43))=FALSE,IF(ISERR(FIND(CONCATENATE(AH$4,"+++"),Stac!$S43))=FALSE,"+++","++"),"+")," ")," ")</f>
        <v>+</v>
      </c>
      <c r="AI44" s="27" t="str">
        <f>IF(ISERR(FIND(AI$4,Stac!$S43))=FALSE,IF(ISERR(FIND(CONCATENATE(AI$4,"+"),Stac!$S43))=FALSE,IF(ISERR(FIND(CONCATENATE(AI$4,"++"),Stac!$S43))=FALSE,IF(ISERR(FIND(CONCATENATE(AI$4,"+++"),Stac!$S43))=FALSE,"+++","++"),"+")," ")," ")</f>
        <v>+</v>
      </c>
      <c r="AJ44" s="27" t="str">
        <f>IF(ISERR(FIND(AJ$4,Stac!$S43))=FALSE,IF(ISERR(FIND(CONCATENATE(AJ$4,"+"),Stac!$S43))=FALSE,IF(ISERR(FIND(CONCATENATE(AJ$4,"++"),Stac!$S43))=FALSE,IF(ISERR(FIND(CONCATENATE(AJ$4,"+++"),Stac!$S43))=FALSE,"+++","++"),"+")," ")," ")</f>
        <v xml:space="preserve"> </v>
      </c>
      <c r="AK44" s="27" t="str">
        <f>IF(ISERR(FIND(AK$4,Stac!$S43))=FALSE,IF(ISERR(FIND(CONCATENATE(AK$4,"+"),Stac!$S43))=FALSE,IF(ISERR(FIND(CONCATENATE(AK$4,"++"),Stac!$S43))=FALSE,IF(ISERR(FIND(CONCATENATE(AK$4,"+++"),Stac!$S43))=FALSE,"+++","++"),"+")," ")," ")</f>
        <v>+</v>
      </c>
      <c r="AL44" s="27" t="str">
        <f>IF(ISERR(FIND(AL$4,Stac!$S43))=FALSE,IF(ISERR(FIND(CONCATENATE(AL$4,"+"),Stac!$S43))=FALSE,IF(ISERR(FIND(CONCATENATE(AL$4,"++"),Stac!$S43))=FALSE,IF(ISERR(FIND(CONCATENATE(AL$4,"+++"),Stac!$S43))=FALSE,"+++","++"),"+")," ")," ")</f>
        <v xml:space="preserve"> </v>
      </c>
      <c r="AM44" s="27" t="str">
        <f>IF(ISERR(FIND(AM$4,Stac!$S43))=FALSE,IF(ISERR(FIND(CONCATENATE(AM$4,"+"),Stac!$S43))=FALSE,IF(ISERR(FIND(CONCATENATE(AM$4,"++"),Stac!$S43))=FALSE,IF(ISERR(FIND(CONCATENATE(AM$4,"+++"),Stac!$S43))=FALSE,"+++","++"),"+")," ")," ")</f>
        <v xml:space="preserve"> </v>
      </c>
      <c r="AN44" s="27" t="str">
        <f>IF(ISERR(FIND(AN$4,Stac!$S43))=FALSE,IF(ISERR(FIND(CONCATENATE(AN$4,"+"),Stac!$S43))=FALSE,IF(ISERR(FIND(CONCATENATE(AN$4,"++"),Stac!$S43))=FALSE,IF(ISERR(FIND(CONCATENATE(AN$4,"+++"),Stac!$S43))=FALSE,"+++","++"),"+")," ")," ")</f>
        <v xml:space="preserve"> </v>
      </c>
      <c r="AO44" s="27" t="str">
        <f>IF(ISERR(FIND(AO$4,Stac!$S43))=FALSE,IF(ISERR(FIND(CONCATENATE(AO$4,"+"),Stac!$S43))=FALSE,IF(ISERR(FIND(CONCATENATE(AO$4,"++"),Stac!$S43))=FALSE,IF(ISERR(FIND(CONCATENATE(AO$4,"+++"),Stac!$S43))=FALSE,"+++","++"),"+")," ")," ")</f>
        <v xml:space="preserve"> </v>
      </c>
      <c r="AP44" s="27" t="str">
        <f>IF(ISERR(FIND(AP$4,Stac!$S43))=FALSE,IF(ISERR(FIND(CONCATENATE(AP$4,"+"),Stac!$S43))=FALSE,IF(ISERR(FIND(CONCATENATE(AP$4,"++"),Stac!$S43))=FALSE,IF(ISERR(FIND(CONCATENATE(AP$4,"+++"),Stac!$S43))=FALSE,"+++","++"),"+")," ")," ")</f>
        <v xml:space="preserve"> </v>
      </c>
      <c r="AQ44" s="27" t="str">
        <f>IF(ISERR(FIND(AQ$4,Stac!$S43))=FALSE,IF(ISERR(FIND(CONCATENATE(AQ$4,"+"),Stac!$S43))=FALSE,IF(ISERR(FIND(CONCATENATE(AQ$4,"++"),Stac!$S43))=FALSE,IF(ISERR(FIND(CONCATENATE(AQ$4,"+++"),Stac!$S43))=FALSE,"+++","++"),"+")," ")," ")</f>
        <v xml:space="preserve"> </v>
      </c>
      <c r="AR44" s="27" t="str">
        <f>IF(ISERR(FIND(AR$4,Stac!$S43))=FALSE,IF(ISERR(FIND(CONCATENATE(AR$4,"+"),Stac!$S43))=FALSE,IF(ISERR(FIND(CONCATENATE(AR$4,"++"),Stac!$S43))=FALSE,IF(ISERR(FIND(CONCATENATE(AR$4,"+++"),Stac!$S43))=FALSE,"+++","++"),"+")," ")," ")</f>
        <v xml:space="preserve"> </v>
      </c>
      <c r="AS44" s="27" t="str">
        <f>IF(ISERR(FIND(AS$4,Stac!$S43))=FALSE,IF(ISERR(FIND(CONCATENATE(AS$4,"+"),Stac!$S43))=FALSE,IF(ISERR(FIND(CONCATENATE(AS$4,"++"),Stac!$S43))=FALSE,IF(ISERR(FIND(CONCATENATE(AS$4,"+++"),Stac!$S43))=FALSE,"+++","++"),"+")," ")," ")</f>
        <v xml:space="preserve"> </v>
      </c>
      <c r="AT44" s="27" t="str">
        <f>IF(ISERR(FIND(AT$4,Stac!$S43))=FALSE,IF(ISERR(FIND(CONCATENATE(AT$4,"+"),Stac!$S43))=FALSE,IF(ISERR(FIND(CONCATENATE(AT$4,"++"),Stac!$S43))=FALSE,IF(ISERR(FIND(CONCATENATE(AT$4,"+++"),Stac!$S43))=FALSE,"+++","++"),"+")," ")," ")</f>
        <v xml:space="preserve"> </v>
      </c>
      <c r="AU44" s="27" t="str">
        <f>IF(ISERR(FIND(AU$4,Stac!$S43))=FALSE,IF(ISERR(FIND(CONCATENATE(AU$4,"+"),Stac!$S43))=FALSE,IF(ISERR(FIND(CONCATENATE(AU$4,"++"),Stac!$S43))=FALSE,IF(ISERR(FIND(CONCATENATE(AU$4,"+++"),Stac!$S43))=FALSE,"+++","++"),"+")," ")," ")</f>
        <v xml:space="preserve"> </v>
      </c>
      <c r="AV44" s="27" t="str">
        <f>IF(ISERR(FIND(AV$4,Stac!$S43))=FALSE,IF(ISERR(FIND(CONCATENATE(AV$4,"+"),Stac!$S43))=FALSE,IF(ISERR(FIND(CONCATENATE(AV$4,"++"),Stac!$S43))=FALSE,IF(ISERR(FIND(CONCATENATE(AV$4,"+++"),Stac!$S43))=FALSE,"+++","++"),"+")," ")," ")</f>
        <v xml:space="preserve"> </v>
      </c>
      <c r="AW44" s="27" t="str">
        <f>IF(ISERR(FIND(AW$4,Stac!$S43))=FALSE,IF(ISERR(FIND(CONCATENATE(AW$4,"+"),Stac!$S43))=FALSE,IF(ISERR(FIND(CONCATENATE(AW$4,"++"),Stac!$S43))=FALSE,IF(ISERR(FIND(CONCATENATE(AW$4,"+++"),Stac!$S43))=FALSE,"+++","++"),"+")," ")," ")</f>
        <v xml:space="preserve"> </v>
      </c>
      <c r="AX44" s="27" t="str">
        <f>IF(ISERR(FIND(AX$4,Stac!$S43))=FALSE,IF(ISERR(FIND(CONCATENATE(AX$4,"+"),Stac!$S43))=FALSE,IF(ISERR(FIND(CONCATENATE(AX$4,"++"),Stac!$S43))=FALSE,IF(ISERR(FIND(CONCATENATE(AX$4,"+++"),Stac!$S43))=FALSE,"+++","++"),"+")," ")," ")</f>
        <v xml:space="preserve"> </v>
      </c>
      <c r="AY44" s="27" t="str">
        <f>IF(ISERR(FIND(AY$4,Stac!$S43))=FALSE,IF(ISERR(FIND(CONCATENATE(AY$4,"+"),Stac!$S43))=FALSE,IF(ISERR(FIND(CONCATENATE(AY$4,"++"),Stac!$S43))=FALSE,IF(ISERR(FIND(CONCATENATE(AY$4,"+++"),Stac!$S43))=FALSE,"+++","++"),"+")," ")," ")</f>
        <v xml:space="preserve"> </v>
      </c>
      <c r="AZ44" s="27" t="str">
        <f>IF(ISERR(FIND(AZ$4,Stac!$S43))=FALSE,IF(ISERR(FIND(CONCATENATE(AZ$4,"+"),Stac!$S43))=FALSE,IF(ISERR(FIND(CONCATENATE(AZ$4,"++"),Stac!$S43))=FALSE,IF(ISERR(FIND(CONCATENATE(AZ$4,"+++"),Stac!$S43))=FALSE,"+++","++"),"+")," ")," ")</f>
        <v xml:space="preserve"> </v>
      </c>
      <c r="BA44" s="27" t="str">
        <f>IF(ISERR(FIND(BA$4,Stac!$S43))=FALSE,IF(ISERR(FIND(CONCATENATE(BA$4,"+"),Stac!$S43))=FALSE,IF(ISERR(FIND(CONCATENATE(BA$4,"++"),Stac!$S43))=FALSE,IF(ISERR(FIND(CONCATENATE(BA$4,"+++"),Stac!$S43))=FALSE,"+++","++"),"+")," ")," ")</f>
        <v xml:space="preserve"> </v>
      </c>
      <c r="BB44" s="27" t="str">
        <f>IF(ISERR(FIND(BB$4,Stac!$S43))=FALSE,IF(ISERR(FIND(CONCATENATE(BB$4,"+"),Stac!$S43))=FALSE,IF(ISERR(FIND(CONCATENATE(BB$4,"++"),Stac!$S43))=FALSE,IF(ISERR(FIND(CONCATENATE(BB$4,"+++"),Stac!$S43))=FALSE,"+++","++"),"+")," ")," ")</f>
        <v xml:space="preserve"> </v>
      </c>
      <c r="BC44" s="27" t="str">
        <f>IF(ISERR(FIND(BC$4,Stac!$S43))=FALSE,IF(ISERR(FIND(CONCATENATE(BC$4,"+"),Stac!$S43))=FALSE,IF(ISERR(FIND(CONCATENATE(BC$4,"++"),Stac!$S43))=FALSE,IF(ISERR(FIND(CONCATENATE(BC$4,"+++"),Stac!$S43))=FALSE,"+++","++"),"+")," ")," ")</f>
        <v xml:space="preserve"> </v>
      </c>
      <c r="BD44" s="27" t="str">
        <f>IF(ISERR(FIND(BD$4,Stac!$S43))=FALSE,IF(ISERR(FIND(CONCATENATE(BD$4,"+"),Stac!$S43))=FALSE,IF(ISERR(FIND(CONCATENATE(BD$4,"++"),Stac!$S43))=FALSE,IF(ISERR(FIND(CONCATENATE(BD$4,"+++"),Stac!$S43))=FALSE,"+++","++"),"+")," ")," ")</f>
        <v xml:space="preserve"> </v>
      </c>
      <c r="BE44" s="27" t="str">
        <f>IF(ISERR(FIND(BE$4,Stac!$S43))=FALSE,IF(ISERR(FIND(CONCATENATE(BE$4,"+"),Stac!$S43))=FALSE,IF(ISERR(FIND(CONCATENATE(BE$4,"++"),Stac!$S43))=FALSE,IF(ISERR(FIND(CONCATENATE(BE$4,"+++"),Stac!$S43))=FALSE,"+++","++"),"+")," ")," ")</f>
        <v xml:space="preserve"> </v>
      </c>
      <c r="BF44" s="27" t="str">
        <f>IF(ISERR(FIND(BF$4,Stac!$S43))=FALSE,IF(ISERR(FIND(CONCATENATE(BF$4,"+"),Stac!$S43))=FALSE,IF(ISERR(FIND(CONCATENATE(BF$4,"++"),Stac!$S43))=FALSE,IF(ISERR(FIND(CONCATENATE(BF$4,"+++"),Stac!$S43))=FALSE,"+++","++"),"+")," ")," ")</f>
        <v xml:space="preserve"> </v>
      </c>
      <c r="BG44" s="27" t="str">
        <f>IF(ISERR(FIND(BG$4,Stac!$S43))=FALSE,IF(ISERR(FIND(CONCATENATE(BG$4,"+"),Stac!$S43))=FALSE,IF(ISERR(FIND(CONCATENATE(BG$4,"++"),Stac!$S43))=FALSE,IF(ISERR(FIND(CONCATENATE(BG$4,"+++"),Stac!$S43))=FALSE,"+++","++"),"+")," ")," ")</f>
        <v xml:space="preserve"> </v>
      </c>
      <c r="BH44" s="27" t="str">
        <f>IF(ISERR(FIND(BH$4,Stac!$S43))=FALSE,IF(ISERR(FIND(CONCATENATE(BH$4,"+"),Stac!$S43))=FALSE,IF(ISERR(FIND(CONCATENATE(BH$4,"++"),Stac!$S43))=FALSE,IF(ISERR(FIND(CONCATENATE(BH$4,"+++"),Stac!$S43))=FALSE,"+++","++"),"+")," ")," ")</f>
        <v xml:space="preserve"> </v>
      </c>
      <c r="BI44" s="27" t="str">
        <f>IF(ISERR(FIND(BI$4,Stac!$S43))=FALSE,IF(ISERR(FIND(CONCATENATE(BI$4,"+"),Stac!$S43))=FALSE,IF(ISERR(FIND(CONCATENATE(BI$4,"++"),Stac!$S43))=FALSE,IF(ISERR(FIND(CONCATENATE(BI$4,"+++"),Stac!$S43))=FALSE,"+++","++"),"+")," ")," ")</f>
        <v xml:space="preserve"> </v>
      </c>
      <c r="BJ44" s="72" t="str">
        <f>Stac!C43</f>
        <v>Foreign language</v>
      </c>
      <c r="BK44" s="27" t="str">
        <f>IF(ISERR(FIND(BK$4,Stac!$T43))=FALSE,IF(ISERR(FIND(CONCATENATE(BK$4,"+"),Stac!$T43))=FALSE,IF(ISERR(FIND(CONCATENATE(BK$4,"++"),Stac!$T43))=FALSE,IF(ISERR(FIND(CONCATENATE(BK$4,"+++"),Stac!$T43))=FALSE,"+++","++"),"+")," ")," ")</f>
        <v>+</v>
      </c>
      <c r="BL44" s="27" t="str">
        <f>IF(ISERR(FIND(BL$4,Stac!$T43))=FALSE,IF(ISERR(FIND(CONCATENATE(BL$4,"+"),Stac!$T43))=FALSE,IF(ISERR(FIND(CONCATENATE(BL$4,"++"),Stac!$T43))=FALSE,IF(ISERR(FIND(CONCATENATE(BL$4,"+++"),Stac!$T43))=FALSE,"+++","++"),"+")," ")," ")</f>
        <v xml:space="preserve"> </v>
      </c>
      <c r="BM44" s="27" t="str">
        <f>IF(ISERR(FIND(BM$4,Stac!$T43))=FALSE,IF(ISERR(FIND(CONCATENATE(BM$4,"+"),Stac!$T43))=FALSE,IF(ISERR(FIND(CONCATENATE(BM$4,"++"),Stac!$T43))=FALSE,IF(ISERR(FIND(CONCATENATE(BM$4,"+++"),Stac!$T43))=FALSE,"+++","++"),"+")," ")," ")</f>
        <v xml:space="preserve"> </v>
      </c>
      <c r="BN44" s="27" t="str">
        <f>IF(ISERR(FIND(BN$4,Stac!$T43))=FALSE,IF(ISERR(FIND(CONCATENATE(BN$4,"+"),Stac!$T43))=FALSE,IF(ISERR(FIND(CONCATENATE(BN$4,"++"),Stac!$T43))=FALSE,IF(ISERR(FIND(CONCATENATE(BN$4,"+++"),Stac!$T43))=FALSE,"+++","++"),"+")," ")," ")</f>
        <v>+</v>
      </c>
      <c r="BO44" s="27" t="str">
        <f>IF(ISERR(FIND(BO$4,Stac!$T43))=FALSE,IF(ISERR(FIND(CONCATENATE(BO$4,"+"),Stac!$T43))=FALSE,IF(ISERR(FIND(CONCATENATE(BO$4,"++"),Stac!$T43))=FALSE,IF(ISERR(FIND(CONCATENATE(BO$4,"+++"),Stac!$T43))=FALSE,"+++","++"),"+")," ")," ")</f>
        <v xml:space="preserve"> </v>
      </c>
      <c r="BP44" s="27" t="str">
        <f>IF(ISERR(FIND(BP$4,Stac!$T43))=FALSE,IF(ISERR(FIND(CONCATENATE(BP$4,"+"),Stac!$T43))=FALSE,IF(ISERR(FIND(CONCATENATE(BP$4,"++"),Stac!$T43))=FALSE,IF(ISERR(FIND(CONCATENATE(BP$4,"+++"),Stac!$T43))=FALSE,"+++","++"),"+")," ")," ")</f>
        <v xml:space="preserve"> </v>
      </c>
      <c r="BQ44" s="27" t="str">
        <f>IF(ISERR(FIND(BQ$4,Stac!$T43))=FALSE,IF(ISERR(FIND(CONCATENATE(BQ$4,"+"),Stac!$T43))=FALSE,IF(ISERR(FIND(CONCATENATE(BQ$4,"++"),Stac!$T43))=FALSE,IF(ISERR(FIND(CONCATENATE(BQ$4,"+++"),Stac!$T43))=FALSE,"+++","++"),"+")," ")," ")</f>
        <v xml:space="preserve"> </v>
      </c>
    </row>
    <row r="45" spans="1:69" hidden="1">
      <c r="A45" s="4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50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50"/>
      <c r="BK45" s="27"/>
      <c r="BL45" s="27"/>
      <c r="BM45" s="27"/>
      <c r="BN45" s="27"/>
      <c r="BO45" s="27"/>
      <c r="BP45" s="27"/>
      <c r="BQ45" s="27"/>
    </row>
    <row r="46" spans="1:69" hidden="1">
      <c r="A46" s="4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50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50"/>
      <c r="BK46" s="27"/>
      <c r="BL46" s="27"/>
      <c r="BM46" s="27"/>
      <c r="BN46" s="27"/>
      <c r="BO46" s="27"/>
      <c r="BP46" s="27"/>
      <c r="BQ46" s="27"/>
    </row>
    <row r="47" spans="1:69" hidden="1">
      <c r="A47" s="4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50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50"/>
      <c r="BK47" s="27"/>
      <c r="BL47" s="27"/>
      <c r="BM47" s="27"/>
      <c r="BN47" s="27"/>
      <c r="BO47" s="27"/>
      <c r="BP47" s="27"/>
      <c r="BQ47" s="27"/>
    </row>
    <row r="48" spans="1:69">
      <c r="A48" s="50" t="str">
        <f>Stac!C46</f>
        <v>Semestr 4: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50" t="str">
        <f>Stac!C46</f>
        <v>Semestr 4: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50" t="str">
        <f>Stac!C46</f>
        <v>Semestr 4:</v>
      </c>
      <c r="BK48" s="27"/>
      <c r="BL48" s="27"/>
      <c r="BM48" s="27"/>
      <c r="BN48" s="27"/>
      <c r="BO48" s="27"/>
      <c r="BP48" s="27"/>
      <c r="BQ48" s="27"/>
    </row>
    <row r="49" spans="1:69" hidden="1">
      <c r="A49" s="49" t="str">
        <f>Stac!C47</f>
        <v>Moduł kształcenia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50" t="str">
        <f>Stac!C47</f>
        <v>Moduł kształcenia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50" t="str">
        <f>Stac!C47</f>
        <v>Moduł kształcenia</v>
      </c>
      <c r="BK49" s="27"/>
      <c r="BL49" s="27"/>
      <c r="BM49" s="27"/>
      <c r="BN49" s="27"/>
      <c r="BO49" s="27"/>
      <c r="BP49" s="27"/>
      <c r="BQ49" s="27"/>
    </row>
    <row r="50" spans="1:69">
      <c r="A50" s="49" t="str">
        <f>Stac!C48</f>
        <v>Real-time systems</v>
      </c>
      <c r="B50" s="27" t="str">
        <f>IF(ISERR(FIND(B$4,Stac!$R48))=FALSE,IF(ISERR(FIND(CONCATENATE(B$4,"+"),Stac!$R48))=FALSE,IF(ISERR(FIND(CONCATENATE(B$4,"++"),Stac!$R48))=FALSE,IF(ISERR(FIND(CONCATENATE(B$4,"+++"),Stac!$R48))=FALSE,"+++","++"),"+")," ")," ")</f>
        <v xml:space="preserve"> </v>
      </c>
      <c r="C50" s="27" t="str">
        <f>IF(ISERR(FIND(C$4,Stac!$R48))=FALSE,IF(ISERR(FIND(CONCATENATE(C$4,"+"),Stac!$R48))=FALSE,IF(ISERR(FIND(CONCATENATE(C$4,"++"),Stac!$R48))=FALSE,IF(ISERR(FIND(CONCATENATE(C$4,"+++"),Stac!$R48))=FALSE,"+++","++"),"+")," ")," ")</f>
        <v xml:space="preserve"> </v>
      </c>
      <c r="D50" s="27" t="str">
        <f>IF(ISERR(FIND(D$4,Stac!$R48))=FALSE,IF(ISERR(FIND(CONCATENATE(D$4,"+"),Stac!$R48))=FALSE,IF(ISERR(FIND(CONCATENATE(D$4,"++"),Stac!$R48))=FALSE,IF(ISERR(FIND(CONCATENATE(D$4,"+++"),Stac!$R48))=FALSE,"+++","++"),"+")," ")," ")</f>
        <v xml:space="preserve"> </v>
      </c>
      <c r="E50" s="27" t="str">
        <f>IF(ISERR(FIND(E$4,Stac!$R48))=FALSE,IF(ISERR(FIND(CONCATENATE(E$4,"+"),Stac!$R48))=FALSE,IF(ISERR(FIND(CONCATENATE(E$4,"++"),Stac!$R48))=FALSE,IF(ISERR(FIND(CONCATENATE(E$4,"+++"),Stac!$R48))=FALSE,"+++","++"),"+")," ")," ")</f>
        <v xml:space="preserve"> </v>
      </c>
      <c r="F50" s="27" t="str">
        <f>IF(ISERR(FIND(F$4,Stac!$R48))=FALSE,IF(ISERR(FIND(CONCATENATE(F$4,"+"),Stac!$R48))=FALSE,IF(ISERR(FIND(CONCATENATE(F$4,"++"),Stac!$R48))=FALSE,IF(ISERR(FIND(CONCATENATE(F$4,"+++"),Stac!$R48))=FALSE,"+++","++"),"+")," ")," ")</f>
        <v xml:space="preserve"> </v>
      </c>
      <c r="G50" s="27" t="str">
        <f>IF(ISERR(FIND(G$4,Stac!$R48))=FALSE,IF(ISERR(FIND(CONCATENATE(G$4,"+"),Stac!$R48))=FALSE,IF(ISERR(FIND(CONCATENATE(G$4,"++"),Stac!$R48))=FALSE,IF(ISERR(FIND(CONCATENATE(G$4,"+++"),Stac!$R48))=FALSE,"+++","++"),"+")," ")," ")</f>
        <v xml:space="preserve"> </v>
      </c>
      <c r="H50" s="27" t="str">
        <f>IF(ISERR(FIND(H$4,Stac!$R48))=FALSE,IF(ISERR(FIND(CONCATENATE(H$4,"+"),Stac!$R48))=FALSE,IF(ISERR(FIND(CONCATENATE(H$4,"++"),Stac!$R48))=FALSE,IF(ISERR(FIND(CONCATENATE(H$4,"+++"),Stac!$R48))=FALSE,"+++","++"),"+")," ")," ")</f>
        <v xml:space="preserve"> </v>
      </c>
      <c r="I50" s="27" t="str">
        <f>IF(ISERR(FIND(I$4,Stac!$R48))=FALSE,IF(ISERR(FIND(CONCATENATE(I$4,"+"),Stac!$R48))=FALSE,IF(ISERR(FIND(CONCATENATE(I$4,"++"),Stac!$R48))=FALSE,IF(ISERR(FIND(CONCATENATE(I$4,"+++"),Stac!$R48))=FALSE,"+++","++"),"+")," ")," ")</f>
        <v xml:space="preserve"> </v>
      </c>
      <c r="J50" s="27" t="str">
        <f>IF(ISERR(FIND(J$4,Stac!$R48))=FALSE,IF(ISERR(FIND(CONCATENATE(J$4,"+"),Stac!$R48))=FALSE,IF(ISERR(FIND(CONCATENATE(J$4,"++"),Stac!$R48))=FALSE,IF(ISERR(FIND(CONCATENATE(J$4,"+++"),Stac!$R48))=FALSE,"+++","++"),"+")," ")," ")</f>
        <v>+</v>
      </c>
      <c r="K50" s="27" t="str">
        <f>IF(ISERR(FIND(K$4,Stac!$R48))=FALSE,IF(ISERR(FIND(CONCATENATE(K$4,"+"),Stac!$R48))=FALSE,IF(ISERR(FIND(CONCATENATE(K$4,"++"),Stac!$R48))=FALSE,IF(ISERR(FIND(CONCATENATE(K$4,"+++"),Stac!$R48))=FALSE,"+++","++"),"+")," ")," ")</f>
        <v xml:space="preserve"> </v>
      </c>
      <c r="L50" s="27" t="str">
        <f>IF(ISERR(FIND(L$4,Stac!$R48))=FALSE,IF(ISERR(FIND(CONCATENATE(L$4,"+"),Stac!$R48))=FALSE,IF(ISERR(FIND(CONCATENATE(L$4,"++"),Stac!$R48))=FALSE,IF(ISERR(FIND(CONCATENATE(L$4,"+++"),Stac!$R48))=FALSE,"+++","++"),"+")," ")," ")</f>
        <v xml:space="preserve"> </v>
      </c>
      <c r="M50" s="27" t="str">
        <f>IF(ISERR(FIND(M$4,Stac!$R48))=FALSE,IF(ISERR(FIND(CONCATENATE(M$4,"+"),Stac!$R48))=FALSE,IF(ISERR(FIND(CONCATENATE(M$4,"++"),Stac!$R48))=FALSE,IF(ISERR(FIND(CONCATENATE(M$4,"+++"),Stac!$R48))=FALSE,"+++","++"),"+")," ")," ")</f>
        <v xml:space="preserve"> </v>
      </c>
      <c r="N50" s="27" t="str">
        <f>IF(ISERR(FIND(N$4,Stac!$R48))=FALSE,IF(ISERR(FIND(CONCATENATE(N$4,"+"),Stac!$R48))=FALSE,IF(ISERR(FIND(CONCATENATE(N$4,"++"),Stac!$R48))=FALSE,IF(ISERR(FIND(CONCATENATE(N$4,"+++"),Stac!$R48))=FALSE,"+++","++"),"+")," ")," ")</f>
        <v>+</v>
      </c>
      <c r="O50" s="27" t="str">
        <f>IF(ISERR(FIND(O$4,Stac!$R48))=FALSE,IF(ISERR(FIND(CONCATENATE(O$4,"+"),Stac!$R48))=FALSE,IF(ISERR(FIND(CONCATENATE(O$4,"++"),Stac!$R48))=FALSE,IF(ISERR(FIND(CONCATENATE(O$4,"+++"),Stac!$R48))=FALSE,"+++","++"),"+")," ")," ")</f>
        <v xml:space="preserve"> </v>
      </c>
      <c r="P50" s="27" t="str">
        <f>IF(ISERR(FIND(P$4,Stac!$R48))=FALSE,IF(ISERR(FIND(CONCATENATE(P$4,"+"),Stac!$R48))=FALSE,IF(ISERR(FIND(CONCATENATE(P$4,"++"),Stac!$R48))=FALSE,IF(ISERR(FIND(CONCATENATE(P$4,"+++"),Stac!$R48))=FALSE,"+++","++"),"+")," ")," ")</f>
        <v xml:space="preserve"> </v>
      </c>
      <c r="Q50" s="27" t="str">
        <f>IF(ISERR(FIND(Q$4,Stac!$R48))=FALSE,IF(ISERR(FIND(CONCATENATE(Q$4,"+"),Stac!$R48))=FALSE,IF(ISERR(FIND(CONCATENATE(Q$4,"++"),Stac!$R48))=FALSE,IF(ISERR(FIND(CONCATENATE(Q$4,"+++"),Stac!$R48))=FALSE,"+++","++"),"+")," ")," ")</f>
        <v xml:space="preserve"> </v>
      </c>
      <c r="R50" s="27" t="str">
        <f>IF(ISERR(FIND(R$4,Stac!$R48))=FALSE,IF(ISERR(FIND(CONCATENATE(R$4,"+"),Stac!$R48))=FALSE,IF(ISERR(FIND(CONCATENATE(R$4,"++"),Stac!$R48))=FALSE,IF(ISERR(FIND(CONCATENATE(R$4,"+++"),Stac!$R48))=FALSE,"+++","++"),"+")," ")," ")</f>
        <v xml:space="preserve"> </v>
      </c>
      <c r="S50" s="27" t="str">
        <f>IF(ISERR(FIND(S$4,Stac!$R48))=FALSE,IF(ISERR(FIND(CONCATENATE(S$4,"+"),Stac!$R48))=FALSE,IF(ISERR(FIND(CONCATENATE(S$4,"++"),Stac!$R48))=FALSE,IF(ISERR(FIND(CONCATENATE(S$4,"+++"),Stac!$R48))=FALSE,"+++","++"),"+")," ")," ")</f>
        <v xml:space="preserve"> </v>
      </c>
      <c r="T50" s="27" t="str">
        <f>IF(ISERR(FIND(T$4,Stac!$R48))=FALSE,IF(ISERR(FIND(CONCATENATE(T$4,"+"),Stac!$R48))=FALSE,IF(ISERR(FIND(CONCATENATE(T$4,"++"),Stac!$R48))=FALSE,IF(ISERR(FIND(CONCATENATE(T$4,"+++"),Stac!$R48))=FALSE,"+++","++"),"+")," ")," ")</f>
        <v>+</v>
      </c>
      <c r="U50" s="27" t="str">
        <f>IF(ISERR(FIND(U$4,Stac!$R48))=FALSE,IF(ISERR(FIND(CONCATENATE(U$4,"+"),Stac!$R48))=FALSE,IF(ISERR(FIND(CONCATENATE(U$4,"++"),Stac!$R48))=FALSE,IF(ISERR(FIND(CONCATENATE(U$4,"+++"),Stac!$R48))=FALSE,"+++","++"),"+")," ")," ")</f>
        <v xml:space="preserve"> </v>
      </c>
      <c r="V50" s="27" t="str">
        <f>IF(ISERR(FIND(V$4,Stac!$R48))=FALSE,IF(ISERR(FIND(CONCATENATE(V$4,"+"),Stac!$R48))=FALSE,IF(ISERR(FIND(CONCATENATE(V$4,"++"),Stac!$R48))=FALSE,IF(ISERR(FIND(CONCATENATE(V$4,"+++"),Stac!$R48))=FALSE,"+++","++"),"+")," ")," ")</f>
        <v xml:space="preserve"> </v>
      </c>
      <c r="W50" s="27" t="str">
        <f>IF(ISERR(FIND(W$4,Stac!$R48))=FALSE,IF(ISERR(FIND(CONCATENATE(W$4,"+"),Stac!$R48))=FALSE,IF(ISERR(FIND(CONCATENATE(W$4,"++"),Stac!$R48))=FALSE,IF(ISERR(FIND(CONCATENATE(W$4,"+++"),Stac!$R48))=FALSE,"+++","++"),"+")," ")," ")</f>
        <v xml:space="preserve"> </v>
      </c>
      <c r="X50" s="27" t="str">
        <f>IF(ISERR(FIND(X$4,Stac!$R48))=FALSE,IF(ISERR(FIND(CONCATENATE(X$4,"+"),Stac!$R48))=FALSE,IF(ISERR(FIND(CONCATENATE(X$4,"++"),Stac!$R48))=FALSE,IF(ISERR(FIND(CONCATENATE(X$4,"+++"),Stac!$R48))=FALSE,"+++","++"),"+")," ")," ")</f>
        <v xml:space="preserve"> </v>
      </c>
      <c r="Y50" s="27" t="str">
        <f>IF(ISERR(FIND(Y$4,Stac!$R48))=FALSE,IF(ISERR(FIND(CONCATENATE(Y$4,"+"),Stac!$R48))=FALSE,IF(ISERR(FIND(CONCATENATE(Y$4,"++"),Stac!$R48))=FALSE,IF(ISERR(FIND(CONCATENATE(Y$4,"+++"),Stac!$R48))=FALSE,"+++","++"),"+")," ")," ")</f>
        <v xml:space="preserve"> </v>
      </c>
      <c r="Z50" s="27" t="str">
        <f>IF(ISERR(FIND(Z$4,Stac!$R48))=FALSE,IF(ISERR(FIND(CONCATENATE(Z$4,"+"),Stac!$R48))=FALSE,IF(ISERR(FIND(CONCATENATE(Z$4,"++"),Stac!$R48))=FALSE,IF(ISERR(FIND(CONCATENATE(Z$4,"+++"),Stac!$R48))=FALSE,"+++","++"),"+")," ")," ")</f>
        <v xml:space="preserve"> </v>
      </c>
      <c r="AA50" s="27" t="str">
        <f>IF(ISERR(FIND(AA$4,Stac!$R48))=FALSE,IF(ISERR(FIND(CONCATENATE(AA$4,"+"),Stac!$R48))=FALSE,IF(ISERR(FIND(CONCATENATE(AA$4,"++"),Stac!$R48))=FALSE,IF(ISERR(FIND(CONCATENATE(AA$4,"+++"),Stac!$R48))=FALSE,"+++","++"),"+")," ")," ")</f>
        <v xml:space="preserve"> </v>
      </c>
      <c r="AB50" s="27" t="str">
        <f>IF(ISERR(FIND(AB$4,Stac!$R48))=FALSE,IF(ISERR(FIND(CONCATENATE(AB$4,"+"),Stac!$R48))=FALSE,IF(ISERR(FIND(CONCATENATE(AB$4,"++"),Stac!$R48))=FALSE,IF(ISERR(FIND(CONCATENATE(AB$4,"+++"),Stac!$R48))=FALSE,"+++","++"),"+")," ")," ")</f>
        <v xml:space="preserve"> </v>
      </c>
      <c r="AC50" s="27" t="str">
        <f>IF(ISERR(FIND(AC$4,Stac!$R48))=FALSE,IF(ISERR(FIND(CONCATENATE(AC$4,"+"),Stac!$R48))=FALSE,IF(ISERR(FIND(CONCATENATE(AC$4,"++"),Stac!$R48))=FALSE,IF(ISERR(FIND(CONCATENATE(AC$4,"+++"),Stac!$R48))=FALSE,"+++","++"),"+")," ")," ")</f>
        <v xml:space="preserve"> </v>
      </c>
      <c r="AD50" s="72" t="str">
        <f>Stac!C48</f>
        <v>Real-time systems</v>
      </c>
      <c r="AE50" s="27" t="str">
        <f>IF(ISERR(FIND(AE$4,Stac!$S48))=FALSE,IF(ISERR(FIND(CONCATENATE(AE$4,"+"),Stac!$S48))=FALSE,IF(ISERR(FIND(CONCATENATE(AE$4,"++"),Stac!$S48))=FALSE,IF(ISERR(FIND(CONCATENATE(AE$4,"+++"),Stac!$S48))=FALSE,"+++","++"),"+")," ")," ")</f>
        <v xml:space="preserve"> </v>
      </c>
      <c r="AF50" s="27" t="str">
        <f>IF(ISERR(FIND(AF$4,Stac!$S48))=FALSE,IF(ISERR(FIND(CONCATENATE(AF$4,"+"),Stac!$S48))=FALSE,IF(ISERR(FIND(CONCATENATE(AF$4,"++"),Stac!$S48))=FALSE,IF(ISERR(FIND(CONCATENATE(AF$4,"+++"),Stac!$S48))=FALSE,"+++","++"),"+")," ")," ")</f>
        <v xml:space="preserve"> </v>
      </c>
      <c r="AG50" s="27" t="str">
        <f>IF(ISERR(FIND(AG$4,Stac!$S48))=FALSE,IF(ISERR(FIND(CONCATENATE(AG$4,"+"),Stac!$S48))=FALSE,IF(ISERR(FIND(CONCATENATE(AG$4,"++"),Stac!$S48))=FALSE,IF(ISERR(FIND(CONCATENATE(AG$4,"+++"),Stac!$S48))=FALSE,"+++","++"),"+")," ")," ")</f>
        <v xml:space="preserve"> </v>
      </c>
      <c r="AH50" s="27" t="str">
        <f>IF(ISERR(FIND(AH$4,Stac!$S48))=FALSE,IF(ISERR(FIND(CONCATENATE(AH$4,"+"),Stac!$S48))=FALSE,IF(ISERR(FIND(CONCATENATE(AH$4,"++"),Stac!$S48))=FALSE,IF(ISERR(FIND(CONCATENATE(AH$4,"+++"),Stac!$S48))=FALSE,"+++","++"),"+")," ")," ")</f>
        <v xml:space="preserve"> </v>
      </c>
      <c r="AI50" s="27" t="str">
        <f>IF(ISERR(FIND(AI$4,Stac!$S48))=FALSE,IF(ISERR(FIND(CONCATENATE(AI$4,"+"),Stac!$S48))=FALSE,IF(ISERR(FIND(CONCATENATE(AI$4,"++"),Stac!$S48))=FALSE,IF(ISERR(FIND(CONCATENATE(AI$4,"+++"),Stac!$S48))=FALSE,"+++","++"),"+")," ")," ")</f>
        <v xml:space="preserve"> </v>
      </c>
      <c r="AJ50" s="27" t="str">
        <f>IF(ISERR(FIND(AJ$4,Stac!$S48))=FALSE,IF(ISERR(FIND(CONCATENATE(AJ$4,"+"),Stac!$S48))=FALSE,IF(ISERR(FIND(CONCATENATE(AJ$4,"++"),Stac!$S48))=FALSE,IF(ISERR(FIND(CONCATENATE(AJ$4,"+++"),Stac!$S48))=FALSE,"+++","++"),"+")," ")," ")</f>
        <v xml:space="preserve"> </v>
      </c>
      <c r="AK50" s="27" t="str">
        <f>IF(ISERR(FIND(AK$4,Stac!$S48))=FALSE,IF(ISERR(FIND(CONCATENATE(AK$4,"+"),Stac!$S48))=FALSE,IF(ISERR(FIND(CONCATENATE(AK$4,"++"),Stac!$S48))=FALSE,IF(ISERR(FIND(CONCATENATE(AK$4,"+++"),Stac!$S48))=FALSE,"+++","++"),"+")," ")," ")</f>
        <v xml:space="preserve"> </v>
      </c>
      <c r="AL50" s="27" t="str">
        <f>IF(ISERR(FIND(AL$4,Stac!$S48))=FALSE,IF(ISERR(FIND(CONCATENATE(AL$4,"+"),Stac!$S48))=FALSE,IF(ISERR(FIND(CONCATENATE(AL$4,"++"),Stac!$S48))=FALSE,IF(ISERR(FIND(CONCATENATE(AL$4,"+++"),Stac!$S48))=FALSE,"+++","++"),"+")," ")," ")</f>
        <v xml:space="preserve"> </v>
      </c>
      <c r="AM50" s="27" t="str">
        <f>IF(ISERR(FIND(AM$4,Stac!$S48))=FALSE,IF(ISERR(FIND(CONCATENATE(AM$4,"+"),Stac!$S48))=FALSE,IF(ISERR(FIND(CONCATENATE(AM$4,"++"),Stac!$S48))=FALSE,IF(ISERR(FIND(CONCATENATE(AM$4,"+++"),Stac!$S48))=FALSE,"+++","++"),"+")," ")," ")</f>
        <v xml:space="preserve"> </v>
      </c>
      <c r="AN50" s="27" t="str">
        <f>IF(ISERR(FIND(AN$4,Stac!$S48))=FALSE,IF(ISERR(FIND(CONCATENATE(AN$4,"+"),Stac!$S48))=FALSE,IF(ISERR(FIND(CONCATENATE(AN$4,"++"),Stac!$S48))=FALSE,IF(ISERR(FIND(CONCATENATE(AN$4,"+++"),Stac!$S48))=FALSE,"+++","++"),"+")," ")," ")</f>
        <v xml:space="preserve"> </v>
      </c>
      <c r="AO50" s="27" t="str">
        <f>IF(ISERR(FIND(AO$4,Stac!$S48))=FALSE,IF(ISERR(FIND(CONCATENATE(AO$4,"+"),Stac!$S48))=FALSE,IF(ISERR(FIND(CONCATENATE(AO$4,"++"),Stac!$S48))=FALSE,IF(ISERR(FIND(CONCATENATE(AO$4,"+++"),Stac!$S48))=FALSE,"+++","++"),"+")," ")," ")</f>
        <v xml:space="preserve"> </v>
      </c>
      <c r="AP50" s="27" t="str">
        <f>IF(ISERR(FIND(AP$4,Stac!$S48))=FALSE,IF(ISERR(FIND(CONCATENATE(AP$4,"+"),Stac!$S48))=FALSE,IF(ISERR(FIND(CONCATENATE(AP$4,"++"),Stac!$S48))=FALSE,IF(ISERR(FIND(CONCATENATE(AP$4,"+++"),Stac!$S48))=FALSE,"+++","++"),"+")," ")," ")</f>
        <v xml:space="preserve"> </v>
      </c>
      <c r="AQ50" s="27" t="str">
        <f>IF(ISERR(FIND(AQ$4,Stac!$S48))=FALSE,IF(ISERR(FIND(CONCATENATE(AQ$4,"+"),Stac!$S48))=FALSE,IF(ISERR(FIND(CONCATENATE(AQ$4,"++"),Stac!$S48))=FALSE,IF(ISERR(FIND(CONCATENATE(AQ$4,"+++"),Stac!$S48))=FALSE,"+++","++"),"+")," ")," ")</f>
        <v xml:space="preserve"> </v>
      </c>
      <c r="AR50" s="27" t="str">
        <f>IF(ISERR(FIND(AR$4,Stac!$S48))=FALSE,IF(ISERR(FIND(CONCATENATE(AR$4,"+"),Stac!$S48))=FALSE,IF(ISERR(FIND(CONCATENATE(AR$4,"++"),Stac!$S48))=FALSE,IF(ISERR(FIND(CONCATENATE(AR$4,"+++"),Stac!$S48))=FALSE,"+++","++"),"+")," ")," ")</f>
        <v xml:space="preserve"> </v>
      </c>
      <c r="AS50" s="27" t="str">
        <f>IF(ISERR(FIND(AS$4,Stac!$S48))=FALSE,IF(ISERR(FIND(CONCATENATE(AS$4,"+"),Stac!$S48))=FALSE,IF(ISERR(FIND(CONCATENATE(AS$4,"++"),Stac!$S48))=FALSE,IF(ISERR(FIND(CONCATENATE(AS$4,"+++"),Stac!$S48))=FALSE,"+++","++"),"+")," ")," ")</f>
        <v xml:space="preserve"> </v>
      </c>
      <c r="AT50" s="27" t="str">
        <f>IF(ISERR(FIND(AT$4,Stac!$S48))=FALSE,IF(ISERR(FIND(CONCATENATE(AT$4,"+"),Stac!$S48))=FALSE,IF(ISERR(FIND(CONCATENATE(AT$4,"++"),Stac!$S48))=FALSE,IF(ISERR(FIND(CONCATENATE(AT$4,"+++"),Stac!$S48))=FALSE,"+++","++"),"+")," ")," ")</f>
        <v xml:space="preserve"> </v>
      </c>
      <c r="AU50" s="27" t="str">
        <f>IF(ISERR(FIND(AU$4,Stac!$S48))=FALSE,IF(ISERR(FIND(CONCATENATE(AU$4,"+"),Stac!$S48))=FALSE,IF(ISERR(FIND(CONCATENATE(AU$4,"++"),Stac!$S48))=FALSE,IF(ISERR(FIND(CONCATENATE(AU$4,"+++"),Stac!$S48))=FALSE,"+++","++"),"+")," ")," ")</f>
        <v xml:space="preserve"> </v>
      </c>
      <c r="AV50" s="27" t="str">
        <f>IF(ISERR(FIND(AV$4,Stac!$S48))=FALSE,IF(ISERR(FIND(CONCATENATE(AV$4,"+"),Stac!$S48))=FALSE,IF(ISERR(FIND(CONCATENATE(AV$4,"++"),Stac!$S48))=FALSE,IF(ISERR(FIND(CONCATENATE(AV$4,"+++"),Stac!$S48))=FALSE,"+++","++"),"+")," ")," ")</f>
        <v xml:space="preserve"> </v>
      </c>
      <c r="AW50" s="27" t="str">
        <f>IF(ISERR(FIND(AW$4,Stac!$S48))=FALSE,IF(ISERR(FIND(CONCATENATE(AW$4,"+"),Stac!$S48))=FALSE,IF(ISERR(FIND(CONCATENATE(AW$4,"++"),Stac!$S48))=FALSE,IF(ISERR(FIND(CONCATENATE(AW$4,"+++"),Stac!$S48))=FALSE,"+++","++"),"+")," ")," ")</f>
        <v xml:space="preserve"> </v>
      </c>
      <c r="AX50" s="27" t="str">
        <f>IF(ISERR(FIND(AX$4,Stac!$S48))=FALSE,IF(ISERR(FIND(CONCATENATE(AX$4,"+"),Stac!$S48))=FALSE,IF(ISERR(FIND(CONCATENATE(AX$4,"++"),Stac!$S48))=FALSE,IF(ISERR(FIND(CONCATENATE(AX$4,"+++"),Stac!$S48))=FALSE,"+++","++"),"+")," ")," ")</f>
        <v xml:space="preserve"> </v>
      </c>
      <c r="AY50" s="27" t="str">
        <f>IF(ISERR(FIND(AY$4,Stac!$S48))=FALSE,IF(ISERR(FIND(CONCATENATE(AY$4,"+"),Stac!$S48))=FALSE,IF(ISERR(FIND(CONCATENATE(AY$4,"++"),Stac!$S48))=FALSE,IF(ISERR(FIND(CONCATENATE(AY$4,"+++"),Stac!$S48))=FALSE,"+++","++"),"+")," ")," ")</f>
        <v xml:space="preserve"> </v>
      </c>
      <c r="AZ50" s="27" t="str">
        <f>IF(ISERR(FIND(AZ$4,Stac!$S48))=FALSE,IF(ISERR(FIND(CONCATENATE(AZ$4,"+"),Stac!$S48))=FALSE,IF(ISERR(FIND(CONCATENATE(AZ$4,"++"),Stac!$S48))=FALSE,IF(ISERR(FIND(CONCATENATE(AZ$4,"+++"),Stac!$S48))=FALSE,"+++","++"),"+")," ")," ")</f>
        <v xml:space="preserve"> </v>
      </c>
      <c r="BA50" s="27" t="str">
        <f>IF(ISERR(FIND(BA$4,Stac!$S48))=FALSE,IF(ISERR(FIND(CONCATENATE(BA$4,"+"),Stac!$S48))=FALSE,IF(ISERR(FIND(CONCATENATE(BA$4,"++"),Stac!$S48))=FALSE,IF(ISERR(FIND(CONCATENATE(BA$4,"+++"),Stac!$S48))=FALSE,"+++","++"),"+")," ")," ")</f>
        <v xml:space="preserve"> </v>
      </c>
      <c r="BB50" s="27" t="str">
        <f>IF(ISERR(FIND(BB$4,Stac!$S48))=FALSE,IF(ISERR(FIND(CONCATENATE(BB$4,"+"),Stac!$S48))=FALSE,IF(ISERR(FIND(CONCATENATE(BB$4,"++"),Stac!$S48))=FALSE,IF(ISERR(FIND(CONCATENATE(BB$4,"+++"),Stac!$S48))=FALSE,"+++","++"),"+")," ")," ")</f>
        <v xml:space="preserve"> </v>
      </c>
      <c r="BC50" s="27" t="str">
        <f>IF(ISERR(FIND(BC$4,Stac!$S48))=FALSE,IF(ISERR(FIND(CONCATENATE(BC$4,"+"),Stac!$S48))=FALSE,IF(ISERR(FIND(CONCATENATE(BC$4,"++"),Stac!$S48))=FALSE,IF(ISERR(FIND(CONCATENATE(BC$4,"+++"),Stac!$S48))=FALSE,"+++","++"),"+")," ")," ")</f>
        <v xml:space="preserve"> </v>
      </c>
      <c r="BD50" s="27" t="str">
        <f>IF(ISERR(FIND(BD$4,Stac!$S48))=FALSE,IF(ISERR(FIND(CONCATENATE(BD$4,"+"),Stac!$S48))=FALSE,IF(ISERR(FIND(CONCATENATE(BD$4,"++"),Stac!$S48))=FALSE,IF(ISERR(FIND(CONCATENATE(BD$4,"+++"),Stac!$S48))=FALSE,"+++","++"),"+")," ")," ")</f>
        <v>+</v>
      </c>
      <c r="BE50" s="27" t="str">
        <f>IF(ISERR(FIND(BE$4,Stac!$S48))=FALSE,IF(ISERR(FIND(CONCATENATE(BE$4,"+"),Stac!$S48))=FALSE,IF(ISERR(FIND(CONCATENATE(BE$4,"++"),Stac!$S48))=FALSE,IF(ISERR(FIND(CONCATENATE(BE$4,"+++"),Stac!$S48))=FALSE,"+++","++"),"+")," ")," ")</f>
        <v>+</v>
      </c>
      <c r="BF50" s="27" t="str">
        <f>IF(ISERR(FIND(BF$4,Stac!$S48))=FALSE,IF(ISERR(FIND(CONCATENATE(BF$4,"+"),Stac!$S48))=FALSE,IF(ISERR(FIND(CONCATENATE(BF$4,"++"),Stac!$S48))=FALSE,IF(ISERR(FIND(CONCATENATE(BF$4,"+++"),Stac!$S48))=FALSE,"+++","++"),"+")," ")," ")</f>
        <v>+</v>
      </c>
      <c r="BG50" s="27" t="str">
        <f>IF(ISERR(FIND(BG$4,Stac!$S48))=FALSE,IF(ISERR(FIND(CONCATENATE(BG$4,"+"),Stac!$S48))=FALSE,IF(ISERR(FIND(CONCATENATE(BG$4,"++"),Stac!$S48))=FALSE,IF(ISERR(FIND(CONCATENATE(BG$4,"+++"),Stac!$S48))=FALSE,"+++","++"),"+")," ")," ")</f>
        <v xml:space="preserve"> </v>
      </c>
      <c r="BH50" s="27" t="str">
        <f>IF(ISERR(FIND(BH$4,Stac!$S48))=FALSE,IF(ISERR(FIND(CONCATENATE(BH$4,"+"),Stac!$S48))=FALSE,IF(ISERR(FIND(CONCATENATE(BH$4,"++"),Stac!$S48))=FALSE,IF(ISERR(FIND(CONCATENATE(BH$4,"+++"),Stac!$S48))=FALSE,"+++","++"),"+")," ")," ")</f>
        <v xml:space="preserve"> </v>
      </c>
      <c r="BI50" s="27" t="str">
        <f>IF(ISERR(FIND(BI$4,Stac!$S48))=FALSE,IF(ISERR(FIND(CONCATENATE(BI$4,"+"),Stac!$S48))=FALSE,IF(ISERR(FIND(CONCATENATE(BI$4,"++"),Stac!$S48))=FALSE,IF(ISERR(FIND(CONCATENATE(BI$4,"+++"),Stac!$S48))=FALSE,"+++","++"),"+")," ")," ")</f>
        <v xml:space="preserve"> </v>
      </c>
      <c r="BJ50" s="72" t="str">
        <f>Stac!C48</f>
        <v>Real-time systems</v>
      </c>
      <c r="BK50" s="27" t="str">
        <f>IF(ISERR(FIND(BK$4,Stac!$T48))=FALSE,IF(ISERR(FIND(CONCATENATE(BK$4,"+"),Stac!$T48))=FALSE,IF(ISERR(FIND(CONCATENATE(BK$4,"++"),Stac!$T48))=FALSE,IF(ISERR(FIND(CONCATENATE(BK$4,"+++"),Stac!$T48))=FALSE,"+++","++"),"+")," ")," ")</f>
        <v xml:space="preserve"> </v>
      </c>
      <c r="BL50" s="27" t="str">
        <f>IF(ISERR(FIND(BL$4,Stac!$T48))=FALSE,IF(ISERR(FIND(CONCATENATE(BL$4,"+"),Stac!$T48))=FALSE,IF(ISERR(FIND(CONCATENATE(BL$4,"++"),Stac!$T48))=FALSE,IF(ISERR(FIND(CONCATENATE(BL$4,"+++"),Stac!$T48))=FALSE,"+++","++"),"+")," ")," ")</f>
        <v xml:space="preserve"> </v>
      </c>
      <c r="BM50" s="27" t="str">
        <f>IF(ISERR(FIND(BM$4,Stac!$T48))=FALSE,IF(ISERR(FIND(CONCATENATE(BM$4,"+"),Stac!$T48))=FALSE,IF(ISERR(FIND(CONCATENATE(BM$4,"++"),Stac!$T48))=FALSE,IF(ISERR(FIND(CONCATENATE(BM$4,"+++"),Stac!$T48))=FALSE,"+++","++"),"+")," ")," ")</f>
        <v xml:space="preserve"> </v>
      </c>
      <c r="BN50" s="27" t="str">
        <f>IF(ISERR(FIND(BN$4,Stac!$T48))=FALSE,IF(ISERR(FIND(CONCATENATE(BN$4,"+"),Stac!$T48))=FALSE,IF(ISERR(FIND(CONCATENATE(BN$4,"++"),Stac!$T48))=FALSE,IF(ISERR(FIND(CONCATENATE(BN$4,"+++"),Stac!$T48))=FALSE,"+++","++"),"+")," ")," ")</f>
        <v xml:space="preserve"> </v>
      </c>
      <c r="BO50" s="27" t="str">
        <f>IF(ISERR(FIND(BO$4,Stac!$T48))=FALSE,IF(ISERR(FIND(CONCATENATE(BO$4,"+"),Stac!$T48))=FALSE,IF(ISERR(FIND(CONCATENATE(BO$4,"++"),Stac!$T48))=FALSE,IF(ISERR(FIND(CONCATENATE(BO$4,"+++"),Stac!$T48))=FALSE,"+++","++"),"+")," ")," ")</f>
        <v>+</v>
      </c>
      <c r="BP50" s="27" t="str">
        <f>IF(ISERR(FIND(BP$4,Stac!$T48))=FALSE,IF(ISERR(FIND(CONCATENATE(BP$4,"+"),Stac!$T48))=FALSE,IF(ISERR(FIND(CONCATENATE(BP$4,"++"),Stac!$T48))=FALSE,IF(ISERR(FIND(CONCATENATE(BP$4,"+++"),Stac!$T48))=FALSE,"+++","++"),"+")," ")," ")</f>
        <v xml:space="preserve"> </v>
      </c>
      <c r="BQ50" s="27" t="str">
        <f>IF(ISERR(FIND(BQ$4,Stac!$T48))=FALSE,IF(ISERR(FIND(CONCATENATE(BQ$4,"+"),Stac!$T48))=FALSE,IF(ISERR(FIND(CONCATENATE(BQ$4,"++"),Stac!$T48))=FALSE,IF(ISERR(FIND(CONCATENATE(BQ$4,"+++"),Stac!$T48))=FALSE,"+++","++"),"+")," ")," ")</f>
        <v xml:space="preserve"> </v>
      </c>
    </row>
    <row r="51" spans="1:69">
      <c r="A51" s="49" t="str">
        <f>Stac!C49</f>
        <v>Robotics</v>
      </c>
      <c r="B51" s="27" t="str">
        <f>IF(ISERR(FIND(B$4,Stac!$R49))=FALSE,IF(ISERR(FIND(CONCATENATE(B$4,"+"),Stac!$R49))=FALSE,IF(ISERR(FIND(CONCATENATE(B$4,"++"),Stac!$R49))=FALSE,IF(ISERR(FIND(CONCATENATE(B$4,"+++"),Stac!$R49))=FALSE,"+++","++"),"+")," ")," ")</f>
        <v xml:space="preserve"> </v>
      </c>
      <c r="C51" s="27" t="str">
        <f>IF(ISERR(FIND(C$4,Stac!$R49))=FALSE,IF(ISERR(FIND(CONCATENATE(C$4,"+"),Stac!$R49))=FALSE,IF(ISERR(FIND(CONCATENATE(C$4,"++"),Stac!$R49))=FALSE,IF(ISERR(FIND(CONCATENATE(C$4,"+++"),Stac!$R49))=FALSE,"+++","++"),"+")," ")," ")</f>
        <v xml:space="preserve"> </v>
      </c>
      <c r="D51" s="27" t="str">
        <f>IF(ISERR(FIND(D$4,Stac!$R49))=FALSE,IF(ISERR(FIND(CONCATENATE(D$4,"+"),Stac!$R49))=FALSE,IF(ISERR(FIND(CONCATENATE(D$4,"++"),Stac!$R49))=FALSE,IF(ISERR(FIND(CONCATENATE(D$4,"+++"),Stac!$R49))=FALSE,"+++","++"),"+")," ")," ")</f>
        <v xml:space="preserve"> </v>
      </c>
      <c r="E51" s="27" t="str">
        <f>IF(ISERR(FIND(E$4,Stac!$R49))=FALSE,IF(ISERR(FIND(CONCATENATE(E$4,"+"),Stac!$R49))=FALSE,IF(ISERR(FIND(CONCATENATE(E$4,"++"),Stac!$R49))=FALSE,IF(ISERR(FIND(CONCATENATE(E$4,"+++"),Stac!$R49))=FALSE,"+++","++"),"+")," ")," ")</f>
        <v xml:space="preserve"> </v>
      </c>
      <c r="F51" s="27" t="str">
        <f>IF(ISERR(FIND(F$4,Stac!$R49))=FALSE,IF(ISERR(FIND(CONCATENATE(F$4,"+"),Stac!$R49))=FALSE,IF(ISERR(FIND(CONCATENATE(F$4,"++"),Stac!$R49))=FALSE,IF(ISERR(FIND(CONCATENATE(F$4,"+++"),Stac!$R49))=FALSE,"+++","++"),"+")," ")," ")</f>
        <v xml:space="preserve"> </v>
      </c>
      <c r="G51" s="27" t="str">
        <f>IF(ISERR(FIND(G$4,Stac!$R49))=FALSE,IF(ISERR(FIND(CONCATENATE(G$4,"+"),Stac!$R49))=FALSE,IF(ISERR(FIND(CONCATENATE(G$4,"++"),Stac!$R49))=FALSE,IF(ISERR(FIND(CONCATENATE(G$4,"+++"),Stac!$R49))=FALSE,"+++","++"),"+")," ")," ")</f>
        <v xml:space="preserve"> </v>
      </c>
      <c r="H51" s="27" t="str">
        <f>IF(ISERR(FIND(H$4,Stac!$R49))=FALSE,IF(ISERR(FIND(CONCATENATE(H$4,"+"),Stac!$R49))=FALSE,IF(ISERR(FIND(CONCATENATE(H$4,"++"),Stac!$R49))=FALSE,IF(ISERR(FIND(CONCATENATE(H$4,"+++"),Stac!$R49))=FALSE,"+++","++"),"+")," ")," ")</f>
        <v xml:space="preserve"> </v>
      </c>
      <c r="I51" s="27" t="str">
        <f>IF(ISERR(FIND(I$4,Stac!$R49))=FALSE,IF(ISERR(FIND(CONCATENATE(I$4,"+"),Stac!$R49))=FALSE,IF(ISERR(FIND(CONCATENATE(I$4,"++"),Stac!$R49))=FALSE,IF(ISERR(FIND(CONCATENATE(I$4,"+++"),Stac!$R49))=FALSE,"+++","++"),"+")," ")," ")</f>
        <v xml:space="preserve"> </v>
      </c>
      <c r="J51" s="27" t="str">
        <f>IF(ISERR(FIND(J$4,Stac!$R49))=FALSE,IF(ISERR(FIND(CONCATENATE(J$4,"+"),Stac!$R49))=FALSE,IF(ISERR(FIND(CONCATENATE(J$4,"++"),Stac!$R49))=FALSE,IF(ISERR(FIND(CONCATENATE(J$4,"+++"),Stac!$R49))=FALSE,"+++","++"),"+")," ")," ")</f>
        <v xml:space="preserve"> </v>
      </c>
      <c r="K51" s="27" t="str">
        <f>IF(ISERR(FIND(K$4,Stac!$R49))=FALSE,IF(ISERR(FIND(CONCATENATE(K$4,"+"),Stac!$R49))=FALSE,IF(ISERR(FIND(CONCATENATE(K$4,"++"),Stac!$R49))=FALSE,IF(ISERR(FIND(CONCATENATE(K$4,"+++"),Stac!$R49))=FALSE,"+++","++"),"+")," ")," ")</f>
        <v xml:space="preserve"> </v>
      </c>
      <c r="L51" s="27" t="str">
        <f>IF(ISERR(FIND(L$4,Stac!$R49))=FALSE,IF(ISERR(FIND(CONCATENATE(L$4,"+"),Stac!$R49))=FALSE,IF(ISERR(FIND(CONCATENATE(L$4,"++"),Stac!$R49))=FALSE,IF(ISERR(FIND(CONCATENATE(L$4,"+++"),Stac!$R49))=FALSE,"+++","++"),"+")," ")," ")</f>
        <v xml:space="preserve"> </v>
      </c>
      <c r="M51" s="27" t="str">
        <f>IF(ISERR(FIND(M$4,Stac!$R49))=FALSE,IF(ISERR(FIND(CONCATENATE(M$4,"+"),Stac!$R49))=FALSE,IF(ISERR(FIND(CONCATENATE(M$4,"++"),Stac!$R49))=FALSE,IF(ISERR(FIND(CONCATENATE(M$4,"+++"),Stac!$R49))=FALSE,"+++","++"),"+")," ")," ")</f>
        <v xml:space="preserve"> </v>
      </c>
      <c r="N51" s="27" t="str">
        <f>IF(ISERR(FIND(N$4,Stac!$R49))=FALSE,IF(ISERR(FIND(CONCATENATE(N$4,"+"),Stac!$R49))=FALSE,IF(ISERR(FIND(CONCATENATE(N$4,"++"),Stac!$R49))=FALSE,IF(ISERR(FIND(CONCATENATE(N$4,"+++"),Stac!$R49))=FALSE,"+++","++"),"+")," ")," ")</f>
        <v xml:space="preserve"> </v>
      </c>
      <c r="O51" s="27" t="str">
        <f>IF(ISERR(FIND(O$4,Stac!$R49))=FALSE,IF(ISERR(FIND(CONCATENATE(O$4,"+"),Stac!$R49))=FALSE,IF(ISERR(FIND(CONCATENATE(O$4,"++"),Stac!$R49))=FALSE,IF(ISERR(FIND(CONCATENATE(O$4,"+++"),Stac!$R49))=FALSE,"+++","++"),"+")," ")," ")</f>
        <v xml:space="preserve"> </v>
      </c>
      <c r="P51" s="27" t="str">
        <f>IF(ISERR(FIND(P$4,Stac!$R49))=FALSE,IF(ISERR(FIND(CONCATENATE(P$4,"+"),Stac!$R49))=FALSE,IF(ISERR(FIND(CONCATENATE(P$4,"++"),Stac!$R49))=FALSE,IF(ISERR(FIND(CONCATENATE(P$4,"+++"),Stac!$R49))=FALSE,"+++","++"),"+")," ")," ")</f>
        <v>+</v>
      </c>
      <c r="Q51" s="27" t="str">
        <f>IF(ISERR(FIND(Q$4,Stac!$R49))=FALSE,IF(ISERR(FIND(CONCATENATE(Q$4,"+"),Stac!$R49))=FALSE,IF(ISERR(FIND(CONCATENATE(Q$4,"++"),Stac!$R49))=FALSE,IF(ISERR(FIND(CONCATENATE(Q$4,"+++"),Stac!$R49))=FALSE,"+++","++"),"+")," ")," ")</f>
        <v xml:space="preserve"> </v>
      </c>
      <c r="R51" s="27" t="str">
        <f>IF(ISERR(FIND(R$4,Stac!$R49))=FALSE,IF(ISERR(FIND(CONCATENATE(R$4,"+"),Stac!$R49))=FALSE,IF(ISERR(FIND(CONCATENATE(R$4,"++"),Stac!$R49))=FALSE,IF(ISERR(FIND(CONCATENATE(R$4,"+++"),Stac!$R49))=FALSE,"+++","++"),"+")," ")," ")</f>
        <v xml:space="preserve"> </v>
      </c>
      <c r="S51" s="27" t="str">
        <f>IF(ISERR(FIND(S$4,Stac!$R49))=FALSE,IF(ISERR(FIND(CONCATENATE(S$4,"+"),Stac!$R49))=FALSE,IF(ISERR(FIND(CONCATENATE(S$4,"++"),Stac!$R49))=FALSE,IF(ISERR(FIND(CONCATENATE(S$4,"+++"),Stac!$R49))=FALSE,"+++","++"),"+")," ")," ")</f>
        <v xml:space="preserve"> </v>
      </c>
      <c r="T51" s="27" t="str">
        <f>IF(ISERR(FIND(T$4,Stac!$R49))=FALSE,IF(ISERR(FIND(CONCATENATE(T$4,"+"),Stac!$R49))=FALSE,IF(ISERR(FIND(CONCATENATE(T$4,"++"),Stac!$R49))=FALSE,IF(ISERR(FIND(CONCATENATE(T$4,"+++"),Stac!$R49))=FALSE,"+++","++"),"+")," ")," ")</f>
        <v xml:space="preserve"> </v>
      </c>
      <c r="U51" s="27" t="str">
        <f>IF(ISERR(FIND(U$4,Stac!$R49))=FALSE,IF(ISERR(FIND(CONCATENATE(U$4,"+"),Stac!$R49))=FALSE,IF(ISERR(FIND(CONCATENATE(U$4,"++"),Stac!$R49))=FALSE,IF(ISERR(FIND(CONCATENATE(U$4,"+++"),Stac!$R49))=FALSE,"+++","++"),"+")," ")," ")</f>
        <v xml:space="preserve"> </v>
      </c>
      <c r="V51" s="27" t="str">
        <f>IF(ISERR(FIND(V$4,Stac!$R49))=FALSE,IF(ISERR(FIND(CONCATENATE(V$4,"+"),Stac!$R49))=FALSE,IF(ISERR(FIND(CONCATENATE(V$4,"++"),Stac!$R49))=FALSE,IF(ISERR(FIND(CONCATENATE(V$4,"+++"),Stac!$R49))=FALSE,"+++","++"),"+")," ")," ")</f>
        <v>+</v>
      </c>
      <c r="W51" s="27" t="str">
        <f>IF(ISERR(FIND(W$4,Stac!$R49))=FALSE,IF(ISERR(FIND(CONCATENATE(W$4,"+"),Stac!$R49))=FALSE,IF(ISERR(FIND(CONCATENATE(W$4,"++"),Stac!$R49))=FALSE,IF(ISERR(FIND(CONCATENATE(W$4,"+++"),Stac!$R49))=FALSE,"+++","++"),"+")," ")," ")</f>
        <v xml:space="preserve"> </v>
      </c>
      <c r="X51" s="27" t="str">
        <f>IF(ISERR(FIND(X$4,Stac!$R49))=FALSE,IF(ISERR(FIND(CONCATENATE(X$4,"+"),Stac!$R49))=FALSE,IF(ISERR(FIND(CONCATENATE(X$4,"++"),Stac!$R49))=FALSE,IF(ISERR(FIND(CONCATENATE(X$4,"+++"),Stac!$R49))=FALSE,"+++","++"),"+")," ")," ")</f>
        <v>+</v>
      </c>
      <c r="Y51" s="27" t="str">
        <f>IF(ISERR(FIND(Y$4,Stac!$R49))=FALSE,IF(ISERR(FIND(CONCATENATE(Y$4,"+"),Stac!$R49))=FALSE,IF(ISERR(FIND(CONCATENATE(Y$4,"++"),Stac!$R49))=FALSE,IF(ISERR(FIND(CONCATENATE(Y$4,"+++"),Stac!$R49))=FALSE,"+++","++"),"+")," ")," ")</f>
        <v xml:space="preserve"> </v>
      </c>
      <c r="Z51" s="27" t="str">
        <f>IF(ISERR(FIND(Z$4,Stac!$R49))=FALSE,IF(ISERR(FIND(CONCATENATE(Z$4,"+"),Stac!$R49))=FALSE,IF(ISERR(FIND(CONCATENATE(Z$4,"++"),Stac!$R49))=FALSE,IF(ISERR(FIND(CONCATENATE(Z$4,"+++"),Stac!$R49))=FALSE,"+++","++"),"+")," ")," ")</f>
        <v xml:space="preserve"> </v>
      </c>
      <c r="AA51" s="27" t="str">
        <f>IF(ISERR(FIND(AA$4,Stac!$R49))=FALSE,IF(ISERR(FIND(CONCATENATE(AA$4,"+"),Stac!$R49))=FALSE,IF(ISERR(FIND(CONCATENATE(AA$4,"++"),Stac!$R49))=FALSE,IF(ISERR(FIND(CONCATENATE(AA$4,"+++"),Stac!$R49))=FALSE,"+++","++"),"+")," ")," ")</f>
        <v xml:space="preserve"> </v>
      </c>
      <c r="AB51" s="27" t="str">
        <f>IF(ISERR(FIND(AB$4,Stac!$R49))=FALSE,IF(ISERR(FIND(CONCATENATE(AB$4,"+"),Stac!$R49))=FALSE,IF(ISERR(FIND(CONCATENATE(AB$4,"++"),Stac!$R49))=FALSE,IF(ISERR(FIND(CONCATENATE(AB$4,"+++"),Stac!$R49))=FALSE,"+++","++"),"+")," ")," ")</f>
        <v xml:space="preserve"> </v>
      </c>
      <c r="AC51" s="27" t="str">
        <f>IF(ISERR(FIND(AC$4,Stac!$R49))=FALSE,IF(ISERR(FIND(CONCATENATE(AC$4,"+"),Stac!$R49))=FALSE,IF(ISERR(FIND(CONCATENATE(AC$4,"++"),Stac!$R49))=FALSE,IF(ISERR(FIND(CONCATENATE(AC$4,"+++"),Stac!$R49))=FALSE,"+++","++"),"+")," ")," ")</f>
        <v xml:space="preserve"> </v>
      </c>
      <c r="AD51" s="72" t="str">
        <f>Stac!C49</f>
        <v>Robotics</v>
      </c>
      <c r="AE51" s="27" t="str">
        <f>IF(ISERR(FIND(AE$4,Stac!$S49))=FALSE,IF(ISERR(FIND(CONCATENATE(AE$4,"+"),Stac!$S49))=FALSE,IF(ISERR(FIND(CONCATENATE(AE$4,"++"),Stac!$S49))=FALSE,IF(ISERR(FIND(CONCATENATE(AE$4,"+++"),Stac!$S49))=FALSE,"+++","++"),"+")," ")," ")</f>
        <v>+</v>
      </c>
      <c r="AF51" s="27" t="str">
        <f>IF(ISERR(FIND(AF$4,Stac!$S49))=FALSE,IF(ISERR(FIND(CONCATENATE(AF$4,"+"),Stac!$S49))=FALSE,IF(ISERR(FIND(CONCATENATE(AF$4,"++"),Stac!$S49))=FALSE,IF(ISERR(FIND(CONCATENATE(AF$4,"+++"),Stac!$S49))=FALSE,"+++","++"),"+")," ")," ")</f>
        <v xml:space="preserve"> </v>
      </c>
      <c r="AG51" s="27" t="str">
        <f>IF(ISERR(FIND(AG$4,Stac!$S49))=FALSE,IF(ISERR(FIND(CONCATENATE(AG$4,"+"),Stac!$S49))=FALSE,IF(ISERR(FIND(CONCATENATE(AG$4,"++"),Stac!$S49))=FALSE,IF(ISERR(FIND(CONCATENATE(AG$4,"+++"),Stac!$S49))=FALSE,"+++","++"),"+")," ")," ")</f>
        <v xml:space="preserve"> </v>
      </c>
      <c r="AH51" s="27" t="str">
        <f>IF(ISERR(FIND(AH$4,Stac!$S49))=FALSE,IF(ISERR(FIND(CONCATENATE(AH$4,"+"),Stac!$S49))=FALSE,IF(ISERR(FIND(CONCATENATE(AH$4,"++"),Stac!$S49))=FALSE,IF(ISERR(FIND(CONCATENATE(AH$4,"+++"),Stac!$S49))=FALSE,"+++","++"),"+")," ")," ")</f>
        <v xml:space="preserve"> </v>
      </c>
      <c r="AI51" s="27" t="str">
        <f>IF(ISERR(FIND(AI$4,Stac!$S49))=FALSE,IF(ISERR(FIND(CONCATENATE(AI$4,"+"),Stac!$S49))=FALSE,IF(ISERR(FIND(CONCATENATE(AI$4,"++"),Stac!$S49))=FALSE,IF(ISERR(FIND(CONCATENATE(AI$4,"+++"),Stac!$S49))=FALSE,"+++","++"),"+")," ")," ")</f>
        <v xml:space="preserve"> </v>
      </c>
      <c r="AJ51" s="27" t="str">
        <f>IF(ISERR(FIND(AJ$4,Stac!$S49))=FALSE,IF(ISERR(FIND(CONCATENATE(AJ$4,"+"),Stac!$S49))=FALSE,IF(ISERR(FIND(CONCATENATE(AJ$4,"++"),Stac!$S49))=FALSE,IF(ISERR(FIND(CONCATENATE(AJ$4,"+++"),Stac!$S49))=FALSE,"+++","++"),"+")," ")," ")</f>
        <v xml:space="preserve"> </v>
      </c>
      <c r="AK51" s="27" t="str">
        <f>IF(ISERR(FIND(AK$4,Stac!$S49))=FALSE,IF(ISERR(FIND(CONCATENATE(AK$4,"+"),Stac!$S49))=FALSE,IF(ISERR(FIND(CONCATENATE(AK$4,"++"),Stac!$S49))=FALSE,IF(ISERR(FIND(CONCATENATE(AK$4,"+++"),Stac!$S49))=FALSE,"+++","++"),"+")," ")," ")</f>
        <v xml:space="preserve"> </v>
      </c>
      <c r="AL51" s="27" t="str">
        <f>IF(ISERR(FIND(AL$4,Stac!$S49))=FALSE,IF(ISERR(FIND(CONCATENATE(AL$4,"+"),Stac!$S49))=FALSE,IF(ISERR(FIND(CONCATENATE(AL$4,"++"),Stac!$S49))=FALSE,IF(ISERR(FIND(CONCATENATE(AL$4,"+++"),Stac!$S49))=FALSE,"+++","++"),"+")," ")," ")</f>
        <v xml:space="preserve"> </v>
      </c>
      <c r="AM51" s="27" t="str">
        <f>IF(ISERR(FIND(AM$4,Stac!$S49))=FALSE,IF(ISERR(FIND(CONCATENATE(AM$4,"+"),Stac!$S49))=FALSE,IF(ISERR(FIND(CONCATENATE(AM$4,"++"),Stac!$S49))=FALSE,IF(ISERR(FIND(CONCATENATE(AM$4,"+++"),Stac!$S49))=FALSE,"+++","++"),"+")," ")," ")</f>
        <v xml:space="preserve"> </v>
      </c>
      <c r="AN51" s="27" t="str">
        <f>IF(ISERR(FIND(AN$4,Stac!$S49))=FALSE,IF(ISERR(FIND(CONCATENATE(AN$4,"+"),Stac!$S49))=FALSE,IF(ISERR(FIND(CONCATENATE(AN$4,"++"),Stac!$S49))=FALSE,IF(ISERR(FIND(CONCATENATE(AN$4,"+++"),Stac!$S49))=FALSE,"+++","++"),"+")," ")," ")</f>
        <v xml:space="preserve"> </v>
      </c>
      <c r="AO51" s="27" t="str">
        <f>IF(ISERR(FIND(AO$4,Stac!$S49))=FALSE,IF(ISERR(FIND(CONCATENATE(AO$4,"+"),Stac!$S49))=FALSE,IF(ISERR(FIND(CONCATENATE(AO$4,"++"),Stac!$S49))=FALSE,IF(ISERR(FIND(CONCATENATE(AO$4,"+++"),Stac!$S49))=FALSE,"+++","++"),"+")," ")," ")</f>
        <v>+</v>
      </c>
      <c r="AP51" s="27" t="str">
        <f>IF(ISERR(FIND(AP$4,Stac!$S49))=FALSE,IF(ISERR(FIND(CONCATENATE(AP$4,"+"),Stac!$S49))=FALSE,IF(ISERR(FIND(CONCATENATE(AP$4,"++"),Stac!$S49))=FALSE,IF(ISERR(FIND(CONCATENATE(AP$4,"+++"),Stac!$S49))=FALSE,"+++","++"),"+")," ")," ")</f>
        <v xml:space="preserve"> </v>
      </c>
      <c r="AQ51" s="27" t="str">
        <f>IF(ISERR(FIND(AQ$4,Stac!$S49))=FALSE,IF(ISERR(FIND(CONCATENATE(AQ$4,"+"),Stac!$S49))=FALSE,IF(ISERR(FIND(CONCATENATE(AQ$4,"++"),Stac!$S49))=FALSE,IF(ISERR(FIND(CONCATENATE(AQ$4,"+++"),Stac!$S49))=FALSE,"+++","++"),"+")," ")," ")</f>
        <v xml:space="preserve"> </v>
      </c>
      <c r="AR51" s="27" t="str">
        <f>IF(ISERR(FIND(AR$4,Stac!$S49))=FALSE,IF(ISERR(FIND(CONCATENATE(AR$4,"+"),Stac!$S49))=FALSE,IF(ISERR(FIND(CONCATENATE(AR$4,"++"),Stac!$S49))=FALSE,IF(ISERR(FIND(CONCATENATE(AR$4,"+++"),Stac!$S49))=FALSE,"+++","++"),"+")," ")," ")</f>
        <v xml:space="preserve"> </v>
      </c>
      <c r="AS51" s="27" t="str">
        <f>IF(ISERR(FIND(AS$4,Stac!$S49))=FALSE,IF(ISERR(FIND(CONCATENATE(AS$4,"+"),Stac!$S49))=FALSE,IF(ISERR(FIND(CONCATENATE(AS$4,"++"),Stac!$S49))=FALSE,IF(ISERR(FIND(CONCATENATE(AS$4,"+++"),Stac!$S49))=FALSE,"+++","++"),"+")," ")," ")</f>
        <v xml:space="preserve"> </v>
      </c>
      <c r="AT51" s="27" t="str">
        <f>IF(ISERR(FIND(AT$4,Stac!$S49))=FALSE,IF(ISERR(FIND(CONCATENATE(AT$4,"+"),Stac!$S49))=FALSE,IF(ISERR(FIND(CONCATENATE(AT$4,"++"),Stac!$S49))=FALSE,IF(ISERR(FIND(CONCATENATE(AT$4,"+++"),Stac!$S49))=FALSE,"+++","++"),"+")," ")," ")</f>
        <v xml:space="preserve"> </v>
      </c>
      <c r="AU51" s="27" t="str">
        <f>IF(ISERR(FIND(AU$4,Stac!$S49))=FALSE,IF(ISERR(FIND(CONCATENATE(AU$4,"+"),Stac!$S49))=FALSE,IF(ISERR(FIND(CONCATENATE(AU$4,"++"),Stac!$S49))=FALSE,IF(ISERR(FIND(CONCATENATE(AU$4,"+++"),Stac!$S49))=FALSE,"+++","++"),"+")," ")," ")</f>
        <v>+</v>
      </c>
      <c r="AV51" s="27" t="str">
        <f>IF(ISERR(FIND(AV$4,Stac!$S49))=FALSE,IF(ISERR(FIND(CONCATENATE(AV$4,"+"),Stac!$S49))=FALSE,IF(ISERR(FIND(CONCATENATE(AV$4,"++"),Stac!$S49))=FALSE,IF(ISERR(FIND(CONCATENATE(AV$4,"+++"),Stac!$S49))=FALSE,"+++","++"),"+")," ")," ")</f>
        <v xml:space="preserve"> </v>
      </c>
      <c r="AW51" s="27" t="str">
        <f>IF(ISERR(FIND(AW$4,Stac!$S49))=FALSE,IF(ISERR(FIND(CONCATENATE(AW$4,"+"),Stac!$S49))=FALSE,IF(ISERR(FIND(CONCATENATE(AW$4,"++"),Stac!$S49))=FALSE,IF(ISERR(FIND(CONCATENATE(AW$4,"+++"),Stac!$S49))=FALSE,"+++","++"),"+")," ")," ")</f>
        <v xml:space="preserve"> </v>
      </c>
      <c r="AX51" s="27" t="str">
        <f>IF(ISERR(FIND(AX$4,Stac!$S49))=FALSE,IF(ISERR(FIND(CONCATENATE(AX$4,"+"),Stac!$S49))=FALSE,IF(ISERR(FIND(CONCATENATE(AX$4,"++"),Stac!$S49))=FALSE,IF(ISERR(FIND(CONCATENATE(AX$4,"+++"),Stac!$S49))=FALSE,"+++","++"),"+")," ")," ")</f>
        <v xml:space="preserve"> </v>
      </c>
      <c r="AY51" s="27" t="str">
        <f>IF(ISERR(FIND(AY$4,Stac!$S49))=FALSE,IF(ISERR(FIND(CONCATENATE(AY$4,"+"),Stac!$S49))=FALSE,IF(ISERR(FIND(CONCATENATE(AY$4,"++"),Stac!$S49))=FALSE,IF(ISERR(FIND(CONCATENATE(AY$4,"+++"),Stac!$S49))=FALSE,"+++","++"),"+")," ")," ")</f>
        <v xml:space="preserve"> </v>
      </c>
      <c r="AZ51" s="27" t="str">
        <f>IF(ISERR(FIND(AZ$4,Stac!$S49))=FALSE,IF(ISERR(FIND(CONCATENATE(AZ$4,"+"),Stac!$S49))=FALSE,IF(ISERR(FIND(CONCATENATE(AZ$4,"++"),Stac!$S49))=FALSE,IF(ISERR(FIND(CONCATENATE(AZ$4,"+++"),Stac!$S49))=FALSE,"+++","++"),"+")," ")," ")</f>
        <v xml:space="preserve"> </v>
      </c>
      <c r="BA51" s="27" t="str">
        <f>IF(ISERR(FIND(BA$4,Stac!$S49))=FALSE,IF(ISERR(FIND(CONCATENATE(BA$4,"+"),Stac!$S49))=FALSE,IF(ISERR(FIND(CONCATENATE(BA$4,"++"),Stac!$S49))=FALSE,IF(ISERR(FIND(CONCATENATE(BA$4,"+++"),Stac!$S49))=FALSE,"+++","++"),"+")," ")," ")</f>
        <v xml:space="preserve"> </v>
      </c>
      <c r="BB51" s="27" t="str">
        <f>IF(ISERR(FIND(BB$4,Stac!$S49))=FALSE,IF(ISERR(FIND(CONCATENATE(BB$4,"+"),Stac!$S49))=FALSE,IF(ISERR(FIND(CONCATENATE(BB$4,"++"),Stac!$S49))=FALSE,IF(ISERR(FIND(CONCATENATE(BB$4,"+++"),Stac!$S49))=FALSE,"+++","++"),"+")," ")," ")</f>
        <v>+</v>
      </c>
      <c r="BC51" s="27" t="str">
        <f>IF(ISERR(FIND(BC$4,Stac!$S49))=FALSE,IF(ISERR(FIND(CONCATENATE(BC$4,"+"),Stac!$S49))=FALSE,IF(ISERR(FIND(CONCATENATE(BC$4,"++"),Stac!$S49))=FALSE,IF(ISERR(FIND(CONCATENATE(BC$4,"+++"),Stac!$S49))=FALSE,"+++","++"),"+")," ")," ")</f>
        <v xml:space="preserve"> </v>
      </c>
      <c r="BD51" s="27" t="str">
        <f>IF(ISERR(FIND(BD$4,Stac!$S49))=FALSE,IF(ISERR(FIND(CONCATENATE(BD$4,"+"),Stac!$S49))=FALSE,IF(ISERR(FIND(CONCATENATE(BD$4,"++"),Stac!$S49))=FALSE,IF(ISERR(FIND(CONCATENATE(BD$4,"+++"),Stac!$S49))=FALSE,"+++","++"),"+")," ")," ")</f>
        <v xml:space="preserve"> </v>
      </c>
      <c r="BE51" s="27" t="str">
        <f>IF(ISERR(FIND(BE$4,Stac!$S49))=FALSE,IF(ISERR(FIND(CONCATENATE(BE$4,"+"),Stac!$S49))=FALSE,IF(ISERR(FIND(CONCATENATE(BE$4,"++"),Stac!$S49))=FALSE,IF(ISERR(FIND(CONCATENATE(BE$4,"+++"),Stac!$S49))=FALSE,"+++","++"),"+")," ")," ")</f>
        <v xml:space="preserve"> </v>
      </c>
      <c r="BF51" s="27" t="str">
        <f>IF(ISERR(FIND(BF$4,Stac!$S49))=FALSE,IF(ISERR(FIND(CONCATENATE(BF$4,"+"),Stac!$S49))=FALSE,IF(ISERR(FIND(CONCATENATE(BF$4,"++"),Stac!$S49))=FALSE,IF(ISERR(FIND(CONCATENATE(BF$4,"+++"),Stac!$S49))=FALSE,"+++","++"),"+")," ")," ")</f>
        <v xml:space="preserve"> </v>
      </c>
      <c r="BG51" s="27" t="str">
        <f>IF(ISERR(FIND(BG$4,Stac!$S49))=FALSE,IF(ISERR(FIND(CONCATENATE(BG$4,"+"),Stac!$S49))=FALSE,IF(ISERR(FIND(CONCATENATE(BG$4,"++"),Stac!$S49))=FALSE,IF(ISERR(FIND(CONCATENATE(BG$4,"+++"),Stac!$S49))=FALSE,"+++","++"),"+")," ")," ")</f>
        <v xml:space="preserve"> </v>
      </c>
      <c r="BH51" s="27" t="str">
        <f>IF(ISERR(FIND(BH$4,Stac!$S49))=FALSE,IF(ISERR(FIND(CONCATENATE(BH$4,"+"),Stac!$S49))=FALSE,IF(ISERR(FIND(CONCATENATE(BH$4,"++"),Stac!$S49))=FALSE,IF(ISERR(FIND(CONCATENATE(BH$4,"+++"),Stac!$S49))=FALSE,"+++","++"),"+")," ")," ")</f>
        <v xml:space="preserve"> </v>
      </c>
      <c r="BI51" s="27" t="str">
        <f>IF(ISERR(FIND(BI$4,Stac!$S49))=FALSE,IF(ISERR(FIND(CONCATENATE(BI$4,"+"),Stac!$S49))=FALSE,IF(ISERR(FIND(CONCATENATE(BI$4,"++"),Stac!$S49))=FALSE,IF(ISERR(FIND(CONCATENATE(BI$4,"+++"),Stac!$S49))=FALSE,"+++","++"),"+")," ")," ")</f>
        <v xml:space="preserve"> </v>
      </c>
      <c r="BJ51" s="72" t="str">
        <f>Stac!C49</f>
        <v>Robotics</v>
      </c>
      <c r="BK51" s="27" t="str">
        <f>IF(ISERR(FIND(BK$4,Stac!$T49))=FALSE,IF(ISERR(FIND(CONCATENATE(BK$4,"+"),Stac!$T49))=FALSE,IF(ISERR(FIND(CONCATENATE(BK$4,"++"),Stac!$T49))=FALSE,IF(ISERR(FIND(CONCATENATE(BK$4,"+++"),Stac!$T49))=FALSE,"+++","++"),"+")," ")," ")</f>
        <v xml:space="preserve"> </v>
      </c>
      <c r="BL51" s="27" t="str">
        <f>IF(ISERR(FIND(BL$4,Stac!$T49))=FALSE,IF(ISERR(FIND(CONCATENATE(BL$4,"+"),Stac!$T49))=FALSE,IF(ISERR(FIND(CONCATENATE(BL$4,"++"),Stac!$T49))=FALSE,IF(ISERR(FIND(CONCATENATE(BL$4,"+++"),Stac!$T49))=FALSE,"+++","++"),"+")," ")," ")</f>
        <v xml:space="preserve"> </v>
      </c>
      <c r="BM51" s="27" t="str">
        <f>IF(ISERR(FIND(BM$4,Stac!$T49))=FALSE,IF(ISERR(FIND(CONCATENATE(BM$4,"+"),Stac!$T49))=FALSE,IF(ISERR(FIND(CONCATENATE(BM$4,"++"),Stac!$T49))=FALSE,IF(ISERR(FIND(CONCATENATE(BM$4,"+++"),Stac!$T49))=FALSE,"+++","++"),"+")," ")," ")</f>
        <v xml:space="preserve"> </v>
      </c>
      <c r="BN51" s="27" t="str">
        <f>IF(ISERR(FIND(BN$4,Stac!$T49))=FALSE,IF(ISERR(FIND(CONCATENATE(BN$4,"+"),Stac!$T49))=FALSE,IF(ISERR(FIND(CONCATENATE(BN$4,"++"),Stac!$T49))=FALSE,IF(ISERR(FIND(CONCATENATE(BN$4,"+++"),Stac!$T49))=FALSE,"+++","++"),"+")," ")," ")</f>
        <v xml:space="preserve"> </v>
      </c>
      <c r="BO51" s="27" t="str">
        <f>IF(ISERR(FIND(BO$4,Stac!$T49))=FALSE,IF(ISERR(FIND(CONCATENATE(BO$4,"+"),Stac!$T49))=FALSE,IF(ISERR(FIND(CONCATENATE(BO$4,"++"),Stac!$T49))=FALSE,IF(ISERR(FIND(CONCATENATE(BO$4,"+++"),Stac!$T49))=FALSE,"+++","++"),"+")," ")," ")</f>
        <v>+</v>
      </c>
      <c r="BP51" s="27" t="str">
        <f>IF(ISERR(FIND(BP$4,Stac!$T49))=FALSE,IF(ISERR(FIND(CONCATENATE(BP$4,"+"),Stac!$T49))=FALSE,IF(ISERR(FIND(CONCATENATE(BP$4,"++"),Stac!$T49))=FALSE,IF(ISERR(FIND(CONCATENATE(BP$4,"+++"),Stac!$T49))=FALSE,"+++","++"),"+")," ")," ")</f>
        <v xml:space="preserve"> </v>
      </c>
      <c r="BQ51" s="27" t="str">
        <f>IF(ISERR(FIND(BQ$4,Stac!$T49))=FALSE,IF(ISERR(FIND(CONCATENATE(BQ$4,"+"),Stac!$T49))=FALSE,IF(ISERR(FIND(CONCATENATE(BQ$4,"++"),Stac!$T49))=FALSE,IF(ISERR(FIND(CONCATENATE(BQ$4,"+++"),Stac!$T49))=FALSE,"+++","++"),"+")," ")," ")</f>
        <v xml:space="preserve"> </v>
      </c>
    </row>
    <row r="52" spans="1:69">
      <c r="A52" s="49" t="str">
        <f>Stac!C50</f>
        <v>Electronics</v>
      </c>
      <c r="B52" s="27" t="str">
        <f>IF(ISERR(FIND(B$4,Stac!$R50))=FALSE,IF(ISERR(FIND(CONCATENATE(B$4,"+"),Stac!$R50))=FALSE,IF(ISERR(FIND(CONCATENATE(B$4,"++"),Stac!$R50))=FALSE,IF(ISERR(FIND(CONCATENATE(B$4,"+++"),Stac!$R50))=FALSE,"+++","++"),"+")," ")," ")</f>
        <v xml:space="preserve"> </v>
      </c>
      <c r="C52" s="27" t="str">
        <f>IF(ISERR(FIND(C$4,Stac!$R50))=FALSE,IF(ISERR(FIND(CONCATENATE(C$4,"+"),Stac!$R50))=FALSE,IF(ISERR(FIND(CONCATENATE(C$4,"++"),Stac!$R50))=FALSE,IF(ISERR(FIND(CONCATENATE(C$4,"+++"),Stac!$R50))=FALSE,"+++","++"),"+")," ")," ")</f>
        <v xml:space="preserve"> </v>
      </c>
      <c r="D52" s="27" t="str">
        <f>IF(ISERR(FIND(D$4,Stac!$R50))=FALSE,IF(ISERR(FIND(CONCATENATE(D$4,"+"),Stac!$R50))=FALSE,IF(ISERR(FIND(CONCATENATE(D$4,"++"),Stac!$R50))=FALSE,IF(ISERR(FIND(CONCATENATE(D$4,"+++"),Stac!$R50))=FALSE,"+++","++"),"+")," ")," ")</f>
        <v xml:space="preserve"> </v>
      </c>
      <c r="E52" s="27" t="str">
        <f>IF(ISERR(FIND(E$4,Stac!$R50))=FALSE,IF(ISERR(FIND(CONCATENATE(E$4,"+"),Stac!$R50))=FALSE,IF(ISERR(FIND(CONCATENATE(E$4,"++"),Stac!$R50))=FALSE,IF(ISERR(FIND(CONCATENATE(E$4,"+++"),Stac!$R50))=FALSE,"+++","++"),"+")," ")," ")</f>
        <v xml:space="preserve"> </v>
      </c>
      <c r="F52" s="27" t="str">
        <f>IF(ISERR(FIND(F$4,Stac!$R50))=FALSE,IF(ISERR(FIND(CONCATENATE(F$4,"+"),Stac!$R50))=FALSE,IF(ISERR(FIND(CONCATENATE(F$4,"++"),Stac!$R50))=FALSE,IF(ISERR(FIND(CONCATENATE(F$4,"+++"),Stac!$R50))=FALSE,"+++","++"),"+")," ")," ")</f>
        <v xml:space="preserve"> </v>
      </c>
      <c r="G52" s="27" t="str">
        <f>IF(ISERR(FIND(G$4,Stac!$R50))=FALSE,IF(ISERR(FIND(CONCATENATE(G$4,"+"),Stac!$R50))=FALSE,IF(ISERR(FIND(CONCATENATE(G$4,"++"),Stac!$R50))=FALSE,IF(ISERR(FIND(CONCATENATE(G$4,"+++"),Stac!$R50))=FALSE,"+++","++"),"+")," ")," ")</f>
        <v xml:space="preserve"> </v>
      </c>
      <c r="H52" s="27" t="str">
        <f>IF(ISERR(FIND(H$4,Stac!$R50))=FALSE,IF(ISERR(FIND(CONCATENATE(H$4,"+"),Stac!$R50))=FALSE,IF(ISERR(FIND(CONCATENATE(H$4,"++"),Stac!$R50))=FALSE,IF(ISERR(FIND(CONCATENATE(H$4,"+++"),Stac!$R50))=FALSE,"+++","++"),"+")," ")," ")</f>
        <v xml:space="preserve"> </v>
      </c>
      <c r="I52" s="27" t="str">
        <f>IF(ISERR(FIND(I$4,Stac!$R50))=FALSE,IF(ISERR(FIND(CONCATENATE(I$4,"+"),Stac!$R50))=FALSE,IF(ISERR(FIND(CONCATENATE(I$4,"++"),Stac!$R50))=FALSE,IF(ISERR(FIND(CONCATENATE(I$4,"+++"),Stac!$R50))=FALSE,"+++","++"),"+")," ")," ")</f>
        <v xml:space="preserve"> </v>
      </c>
      <c r="J52" s="27" t="str">
        <f>IF(ISERR(FIND(J$4,Stac!$R50))=FALSE,IF(ISERR(FIND(CONCATENATE(J$4,"+"),Stac!$R50))=FALSE,IF(ISERR(FIND(CONCATENATE(J$4,"++"),Stac!$R50))=FALSE,IF(ISERR(FIND(CONCATENATE(J$4,"+++"),Stac!$R50))=FALSE,"+++","++"),"+")," ")," ")</f>
        <v xml:space="preserve"> </v>
      </c>
      <c r="K52" s="27" t="str">
        <f>IF(ISERR(FIND(K$4,Stac!$R50))=FALSE,IF(ISERR(FIND(CONCATENATE(K$4,"+"),Stac!$R50))=FALSE,IF(ISERR(FIND(CONCATENATE(K$4,"++"),Stac!$R50))=FALSE,IF(ISERR(FIND(CONCATENATE(K$4,"+++"),Stac!$R50))=FALSE,"+++","++"),"+")," ")," ")</f>
        <v xml:space="preserve"> </v>
      </c>
      <c r="L52" s="27" t="str">
        <f>IF(ISERR(FIND(L$4,Stac!$R50))=FALSE,IF(ISERR(FIND(CONCATENATE(L$4,"+"),Stac!$R50))=FALSE,IF(ISERR(FIND(CONCATENATE(L$4,"++"),Stac!$R50))=FALSE,IF(ISERR(FIND(CONCATENATE(L$4,"+++"),Stac!$R50))=FALSE,"+++","++"),"+")," ")," ")</f>
        <v xml:space="preserve"> </v>
      </c>
      <c r="M52" s="27" t="str">
        <f>IF(ISERR(FIND(M$4,Stac!$R50))=FALSE,IF(ISERR(FIND(CONCATENATE(M$4,"+"),Stac!$R50))=FALSE,IF(ISERR(FIND(CONCATENATE(M$4,"++"),Stac!$R50))=FALSE,IF(ISERR(FIND(CONCATENATE(M$4,"+++"),Stac!$R50))=FALSE,"+++","++"),"+")," ")," ")</f>
        <v>+</v>
      </c>
      <c r="N52" s="27" t="str">
        <f>IF(ISERR(FIND(N$4,Stac!$R50))=FALSE,IF(ISERR(FIND(CONCATENATE(N$4,"+"),Stac!$R50))=FALSE,IF(ISERR(FIND(CONCATENATE(N$4,"++"),Stac!$R50))=FALSE,IF(ISERR(FIND(CONCATENATE(N$4,"+++"),Stac!$R50))=FALSE,"+++","++"),"+")," ")," ")</f>
        <v xml:space="preserve"> </v>
      </c>
      <c r="O52" s="27" t="str">
        <f>IF(ISERR(FIND(O$4,Stac!$R50))=FALSE,IF(ISERR(FIND(CONCATENATE(O$4,"+"),Stac!$R50))=FALSE,IF(ISERR(FIND(CONCATENATE(O$4,"++"),Stac!$R50))=FALSE,IF(ISERR(FIND(CONCATENATE(O$4,"+++"),Stac!$R50))=FALSE,"+++","++"),"+")," ")," ")</f>
        <v xml:space="preserve"> </v>
      </c>
      <c r="P52" s="27" t="str">
        <f>IF(ISERR(FIND(P$4,Stac!$R50))=FALSE,IF(ISERR(FIND(CONCATENATE(P$4,"+"),Stac!$R50))=FALSE,IF(ISERR(FIND(CONCATENATE(P$4,"++"),Stac!$R50))=FALSE,IF(ISERR(FIND(CONCATENATE(P$4,"+++"),Stac!$R50))=FALSE,"+++","++"),"+")," ")," ")</f>
        <v xml:space="preserve"> </v>
      </c>
      <c r="Q52" s="27" t="str">
        <f>IF(ISERR(FIND(Q$4,Stac!$R50))=FALSE,IF(ISERR(FIND(CONCATENATE(Q$4,"+"),Stac!$R50))=FALSE,IF(ISERR(FIND(CONCATENATE(Q$4,"++"),Stac!$R50))=FALSE,IF(ISERR(FIND(CONCATENATE(Q$4,"+++"),Stac!$R50))=FALSE,"+++","++"),"+")," ")," ")</f>
        <v xml:space="preserve"> </v>
      </c>
      <c r="R52" s="27" t="str">
        <f>IF(ISERR(FIND(R$4,Stac!$R50))=FALSE,IF(ISERR(FIND(CONCATENATE(R$4,"+"),Stac!$R50))=FALSE,IF(ISERR(FIND(CONCATENATE(R$4,"++"),Stac!$R50))=FALSE,IF(ISERR(FIND(CONCATENATE(R$4,"+++"),Stac!$R50))=FALSE,"+++","++"),"+")," ")," ")</f>
        <v xml:space="preserve"> </v>
      </c>
      <c r="S52" s="27" t="str">
        <f>IF(ISERR(FIND(S$4,Stac!$R50))=FALSE,IF(ISERR(FIND(CONCATENATE(S$4,"+"),Stac!$R50))=FALSE,IF(ISERR(FIND(CONCATENATE(S$4,"++"),Stac!$R50))=FALSE,IF(ISERR(FIND(CONCATENATE(S$4,"+++"),Stac!$R50))=FALSE,"+++","++"),"+")," ")," ")</f>
        <v xml:space="preserve"> </v>
      </c>
      <c r="T52" s="27" t="str">
        <f>IF(ISERR(FIND(T$4,Stac!$R50))=FALSE,IF(ISERR(FIND(CONCATENATE(T$4,"+"),Stac!$R50))=FALSE,IF(ISERR(FIND(CONCATENATE(T$4,"++"),Stac!$R50))=FALSE,IF(ISERR(FIND(CONCATENATE(T$4,"+++"),Stac!$R50))=FALSE,"+++","++"),"+")," ")," ")</f>
        <v xml:space="preserve"> </v>
      </c>
      <c r="U52" s="27" t="str">
        <f>IF(ISERR(FIND(U$4,Stac!$R50))=FALSE,IF(ISERR(FIND(CONCATENATE(U$4,"+"),Stac!$R50))=FALSE,IF(ISERR(FIND(CONCATENATE(U$4,"++"),Stac!$R50))=FALSE,IF(ISERR(FIND(CONCATENATE(U$4,"+++"),Stac!$R50))=FALSE,"+++","++"),"+")," ")," ")</f>
        <v xml:space="preserve"> </v>
      </c>
      <c r="V52" s="27" t="str">
        <f>IF(ISERR(FIND(V$4,Stac!$R50))=FALSE,IF(ISERR(FIND(CONCATENATE(V$4,"+"),Stac!$R50))=FALSE,IF(ISERR(FIND(CONCATENATE(V$4,"++"),Stac!$R50))=FALSE,IF(ISERR(FIND(CONCATENATE(V$4,"+++"),Stac!$R50))=FALSE,"+++","++"),"+")," ")," ")</f>
        <v xml:space="preserve"> </v>
      </c>
      <c r="W52" s="27" t="str">
        <f>IF(ISERR(FIND(W$4,Stac!$R50))=FALSE,IF(ISERR(FIND(CONCATENATE(W$4,"+"),Stac!$R50))=FALSE,IF(ISERR(FIND(CONCATENATE(W$4,"++"),Stac!$R50))=FALSE,IF(ISERR(FIND(CONCATENATE(W$4,"+++"),Stac!$R50))=FALSE,"+++","++"),"+")," ")," ")</f>
        <v xml:space="preserve"> </v>
      </c>
      <c r="X52" s="27" t="str">
        <f>IF(ISERR(FIND(X$4,Stac!$R50))=FALSE,IF(ISERR(FIND(CONCATENATE(X$4,"+"),Stac!$R50))=FALSE,IF(ISERR(FIND(CONCATENATE(X$4,"++"),Stac!$R50))=FALSE,IF(ISERR(FIND(CONCATENATE(X$4,"+++"),Stac!$R50))=FALSE,"+++","++"),"+")," ")," ")</f>
        <v xml:space="preserve"> </v>
      </c>
      <c r="Y52" s="27" t="str">
        <f>IF(ISERR(FIND(Y$4,Stac!$R50))=FALSE,IF(ISERR(FIND(CONCATENATE(Y$4,"+"),Stac!$R50))=FALSE,IF(ISERR(FIND(CONCATENATE(Y$4,"++"),Stac!$R50))=FALSE,IF(ISERR(FIND(CONCATENATE(Y$4,"+++"),Stac!$R50))=FALSE,"+++","++"),"+")," ")," ")</f>
        <v xml:space="preserve"> </v>
      </c>
      <c r="Z52" s="27" t="str">
        <f>IF(ISERR(FIND(Z$4,Stac!$R50))=FALSE,IF(ISERR(FIND(CONCATENATE(Z$4,"+"),Stac!$R50))=FALSE,IF(ISERR(FIND(CONCATENATE(Z$4,"++"),Stac!$R50))=FALSE,IF(ISERR(FIND(CONCATENATE(Z$4,"+++"),Stac!$R50))=FALSE,"+++","++"),"+")," ")," ")</f>
        <v xml:space="preserve"> </v>
      </c>
      <c r="AA52" s="27" t="str">
        <f>IF(ISERR(FIND(AA$4,Stac!$R50))=FALSE,IF(ISERR(FIND(CONCATENATE(AA$4,"+"),Stac!$R50))=FALSE,IF(ISERR(FIND(CONCATENATE(AA$4,"++"),Stac!$R50))=FALSE,IF(ISERR(FIND(CONCATENATE(AA$4,"+++"),Stac!$R50))=FALSE,"+++","++"),"+")," ")," ")</f>
        <v xml:space="preserve"> </v>
      </c>
      <c r="AB52" s="27" t="str">
        <f>IF(ISERR(FIND(AB$4,Stac!$R50))=FALSE,IF(ISERR(FIND(CONCATENATE(AB$4,"+"),Stac!$R50))=FALSE,IF(ISERR(FIND(CONCATENATE(AB$4,"++"),Stac!$R50))=FALSE,IF(ISERR(FIND(CONCATENATE(AB$4,"+++"),Stac!$R50))=FALSE,"+++","++"),"+")," ")," ")</f>
        <v xml:space="preserve"> </v>
      </c>
      <c r="AC52" s="27" t="str">
        <f>IF(ISERR(FIND(AC$4,Stac!$R50))=FALSE,IF(ISERR(FIND(CONCATENATE(AC$4,"+"),Stac!$R50))=FALSE,IF(ISERR(FIND(CONCATENATE(AC$4,"++"),Stac!$R50))=FALSE,IF(ISERR(FIND(CONCATENATE(AC$4,"+++"),Stac!$R50))=FALSE,"+++","++"),"+")," ")," ")</f>
        <v xml:space="preserve"> </v>
      </c>
      <c r="AD52" s="72" t="str">
        <f>Stac!C50</f>
        <v>Electronics</v>
      </c>
      <c r="AE52" s="27" t="str">
        <f>IF(ISERR(FIND(AE$4,Stac!$S50))=FALSE,IF(ISERR(FIND(CONCATENATE(AE$4,"+"),Stac!$S50))=FALSE,IF(ISERR(FIND(CONCATENATE(AE$4,"++"),Stac!$S50))=FALSE,IF(ISERR(FIND(CONCATENATE(AE$4,"+++"),Stac!$S50))=FALSE,"+++","++"),"+")," ")," ")</f>
        <v xml:space="preserve"> </v>
      </c>
      <c r="AF52" s="27" t="str">
        <f>IF(ISERR(FIND(AF$4,Stac!$S50))=FALSE,IF(ISERR(FIND(CONCATENATE(AF$4,"+"),Stac!$S50))=FALSE,IF(ISERR(FIND(CONCATENATE(AF$4,"++"),Stac!$S50))=FALSE,IF(ISERR(FIND(CONCATENATE(AF$4,"+++"),Stac!$S50))=FALSE,"+++","++"),"+")," ")," ")</f>
        <v>+</v>
      </c>
      <c r="AG52" s="27" t="str">
        <f>IF(ISERR(FIND(AG$4,Stac!$S50))=FALSE,IF(ISERR(FIND(CONCATENATE(AG$4,"+"),Stac!$S50))=FALSE,IF(ISERR(FIND(CONCATENATE(AG$4,"++"),Stac!$S50))=FALSE,IF(ISERR(FIND(CONCATENATE(AG$4,"+++"),Stac!$S50))=FALSE,"+++","++"),"+")," ")," ")</f>
        <v xml:space="preserve"> </v>
      </c>
      <c r="AH52" s="27" t="str">
        <f>IF(ISERR(FIND(AH$4,Stac!$S50))=FALSE,IF(ISERR(FIND(CONCATENATE(AH$4,"+"),Stac!$S50))=FALSE,IF(ISERR(FIND(CONCATENATE(AH$4,"++"),Stac!$S50))=FALSE,IF(ISERR(FIND(CONCATENATE(AH$4,"+++"),Stac!$S50))=FALSE,"+++","++"),"+")," ")," ")</f>
        <v xml:space="preserve"> </v>
      </c>
      <c r="AI52" s="27" t="str">
        <f>IF(ISERR(FIND(AI$4,Stac!$S50))=FALSE,IF(ISERR(FIND(CONCATENATE(AI$4,"+"),Stac!$S50))=FALSE,IF(ISERR(FIND(CONCATENATE(AI$4,"++"),Stac!$S50))=FALSE,IF(ISERR(FIND(CONCATENATE(AI$4,"+++"),Stac!$S50))=FALSE,"+++","++"),"+")," ")," ")</f>
        <v xml:space="preserve"> </v>
      </c>
      <c r="AJ52" s="27" t="str">
        <f>IF(ISERR(FIND(AJ$4,Stac!$S50))=FALSE,IF(ISERR(FIND(CONCATENATE(AJ$4,"+"),Stac!$S50))=FALSE,IF(ISERR(FIND(CONCATENATE(AJ$4,"++"),Stac!$S50))=FALSE,IF(ISERR(FIND(CONCATENATE(AJ$4,"+++"),Stac!$S50))=FALSE,"+++","++"),"+")," ")," ")</f>
        <v xml:space="preserve"> </v>
      </c>
      <c r="AK52" s="27" t="str">
        <f>IF(ISERR(FIND(AK$4,Stac!$S50))=FALSE,IF(ISERR(FIND(CONCATENATE(AK$4,"+"),Stac!$S50))=FALSE,IF(ISERR(FIND(CONCATENATE(AK$4,"++"),Stac!$S50))=FALSE,IF(ISERR(FIND(CONCATENATE(AK$4,"+++"),Stac!$S50))=FALSE,"+++","++"),"+")," ")," ")</f>
        <v xml:space="preserve"> </v>
      </c>
      <c r="AL52" s="27" t="str">
        <f>IF(ISERR(FIND(AL$4,Stac!$S50))=FALSE,IF(ISERR(FIND(CONCATENATE(AL$4,"+"),Stac!$S50))=FALSE,IF(ISERR(FIND(CONCATENATE(AL$4,"++"),Stac!$S50))=FALSE,IF(ISERR(FIND(CONCATENATE(AL$4,"+++"),Stac!$S50))=FALSE,"+++","++"),"+")," ")," ")</f>
        <v xml:space="preserve"> </v>
      </c>
      <c r="AM52" s="27" t="str">
        <f>IF(ISERR(FIND(AM$4,Stac!$S50))=FALSE,IF(ISERR(FIND(CONCATENATE(AM$4,"+"),Stac!$S50))=FALSE,IF(ISERR(FIND(CONCATENATE(AM$4,"++"),Stac!$S50))=FALSE,IF(ISERR(FIND(CONCATENATE(AM$4,"+++"),Stac!$S50))=FALSE,"+++","++"),"+")," ")," ")</f>
        <v xml:space="preserve"> </v>
      </c>
      <c r="AN52" s="27" t="str">
        <f>IF(ISERR(FIND(AN$4,Stac!$S50))=FALSE,IF(ISERR(FIND(CONCATENATE(AN$4,"+"),Stac!$S50))=FALSE,IF(ISERR(FIND(CONCATENATE(AN$4,"++"),Stac!$S50))=FALSE,IF(ISERR(FIND(CONCATENATE(AN$4,"+++"),Stac!$S50))=FALSE,"+++","++"),"+")," ")," ")</f>
        <v xml:space="preserve"> </v>
      </c>
      <c r="AO52" s="27" t="str">
        <f>IF(ISERR(FIND(AO$4,Stac!$S50))=FALSE,IF(ISERR(FIND(CONCATENATE(AO$4,"+"),Stac!$S50))=FALSE,IF(ISERR(FIND(CONCATENATE(AO$4,"++"),Stac!$S50))=FALSE,IF(ISERR(FIND(CONCATENATE(AO$4,"+++"),Stac!$S50))=FALSE,"+++","++"),"+")," ")," ")</f>
        <v xml:space="preserve"> </v>
      </c>
      <c r="AP52" s="27" t="str">
        <f>IF(ISERR(FIND(AP$4,Stac!$S50))=FALSE,IF(ISERR(FIND(CONCATENATE(AP$4,"+"),Stac!$S50))=FALSE,IF(ISERR(FIND(CONCATENATE(AP$4,"++"),Stac!$S50))=FALSE,IF(ISERR(FIND(CONCATENATE(AP$4,"+++"),Stac!$S50))=FALSE,"+++","++"),"+")," ")," ")</f>
        <v xml:space="preserve"> </v>
      </c>
      <c r="AQ52" s="27" t="str">
        <f>IF(ISERR(FIND(AQ$4,Stac!$S50))=FALSE,IF(ISERR(FIND(CONCATENATE(AQ$4,"+"),Stac!$S50))=FALSE,IF(ISERR(FIND(CONCATENATE(AQ$4,"++"),Stac!$S50))=FALSE,IF(ISERR(FIND(CONCATENATE(AQ$4,"+++"),Stac!$S50))=FALSE,"+++","++"),"+")," ")," ")</f>
        <v xml:space="preserve"> </v>
      </c>
      <c r="AR52" s="27" t="str">
        <f>IF(ISERR(FIND(AR$4,Stac!$S50))=FALSE,IF(ISERR(FIND(CONCATENATE(AR$4,"+"),Stac!$S50))=FALSE,IF(ISERR(FIND(CONCATENATE(AR$4,"++"),Stac!$S50))=FALSE,IF(ISERR(FIND(CONCATENATE(AR$4,"+++"),Stac!$S50))=FALSE,"+++","++"),"+")," ")," ")</f>
        <v xml:space="preserve"> </v>
      </c>
      <c r="AS52" s="27" t="str">
        <f>IF(ISERR(FIND(AS$4,Stac!$S50))=FALSE,IF(ISERR(FIND(CONCATENATE(AS$4,"+"),Stac!$S50))=FALSE,IF(ISERR(FIND(CONCATENATE(AS$4,"++"),Stac!$S50))=FALSE,IF(ISERR(FIND(CONCATENATE(AS$4,"+++"),Stac!$S50))=FALSE,"+++","++"),"+")," ")," ")</f>
        <v>+</v>
      </c>
      <c r="AT52" s="27" t="str">
        <f>IF(ISERR(FIND(AT$4,Stac!$S50))=FALSE,IF(ISERR(FIND(CONCATENATE(AT$4,"+"),Stac!$S50))=FALSE,IF(ISERR(FIND(CONCATENATE(AT$4,"++"),Stac!$S50))=FALSE,IF(ISERR(FIND(CONCATENATE(AT$4,"+++"),Stac!$S50))=FALSE,"+++","++"),"+")," ")," ")</f>
        <v xml:space="preserve"> </v>
      </c>
      <c r="AU52" s="27" t="str">
        <f>IF(ISERR(FIND(AU$4,Stac!$S50))=FALSE,IF(ISERR(FIND(CONCATENATE(AU$4,"+"),Stac!$S50))=FALSE,IF(ISERR(FIND(CONCATENATE(AU$4,"++"),Stac!$S50))=FALSE,IF(ISERR(FIND(CONCATENATE(AU$4,"+++"),Stac!$S50))=FALSE,"+++","++"),"+")," ")," ")</f>
        <v xml:space="preserve"> </v>
      </c>
      <c r="AV52" s="27" t="str">
        <f>IF(ISERR(FIND(AV$4,Stac!$S50))=FALSE,IF(ISERR(FIND(CONCATENATE(AV$4,"+"),Stac!$S50))=FALSE,IF(ISERR(FIND(CONCATENATE(AV$4,"++"),Stac!$S50))=FALSE,IF(ISERR(FIND(CONCATENATE(AV$4,"+++"),Stac!$S50))=FALSE,"+++","++"),"+")," ")," ")</f>
        <v xml:space="preserve"> </v>
      </c>
      <c r="AW52" s="27" t="str">
        <f>IF(ISERR(FIND(AW$4,Stac!$S50))=FALSE,IF(ISERR(FIND(CONCATENATE(AW$4,"+"),Stac!$S50))=FALSE,IF(ISERR(FIND(CONCATENATE(AW$4,"++"),Stac!$S50))=FALSE,IF(ISERR(FIND(CONCATENATE(AW$4,"+++"),Stac!$S50))=FALSE,"+++","++"),"+")," ")," ")</f>
        <v xml:space="preserve"> </v>
      </c>
      <c r="AX52" s="27" t="str">
        <f>IF(ISERR(FIND(AX$4,Stac!$S50))=FALSE,IF(ISERR(FIND(CONCATENATE(AX$4,"+"),Stac!$S50))=FALSE,IF(ISERR(FIND(CONCATENATE(AX$4,"++"),Stac!$S50))=FALSE,IF(ISERR(FIND(CONCATENATE(AX$4,"+++"),Stac!$S50))=FALSE,"+++","++"),"+")," ")," ")</f>
        <v xml:space="preserve"> </v>
      </c>
      <c r="AY52" s="27" t="str">
        <f>IF(ISERR(FIND(AY$4,Stac!$S50))=FALSE,IF(ISERR(FIND(CONCATENATE(AY$4,"+"),Stac!$S50))=FALSE,IF(ISERR(FIND(CONCATENATE(AY$4,"++"),Stac!$S50))=FALSE,IF(ISERR(FIND(CONCATENATE(AY$4,"+++"),Stac!$S50))=FALSE,"+++","++"),"+")," ")," ")</f>
        <v xml:space="preserve"> </v>
      </c>
      <c r="AZ52" s="27" t="str">
        <f>IF(ISERR(FIND(AZ$4,Stac!$S50))=FALSE,IF(ISERR(FIND(CONCATENATE(AZ$4,"+"),Stac!$S50))=FALSE,IF(ISERR(FIND(CONCATENATE(AZ$4,"++"),Stac!$S50))=FALSE,IF(ISERR(FIND(CONCATENATE(AZ$4,"+++"),Stac!$S50))=FALSE,"+++","++"),"+")," ")," ")</f>
        <v xml:space="preserve"> </v>
      </c>
      <c r="BA52" s="27" t="str">
        <f>IF(ISERR(FIND(BA$4,Stac!$S50))=FALSE,IF(ISERR(FIND(CONCATENATE(BA$4,"+"),Stac!$S50))=FALSE,IF(ISERR(FIND(CONCATENATE(BA$4,"++"),Stac!$S50))=FALSE,IF(ISERR(FIND(CONCATENATE(BA$4,"+++"),Stac!$S50))=FALSE,"+++","++"),"+")," ")," ")</f>
        <v xml:space="preserve"> </v>
      </c>
      <c r="BB52" s="27" t="str">
        <f>IF(ISERR(FIND(BB$4,Stac!$S50))=FALSE,IF(ISERR(FIND(CONCATENATE(BB$4,"+"),Stac!$S50))=FALSE,IF(ISERR(FIND(CONCATENATE(BB$4,"++"),Stac!$S50))=FALSE,IF(ISERR(FIND(CONCATENATE(BB$4,"+++"),Stac!$S50))=FALSE,"+++","++"),"+")," ")," ")</f>
        <v xml:space="preserve"> </v>
      </c>
      <c r="BC52" s="27" t="str">
        <f>IF(ISERR(FIND(BC$4,Stac!$S50))=FALSE,IF(ISERR(FIND(CONCATENATE(BC$4,"+"),Stac!$S50))=FALSE,IF(ISERR(FIND(CONCATENATE(BC$4,"++"),Stac!$S50))=FALSE,IF(ISERR(FIND(CONCATENATE(BC$4,"+++"),Stac!$S50))=FALSE,"+++","++"),"+")," ")," ")</f>
        <v>+</v>
      </c>
      <c r="BD52" s="27" t="str">
        <f>IF(ISERR(FIND(BD$4,Stac!$S50))=FALSE,IF(ISERR(FIND(CONCATENATE(BD$4,"+"),Stac!$S50))=FALSE,IF(ISERR(FIND(CONCATENATE(BD$4,"++"),Stac!$S50))=FALSE,IF(ISERR(FIND(CONCATENATE(BD$4,"+++"),Stac!$S50))=FALSE,"+++","++"),"+")," ")," ")</f>
        <v xml:space="preserve"> </v>
      </c>
      <c r="BE52" s="27" t="str">
        <f>IF(ISERR(FIND(BE$4,Stac!$S50))=FALSE,IF(ISERR(FIND(CONCATENATE(BE$4,"+"),Stac!$S50))=FALSE,IF(ISERR(FIND(CONCATENATE(BE$4,"++"),Stac!$S50))=FALSE,IF(ISERR(FIND(CONCATENATE(BE$4,"+++"),Stac!$S50))=FALSE,"+++","++"),"+")," ")," ")</f>
        <v xml:space="preserve"> </v>
      </c>
      <c r="BF52" s="27" t="str">
        <f>IF(ISERR(FIND(BF$4,Stac!$S50))=FALSE,IF(ISERR(FIND(CONCATENATE(BF$4,"+"),Stac!$S50))=FALSE,IF(ISERR(FIND(CONCATENATE(BF$4,"++"),Stac!$S50))=FALSE,IF(ISERR(FIND(CONCATENATE(BF$4,"+++"),Stac!$S50))=FALSE,"+++","++"),"+")," ")," ")</f>
        <v xml:space="preserve"> </v>
      </c>
      <c r="BG52" s="27" t="str">
        <f>IF(ISERR(FIND(BG$4,Stac!$S50))=FALSE,IF(ISERR(FIND(CONCATENATE(BG$4,"+"),Stac!$S50))=FALSE,IF(ISERR(FIND(CONCATENATE(BG$4,"++"),Stac!$S50))=FALSE,IF(ISERR(FIND(CONCATENATE(BG$4,"+++"),Stac!$S50))=FALSE,"+++","++"),"+")," ")," ")</f>
        <v xml:space="preserve"> </v>
      </c>
      <c r="BH52" s="27" t="str">
        <f>IF(ISERR(FIND(BH$4,Stac!$S50))=FALSE,IF(ISERR(FIND(CONCATENATE(BH$4,"+"),Stac!$S50))=FALSE,IF(ISERR(FIND(CONCATENATE(BH$4,"++"),Stac!$S50))=FALSE,IF(ISERR(FIND(CONCATENATE(BH$4,"+++"),Stac!$S50))=FALSE,"+++","++"),"+")," ")," ")</f>
        <v xml:space="preserve"> </v>
      </c>
      <c r="BI52" s="27" t="str">
        <f>IF(ISERR(FIND(BI$4,Stac!$S50))=FALSE,IF(ISERR(FIND(CONCATENATE(BI$4,"+"),Stac!$S50))=FALSE,IF(ISERR(FIND(CONCATENATE(BI$4,"++"),Stac!$S50))=FALSE,IF(ISERR(FIND(CONCATENATE(BI$4,"+++"),Stac!$S50))=FALSE,"+++","++"),"+")," ")," ")</f>
        <v xml:space="preserve"> </v>
      </c>
      <c r="BJ52" s="72" t="str">
        <f>Stac!C50</f>
        <v>Electronics</v>
      </c>
      <c r="BK52" s="27" t="str">
        <f>IF(ISERR(FIND(BK$4,Stac!$T50))=FALSE,IF(ISERR(FIND(CONCATENATE(BK$4,"+"),Stac!$T50))=FALSE,IF(ISERR(FIND(CONCATENATE(BK$4,"++"),Stac!$T50))=FALSE,IF(ISERR(FIND(CONCATENATE(BK$4,"+++"),Stac!$T50))=FALSE,"+++","++"),"+")," ")," ")</f>
        <v>+</v>
      </c>
      <c r="BL52" s="27" t="str">
        <f>IF(ISERR(FIND(BL$4,Stac!$T50))=FALSE,IF(ISERR(FIND(CONCATENATE(BL$4,"+"),Stac!$T50))=FALSE,IF(ISERR(FIND(CONCATENATE(BL$4,"++"),Stac!$T50))=FALSE,IF(ISERR(FIND(CONCATENATE(BL$4,"+++"),Stac!$T50))=FALSE,"+++","++"),"+")," ")," ")</f>
        <v xml:space="preserve"> </v>
      </c>
      <c r="BM52" s="27" t="str">
        <f>IF(ISERR(FIND(BM$4,Stac!$T50))=FALSE,IF(ISERR(FIND(CONCATENATE(BM$4,"+"),Stac!$T50))=FALSE,IF(ISERR(FIND(CONCATENATE(BM$4,"++"),Stac!$T50))=FALSE,IF(ISERR(FIND(CONCATENATE(BM$4,"+++"),Stac!$T50))=FALSE,"+++","++"),"+")," ")," ")</f>
        <v xml:space="preserve"> </v>
      </c>
      <c r="BN52" s="27" t="str">
        <f>IF(ISERR(FIND(BN$4,Stac!$T50))=FALSE,IF(ISERR(FIND(CONCATENATE(BN$4,"+"),Stac!$T50))=FALSE,IF(ISERR(FIND(CONCATENATE(BN$4,"++"),Stac!$T50))=FALSE,IF(ISERR(FIND(CONCATENATE(BN$4,"+++"),Stac!$T50))=FALSE,"+++","++"),"+")," ")," ")</f>
        <v xml:space="preserve"> </v>
      </c>
      <c r="BO52" s="27" t="str">
        <f>IF(ISERR(FIND(BO$4,Stac!$T50))=FALSE,IF(ISERR(FIND(CONCATENATE(BO$4,"+"),Stac!$T50))=FALSE,IF(ISERR(FIND(CONCATENATE(BO$4,"++"),Stac!$T50))=FALSE,IF(ISERR(FIND(CONCATENATE(BO$4,"+++"),Stac!$T50))=FALSE,"+++","++"),"+")," ")," ")</f>
        <v xml:space="preserve"> </v>
      </c>
      <c r="BP52" s="27" t="str">
        <f>IF(ISERR(FIND(BP$4,Stac!$T50))=FALSE,IF(ISERR(FIND(CONCATENATE(BP$4,"+"),Stac!$T50))=FALSE,IF(ISERR(FIND(CONCATENATE(BP$4,"++"),Stac!$T50))=FALSE,IF(ISERR(FIND(CONCATENATE(BP$4,"+++"),Stac!$T50))=FALSE,"+++","++"),"+")," ")," ")</f>
        <v xml:space="preserve"> </v>
      </c>
      <c r="BQ52" s="27" t="str">
        <f>IF(ISERR(FIND(BQ$4,Stac!$T50))=FALSE,IF(ISERR(FIND(CONCATENATE(BQ$4,"+"),Stac!$T50))=FALSE,IF(ISERR(FIND(CONCATENATE(BQ$4,"++"),Stac!$T50))=FALSE,IF(ISERR(FIND(CONCATENATE(BQ$4,"+++"),Stac!$T50))=FALSE,"+++","++"),"+")," ")," ")</f>
        <v xml:space="preserve"> </v>
      </c>
    </row>
    <row r="53" spans="1:69">
      <c r="A53" s="49" t="str">
        <f>Stac!C51</f>
        <v>Control basics</v>
      </c>
      <c r="B53" s="27" t="str">
        <f>IF(ISERR(FIND(B$4,Stac!$R51))=FALSE,IF(ISERR(FIND(CONCATENATE(B$4,"+"),Stac!$R51))=FALSE,IF(ISERR(FIND(CONCATENATE(B$4,"++"),Stac!$R51))=FALSE,IF(ISERR(FIND(CONCATENATE(B$4,"+++"),Stac!$R51))=FALSE,"+++","++"),"+")," ")," ")</f>
        <v>+</v>
      </c>
      <c r="C53" s="27" t="str">
        <f>IF(ISERR(FIND(C$4,Stac!$R51))=FALSE,IF(ISERR(FIND(CONCATENATE(C$4,"+"),Stac!$R51))=FALSE,IF(ISERR(FIND(CONCATENATE(C$4,"++"),Stac!$R51))=FALSE,IF(ISERR(FIND(CONCATENATE(C$4,"+++"),Stac!$R51))=FALSE,"+++","++"),"+")," ")," ")</f>
        <v xml:space="preserve"> </v>
      </c>
      <c r="D53" s="27" t="str">
        <f>IF(ISERR(FIND(D$4,Stac!$R51))=FALSE,IF(ISERR(FIND(CONCATENATE(D$4,"+"),Stac!$R51))=FALSE,IF(ISERR(FIND(CONCATENATE(D$4,"++"),Stac!$R51))=FALSE,IF(ISERR(FIND(CONCATENATE(D$4,"+++"),Stac!$R51))=FALSE,"+++","++"),"+")," ")," ")</f>
        <v xml:space="preserve"> </v>
      </c>
      <c r="E53" s="27" t="str">
        <f>IF(ISERR(FIND(E$4,Stac!$R51))=FALSE,IF(ISERR(FIND(CONCATENATE(E$4,"+"),Stac!$R51))=FALSE,IF(ISERR(FIND(CONCATENATE(E$4,"++"),Stac!$R51))=FALSE,IF(ISERR(FIND(CONCATENATE(E$4,"+++"),Stac!$R51))=FALSE,"+++","++"),"+")," ")," ")</f>
        <v xml:space="preserve"> </v>
      </c>
      <c r="F53" s="27" t="str">
        <f>IF(ISERR(FIND(F$4,Stac!$R51))=FALSE,IF(ISERR(FIND(CONCATENATE(F$4,"+"),Stac!$R51))=FALSE,IF(ISERR(FIND(CONCATENATE(F$4,"++"),Stac!$R51))=FALSE,IF(ISERR(FIND(CONCATENATE(F$4,"+++"),Stac!$R51))=FALSE,"+++","++"),"+")," ")," ")</f>
        <v xml:space="preserve"> </v>
      </c>
      <c r="G53" s="27" t="str">
        <f>IF(ISERR(FIND(G$4,Stac!$R51))=FALSE,IF(ISERR(FIND(CONCATENATE(G$4,"+"),Stac!$R51))=FALSE,IF(ISERR(FIND(CONCATENATE(G$4,"++"),Stac!$R51))=FALSE,IF(ISERR(FIND(CONCATENATE(G$4,"+++"),Stac!$R51))=FALSE,"+++","++"),"+")," ")," ")</f>
        <v xml:space="preserve"> </v>
      </c>
      <c r="H53" s="27" t="str">
        <f>IF(ISERR(FIND(H$4,Stac!$R51))=FALSE,IF(ISERR(FIND(CONCATENATE(H$4,"+"),Stac!$R51))=FALSE,IF(ISERR(FIND(CONCATENATE(H$4,"++"),Stac!$R51))=FALSE,IF(ISERR(FIND(CONCATENATE(H$4,"+++"),Stac!$R51))=FALSE,"+++","++"),"+")," ")," ")</f>
        <v xml:space="preserve"> </v>
      </c>
      <c r="I53" s="27" t="str">
        <f>IF(ISERR(FIND(I$4,Stac!$R51))=FALSE,IF(ISERR(FIND(CONCATENATE(I$4,"+"),Stac!$R51))=FALSE,IF(ISERR(FIND(CONCATENATE(I$4,"++"),Stac!$R51))=FALSE,IF(ISERR(FIND(CONCATENATE(I$4,"+++"),Stac!$R51))=FALSE,"+++","++"),"+")," ")," ")</f>
        <v xml:space="preserve"> </v>
      </c>
      <c r="J53" s="27" t="str">
        <f>IF(ISERR(FIND(J$4,Stac!$R51))=FALSE,IF(ISERR(FIND(CONCATENATE(J$4,"+"),Stac!$R51))=FALSE,IF(ISERR(FIND(CONCATENATE(J$4,"++"),Stac!$R51))=FALSE,IF(ISERR(FIND(CONCATENATE(J$4,"+++"),Stac!$R51))=FALSE,"+++","++"),"+")," ")," ")</f>
        <v xml:space="preserve"> </v>
      </c>
      <c r="K53" s="27" t="str">
        <f>IF(ISERR(FIND(K$4,Stac!$R51))=FALSE,IF(ISERR(FIND(CONCATENATE(K$4,"+"),Stac!$R51))=FALSE,IF(ISERR(FIND(CONCATENATE(K$4,"++"),Stac!$R51))=FALSE,IF(ISERR(FIND(CONCATENATE(K$4,"+++"),Stac!$R51))=FALSE,"+++","++"),"+")," ")," ")</f>
        <v xml:space="preserve"> </v>
      </c>
      <c r="L53" s="27" t="str">
        <f>IF(ISERR(FIND(L$4,Stac!$R51))=FALSE,IF(ISERR(FIND(CONCATENATE(L$4,"+"),Stac!$R51))=FALSE,IF(ISERR(FIND(CONCATENATE(L$4,"++"),Stac!$R51))=FALSE,IF(ISERR(FIND(CONCATENATE(L$4,"+++"),Stac!$R51))=FALSE,"+++","++"),"+")," ")," ")</f>
        <v xml:space="preserve"> </v>
      </c>
      <c r="M53" s="27" t="str">
        <f>IF(ISERR(FIND(M$4,Stac!$R51))=FALSE,IF(ISERR(FIND(CONCATENATE(M$4,"+"),Stac!$R51))=FALSE,IF(ISERR(FIND(CONCATENATE(M$4,"++"),Stac!$R51))=FALSE,IF(ISERR(FIND(CONCATENATE(M$4,"+++"),Stac!$R51))=FALSE,"+++","++"),"+")," ")," ")</f>
        <v xml:space="preserve"> </v>
      </c>
      <c r="N53" s="27" t="str">
        <f>IF(ISERR(FIND(N$4,Stac!$R51))=FALSE,IF(ISERR(FIND(CONCATENATE(N$4,"+"),Stac!$R51))=FALSE,IF(ISERR(FIND(CONCATENATE(N$4,"++"),Stac!$R51))=FALSE,IF(ISERR(FIND(CONCATENATE(N$4,"+++"),Stac!$R51))=FALSE,"+++","++"),"+")," ")," ")</f>
        <v xml:space="preserve"> </v>
      </c>
      <c r="O53" s="27" t="str">
        <f>IF(ISERR(FIND(O$4,Stac!$R51))=FALSE,IF(ISERR(FIND(CONCATENATE(O$4,"+"),Stac!$R51))=FALSE,IF(ISERR(FIND(CONCATENATE(O$4,"++"),Stac!$R51))=FALSE,IF(ISERR(FIND(CONCATENATE(O$4,"+++"),Stac!$R51))=FALSE,"+++","++"),"+")," ")," ")</f>
        <v>+</v>
      </c>
      <c r="P53" s="27" t="str">
        <f>IF(ISERR(FIND(P$4,Stac!$R51))=FALSE,IF(ISERR(FIND(CONCATENATE(P$4,"+"),Stac!$R51))=FALSE,IF(ISERR(FIND(CONCATENATE(P$4,"++"),Stac!$R51))=FALSE,IF(ISERR(FIND(CONCATENATE(P$4,"+++"),Stac!$R51))=FALSE,"+++","++"),"+")," ")," ")</f>
        <v xml:space="preserve"> </v>
      </c>
      <c r="Q53" s="27" t="str">
        <f>IF(ISERR(FIND(Q$4,Stac!$R51))=FALSE,IF(ISERR(FIND(CONCATENATE(Q$4,"+"),Stac!$R51))=FALSE,IF(ISERR(FIND(CONCATENATE(Q$4,"++"),Stac!$R51))=FALSE,IF(ISERR(FIND(CONCATENATE(Q$4,"+++"),Stac!$R51))=FALSE,"+++","++"),"+")," ")," ")</f>
        <v xml:space="preserve"> </v>
      </c>
      <c r="R53" s="27" t="str">
        <f>IF(ISERR(FIND(R$4,Stac!$R51))=FALSE,IF(ISERR(FIND(CONCATENATE(R$4,"+"),Stac!$R51))=FALSE,IF(ISERR(FIND(CONCATENATE(R$4,"++"),Stac!$R51))=FALSE,IF(ISERR(FIND(CONCATENATE(R$4,"+++"),Stac!$R51))=FALSE,"+++","++"),"+")," ")," ")</f>
        <v xml:space="preserve"> </v>
      </c>
      <c r="S53" s="27" t="str">
        <f>IF(ISERR(FIND(S$4,Stac!$R51))=FALSE,IF(ISERR(FIND(CONCATENATE(S$4,"+"),Stac!$R51))=FALSE,IF(ISERR(FIND(CONCATENATE(S$4,"++"),Stac!$R51))=FALSE,IF(ISERR(FIND(CONCATENATE(S$4,"+++"),Stac!$R51))=FALSE,"+++","++"),"+")," ")," ")</f>
        <v xml:space="preserve"> </v>
      </c>
      <c r="T53" s="27" t="str">
        <f>IF(ISERR(FIND(T$4,Stac!$R51))=FALSE,IF(ISERR(FIND(CONCATENATE(T$4,"+"),Stac!$R51))=FALSE,IF(ISERR(FIND(CONCATENATE(T$4,"++"),Stac!$R51))=FALSE,IF(ISERR(FIND(CONCATENATE(T$4,"+++"),Stac!$R51))=FALSE,"+++","++"),"+")," ")," ")</f>
        <v xml:space="preserve"> </v>
      </c>
      <c r="U53" s="27" t="str">
        <f>IF(ISERR(FIND(U$4,Stac!$R51))=FALSE,IF(ISERR(FIND(CONCATENATE(U$4,"+"),Stac!$R51))=FALSE,IF(ISERR(FIND(CONCATENATE(U$4,"++"),Stac!$R51))=FALSE,IF(ISERR(FIND(CONCATENATE(U$4,"+++"),Stac!$R51))=FALSE,"+++","++"),"+")," ")," ")</f>
        <v xml:space="preserve"> </v>
      </c>
      <c r="V53" s="27" t="str">
        <f>IF(ISERR(FIND(V$4,Stac!$R51))=FALSE,IF(ISERR(FIND(CONCATENATE(V$4,"+"),Stac!$R51))=FALSE,IF(ISERR(FIND(CONCATENATE(V$4,"++"),Stac!$R51))=FALSE,IF(ISERR(FIND(CONCATENATE(V$4,"+++"),Stac!$R51))=FALSE,"+++","++"),"+")," ")," ")</f>
        <v xml:space="preserve"> </v>
      </c>
      <c r="W53" s="27" t="str">
        <f>IF(ISERR(FIND(W$4,Stac!$R51))=FALSE,IF(ISERR(FIND(CONCATENATE(W$4,"+"),Stac!$R51))=FALSE,IF(ISERR(FIND(CONCATENATE(W$4,"++"),Stac!$R51))=FALSE,IF(ISERR(FIND(CONCATENATE(W$4,"+++"),Stac!$R51))=FALSE,"+++","++"),"+")," ")," ")</f>
        <v xml:space="preserve"> </v>
      </c>
      <c r="X53" s="27" t="str">
        <f>IF(ISERR(FIND(X$4,Stac!$R51))=FALSE,IF(ISERR(FIND(CONCATENATE(X$4,"+"),Stac!$R51))=FALSE,IF(ISERR(FIND(CONCATENATE(X$4,"++"),Stac!$R51))=FALSE,IF(ISERR(FIND(CONCATENATE(X$4,"+++"),Stac!$R51))=FALSE,"+++","++"),"+")," ")," ")</f>
        <v xml:space="preserve"> </v>
      </c>
      <c r="Y53" s="27" t="str">
        <f>IF(ISERR(FIND(Y$4,Stac!$R51))=FALSE,IF(ISERR(FIND(CONCATENATE(Y$4,"+"),Stac!$R51))=FALSE,IF(ISERR(FIND(CONCATENATE(Y$4,"++"),Stac!$R51))=FALSE,IF(ISERR(FIND(CONCATENATE(Y$4,"+++"),Stac!$R51))=FALSE,"+++","++"),"+")," ")," ")</f>
        <v xml:space="preserve"> </v>
      </c>
      <c r="Z53" s="27" t="str">
        <f>IF(ISERR(FIND(Z$4,Stac!$R51))=FALSE,IF(ISERR(FIND(CONCATENATE(Z$4,"+"),Stac!$R51))=FALSE,IF(ISERR(FIND(CONCATENATE(Z$4,"++"),Stac!$R51))=FALSE,IF(ISERR(FIND(CONCATENATE(Z$4,"+++"),Stac!$R51))=FALSE,"+++","++"),"+")," ")," ")</f>
        <v xml:space="preserve"> </v>
      </c>
      <c r="AA53" s="27" t="str">
        <f>IF(ISERR(FIND(AA$4,Stac!$R51))=FALSE,IF(ISERR(FIND(CONCATENATE(AA$4,"+"),Stac!$R51))=FALSE,IF(ISERR(FIND(CONCATENATE(AA$4,"++"),Stac!$R51))=FALSE,IF(ISERR(FIND(CONCATENATE(AA$4,"+++"),Stac!$R51))=FALSE,"+++","++"),"+")," ")," ")</f>
        <v xml:space="preserve"> </v>
      </c>
      <c r="AB53" s="27" t="str">
        <f>IF(ISERR(FIND(AB$4,Stac!$R51))=FALSE,IF(ISERR(FIND(CONCATENATE(AB$4,"+"),Stac!$R51))=FALSE,IF(ISERR(FIND(CONCATENATE(AB$4,"++"),Stac!$R51))=FALSE,IF(ISERR(FIND(CONCATENATE(AB$4,"+++"),Stac!$R51))=FALSE,"+++","++"),"+")," ")," ")</f>
        <v xml:space="preserve"> </v>
      </c>
      <c r="AC53" s="27" t="str">
        <f>IF(ISERR(FIND(AC$4,Stac!$R51))=FALSE,IF(ISERR(FIND(CONCATENATE(AC$4,"+"),Stac!$R51))=FALSE,IF(ISERR(FIND(CONCATENATE(AC$4,"++"),Stac!$R51))=FALSE,IF(ISERR(FIND(CONCATENATE(AC$4,"+++"),Stac!$R51))=FALSE,"+++","++"),"+")," ")," ")</f>
        <v xml:space="preserve"> </v>
      </c>
      <c r="AD53" s="72" t="str">
        <f>Stac!C51</f>
        <v>Control basics</v>
      </c>
      <c r="AE53" s="27" t="str">
        <f>IF(ISERR(FIND(AE$4,Stac!$S51))=FALSE,IF(ISERR(FIND(CONCATENATE(AE$4,"+"),Stac!$S51))=FALSE,IF(ISERR(FIND(CONCATENATE(AE$4,"++"),Stac!$S51))=FALSE,IF(ISERR(FIND(CONCATENATE(AE$4,"+++"),Stac!$S51))=FALSE,"+++","++"),"+")," ")," ")</f>
        <v xml:space="preserve"> </v>
      </c>
      <c r="AF53" s="27" t="str">
        <f>IF(ISERR(FIND(AF$4,Stac!$S51))=FALSE,IF(ISERR(FIND(CONCATENATE(AF$4,"+"),Stac!$S51))=FALSE,IF(ISERR(FIND(CONCATENATE(AF$4,"++"),Stac!$S51))=FALSE,IF(ISERR(FIND(CONCATENATE(AF$4,"+++"),Stac!$S51))=FALSE,"+++","++"),"+")," ")," ")</f>
        <v>+</v>
      </c>
      <c r="AG53" s="27" t="str">
        <f>IF(ISERR(FIND(AG$4,Stac!$S51))=FALSE,IF(ISERR(FIND(CONCATENATE(AG$4,"+"),Stac!$S51))=FALSE,IF(ISERR(FIND(CONCATENATE(AG$4,"++"),Stac!$S51))=FALSE,IF(ISERR(FIND(CONCATENATE(AG$4,"+++"),Stac!$S51))=FALSE,"+++","++"),"+")," ")," ")</f>
        <v xml:space="preserve"> </v>
      </c>
      <c r="AH53" s="27" t="str">
        <f>IF(ISERR(FIND(AH$4,Stac!$S51))=FALSE,IF(ISERR(FIND(CONCATENATE(AH$4,"+"),Stac!$S51))=FALSE,IF(ISERR(FIND(CONCATENATE(AH$4,"++"),Stac!$S51))=FALSE,IF(ISERR(FIND(CONCATENATE(AH$4,"+++"),Stac!$S51))=FALSE,"+++","++"),"+")," ")," ")</f>
        <v xml:space="preserve"> </v>
      </c>
      <c r="AI53" s="27" t="str">
        <f>IF(ISERR(FIND(AI$4,Stac!$S51))=FALSE,IF(ISERR(FIND(CONCATENATE(AI$4,"+"),Stac!$S51))=FALSE,IF(ISERR(FIND(CONCATENATE(AI$4,"++"),Stac!$S51))=FALSE,IF(ISERR(FIND(CONCATENATE(AI$4,"+++"),Stac!$S51))=FALSE,"+++","++"),"+")," ")," ")</f>
        <v xml:space="preserve"> </v>
      </c>
      <c r="AJ53" s="27" t="str">
        <f>IF(ISERR(FIND(AJ$4,Stac!$S51))=FALSE,IF(ISERR(FIND(CONCATENATE(AJ$4,"+"),Stac!$S51))=FALSE,IF(ISERR(FIND(CONCATENATE(AJ$4,"++"),Stac!$S51))=FALSE,IF(ISERR(FIND(CONCATENATE(AJ$4,"+++"),Stac!$S51))=FALSE,"+++","++"),"+")," ")," ")</f>
        <v xml:space="preserve"> </v>
      </c>
      <c r="AK53" s="27" t="str">
        <f>IF(ISERR(FIND(AK$4,Stac!$S51))=FALSE,IF(ISERR(FIND(CONCATENATE(AK$4,"+"),Stac!$S51))=FALSE,IF(ISERR(FIND(CONCATENATE(AK$4,"++"),Stac!$S51))=FALSE,IF(ISERR(FIND(CONCATENATE(AK$4,"+++"),Stac!$S51))=FALSE,"+++","++"),"+")," ")," ")</f>
        <v xml:space="preserve"> </v>
      </c>
      <c r="AL53" s="27" t="str">
        <f>IF(ISERR(FIND(AL$4,Stac!$S51))=FALSE,IF(ISERR(FIND(CONCATENATE(AL$4,"+"),Stac!$S51))=FALSE,IF(ISERR(FIND(CONCATENATE(AL$4,"++"),Stac!$S51))=FALSE,IF(ISERR(FIND(CONCATENATE(AL$4,"+++"),Stac!$S51))=FALSE,"+++","++"),"+")," ")," ")</f>
        <v xml:space="preserve"> </v>
      </c>
      <c r="AM53" s="27" t="str">
        <f>IF(ISERR(FIND(AM$4,Stac!$S51))=FALSE,IF(ISERR(FIND(CONCATENATE(AM$4,"+"),Stac!$S51))=FALSE,IF(ISERR(FIND(CONCATENATE(AM$4,"++"),Stac!$S51))=FALSE,IF(ISERR(FIND(CONCATENATE(AM$4,"+++"),Stac!$S51))=FALSE,"+++","++"),"+")," ")," ")</f>
        <v xml:space="preserve"> </v>
      </c>
      <c r="AN53" s="27" t="str">
        <f>IF(ISERR(FIND(AN$4,Stac!$S51))=FALSE,IF(ISERR(FIND(CONCATENATE(AN$4,"+"),Stac!$S51))=FALSE,IF(ISERR(FIND(CONCATENATE(AN$4,"++"),Stac!$S51))=FALSE,IF(ISERR(FIND(CONCATENATE(AN$4,"+++"),Stac!$S51))=FALSE,"+++","++"),"+")," ")," ")</f>
        <v>+</v>
      </c>
      <c r="AO53" s="27" t="str">
        <f>IF(ISERR(FIND(AO$4,Stac!$S51))=FALSE,IF(ISERR(FIND(CONCATENATE(AO$4,"+"),Stac!$S51))=FALSE,IF(ISERR(FIND(CONCATENATE(AO$4,"++"),Stac!$S51))=FALSE,IF(ISERR(FIND(CONCATENATE(AO$4,"+++"),Stac!$S51))=FALSE,"+++","++"),"+")," ")," ")</f>
        <v xml:space="preserve"> </v>
      </c>
      <c r="AP53" s="27" t="str">
        <f>IF(ISERR(FIND(AP$4,Stac!$S51))=FALSE,IF(ISERR(FIND(CONCATENATE(AP$4,"+"),Stac!$S51))=FALSE,IF(ISERR(FIND(CONCATENATE(AP$4,"++"),Stac!$S51))=FALSE,IF(ISERR(FIND(CONCATENATE(AP$4,"+++"),Stac!$S51))=FALSE,"+++","++"),"+")," ")," ")</f>
        <v>+</v>
      </c>
      <c r="AQ53" s="27" t="str">
        <f>IF(ISERR(FIND(AQ$4,Stac!$S51))=FALSE,IF(ISERR(FIND(CONCATENATE(AQ$4,"+"),Stac!$S51))=FALSE,IF(ISERR(FIND(CONCATENATE(AQ$4,"++"),Stac!$S51))=FALSE,IF(ISERR(FIND(CONCATENATE(AQ$4,"+++"),Stac!$S51))=FALSE,"+++","++"),"+")," ")," ")</f>
        <v xml:space="preserve"> </v>
      </c>
      <c r="AR53" s="27" t="str">
        <f>IF(ISERR(FIND(AR$4,Stac!$S51))=FALSE,IF(ISERR(FIND(CONCATENATE(AR$4,"+"),Stac!$S51))=FALSE,IF(ISERR(FIND(CONCATENATE(AR$4,"++"),Stac!$S51))=FALSE,IF(ISERR(FIND(CONCATENATE(AR$4,"+++"),Stac!$S51))=FALSE,"+++","++"),"+")," ")," ")</f>
        <v>+</v>
      </c>
      <c r="AS53" s="27" t="str">
        <f>IF(ISERR(FIND(AS$4,Stac!$S51))=FALSE,IF(ISERR(FIND(CONCATENATE(AS$4,"+"),Stac!$S51))=FALSE,IF(ISERR(FIND(CONCATENATE(AS$4,"++"),Stac!$S51))=FALSE,IF(ISERR(FIND(CONCATENATE(AS$4,"+++"),Stac!$S51))=FALSE,"+++","++"),"+")," ")," ")</f>
        <v xml:space="preserve"> </v>
      </c>
      <c r="AT53" s="27" t="str">
        <f>IF(ISERR(FIND(AT$4,Stac!$S51))=FALSE,IF(ISERR(FIND(CONCATENATE(AT$4,"+"),Stac!$S51))=FALSE,IF(ISERR(FIND(CONCATENATE(AT$4,"++"),Stac!$S51))=FALSE,IF(ISERR(FIND(CONCATENATE(AT$4,"+++"),Stac!$S51))=FALSE,"+++","++"),"+")," ")," ")</f>
        <v xml:space="preserve"> </v>
      </c>
      <c r="AU53" s="27" t="str">
        <f>IF(ISERR(FIND(AU$4,Stac!$S51))=FALSE,IF(ISERR(FIND(CONCATENATE(AU$4,"+"),Stac!$S51))=FALSE,IF(ISERR(FIND(CONCATENATE(AU$4,"++"),Stac!$S51))=FALSE,IF(ISERR(FIND(CONCATENATE(AU$4,"+++"),Stac!$S51))=FALSE,"+++","++"),"+")," ")," ")</f>
        <v xml:space="preserve"> </v>
      </c>
      <c r="AV53" s="27" t="str">
        <f>IF(ISERR(FIND(AV$4,Stac!$S51))=FALSE,IF(ISERR(FIND(CONCATENATE(AV$4,"+"),Stac!$S51))=FALSE,IF(ISERR(FIND(CONCATENATE(AV$4,"++"),Stac!$S51))=FALSE,IF(ISERR(FIND(CONCATENATE(AV$4,"+++"),Stac!$S51))=FALSE,"+++","++"),"+")," ")," ")</f>
        <v xml:space="preserve"> </v>
      </c>
      <c r="AW53" s="27" t="str">
        <f>IF(ISERR(FIND(AW$4,Stac!$S51))=FALSE,IF(ISERR(FIND(CONCATENATE(AW$4,"+"),Stac!$S51))=FALSE,IF(ISERR(FIND(CONCATENATE(AW$4,"++"),Stac!$S51))=FALSE,IF(ISERR(FIND(CONCATENATE(AW$4,"+++"),Stac!$S51))=FALSE,"+++","++"),"+")," ")," ")</f>
        <v xml:space="preserve"> </v>
      </c>
      <c r="AX53" s="27" t="str">
        <f>IF(ISERR(FIND(AX$4,Stac!$S51))=FALSE,IF(ISERR(FIND(CONCATENATE(AX$4,"+"),Stac!$S51))=FALSE,IF(ISERR(FIND(CONCATENATE(AX$4,"++"),Stac!$S51))=FALSE,IF(ISERR(FIND(CONCATENATE(AX$4,"+++"),Stac!$S51))=FALSE,"+++","++"),"+")," ")," ")</f>
        <v xml:space="preserve"> </v>
      </c>
      <c r="AY53" s="27" t="str">
        <f>IF(ISERR(FIND(AY$4,Stac!$S51))=FALSE,IF(ISERR(FIND(CONCATENATE(AY$4,"+"),Stac!$S51))=FALSE,IF(ISERR(FIND(CONCATENATE(AY$4,"++"),Stac!$S51))=FALSE,IF(ISERR(FIND(CONCATENATE(AY$4,"+++"),Stac!$S51))=FALSE,"+++","++"),"+")," ")," ")</f>
        <v xml:space="preserve"> </v>
      </c>
      <c r="AZ53" s="27" t="str">
        <f>IF(ISERR(FIND(AZ$4,Stac!$S51))=FALSE,IF(ISERR(FIND(CONCATENATE(AZ$4,"+"),Stac!$S51))=FALSE,IF(ISERR(FIND(CONCATENATE(AZ$4,"++"),Stac!$S51))=FALSE,IF(ISERR(FIND(CONCATENATE(AZ$4,"+++"),Stac!$S51))=FALSE,"+++","++"),"+")," ")," ")</f>
        <v xml:space="preserve"> </v>
      </c>
      <c r="BA53" s="27" t="str">
        <f>IF(ISERR(FIND(BA$4,Stac!$S51))=FALSE,IF(ISERR(FIND(CONCATENATE(BA$4,"+"),Stac!$S51))=FALSE,IF(ISERR(FIND(CONCATENATE(BA$4,"++"),Stac!$S51))=FALSE,IF(ISERR(FIND(CONCATENATE(BA$4,"+++"),Stac!$S51))=FALSE,"+++","++"),"+")," ")," ")</f>
        <v xml:space="preserve"> </v>
      </c>
      <c r="BB53" s="27" t="str">
        <f>IF(ISERR(FIND(BB$4,Stac!$S51))=FALSE,IF(ISERR(FIND(CONCATENATE(BB$4,"+"),Stac!$S51))=FALSE,IF(ISERR(FIND(CONCATENATE(BB$4,"++"),Stac!$S51))=FALSE,IF(ISERR(FIND(CONCATENATE(BB$4,"+++"),Stac!$S51))=FALSE,"+++","++"),"+")," ")," ")</f>
        <v xml:space="preserve"> </v>
      </c>
      <c r="BC53" s="27" t="str">
        <f>IF(ISERR(FIND(BC$4,Stac!$S51))=FALSE,IF(ISERR(FIND(CONCATENATE(BC$4,"+"),Stac!$S51))=FALSE,IF(ISERR(FIND(CONCATENATE(BC$4,"++"),Stac!$S51))=FALSE,IF(ISERR(FIND(CONCATENATE(BC$4,"+++"),Stac!$S51))=FALSE,"+++","++"),"+")," ")," ")</f>
        <v xml:space="preserve"> </v>
      </c>
      <c r="BD53" s="27" t="str">
        <f>IF(ISERR(FIND(BD$4,Stac!$S51))=FALSE,IF(ISERR(FIND(CONCATENATE(BD$4,"+"),Stac!$S51))=FALSE,IF(ISERR(FIND(CONCATENATE(BD$4,"++"),Stac!$S51))=FALSE,IF(ISERR(FIND(CONCATENATE(BD$4,"+++"),Stac!$S51))=FALSE,"+++","++"),"+")," ")," ")</f>
        <v xml:space="preserve"> </v>
      </c>
      <c r="BE53" s="27" t="str">
        <f>IF(ISERR(FIND(BE$4,Stac!$S51))=FALSE,IF(ISERR(FIND(CONCATENATE(BE$4,"+"),Stac!$S51))=FALSE,IF(ISERR(FIND(CONCATENATE(BE$4,"++"),Stac!$S51))=FALSE,IF(ISERR(FIND(CONCATENATE(BE$4,"+++"),Stac!$S51))=FALSE,"+++","++"),"+")," ")," ")</f>
        <v xml:space="preserve"> </v>
      </c>
      <c r="BF53" s="27" t="str">
        <f>IF(ISERR(FIND(BF$4,Stac!$S51))=FALSE,IF(ISERR(FIND(CONCATENATE(BF$4,"+"),Stac!$S51))=FALSE,IF(ISERR(FIND(CONCATENATE(BF$4,"++"),Stac!$S51))=FALSE,IF(ISERR(FIND(CONCATENATE(BF$4,"+++"),Stac!$S51))=FALSE,"+++","++"),"+")," ")," ")</f>
        <v xml:space="preserve"> </v>
      </c>
      <c r="BG53" s="27" t="str">
        <f>IF(ISERR(FIND(BG$4,Stac!$S51))=FALSE,IF(ISERR(FIND(CONCATENATE(BG$4,"+"),Stac!$S51))=FALSE,IF(ISERR(FIND(CONCATENATE(BG$4,"++"),Stac!$S51))=FALSE,IF(ISERR(FIND(CONCATENATE(BG$4,"+++"),Stac!$S51))=FALSE,"+++","++"),"+")," ")," ")</f>
        <v xml:space="preserve"> </v>
      </c>
      <c r="BH53" s="27" t="str">
        <f>IF(ISERR(FIND(BH$4,Stac!$S51))=FALSE,IF(ISERR(FIND(CONCATENATE(BH$4,"+"),Stac!$S51))=FALSE,IF(ISERR(FIND(CONCATENATE(BH$4,"++"),Stac!$S51))=FALSE,IF(ISERR(FIND(CONCATENATE(BH$4,"+++"),Stac!$S51))=FALSE,"+++","++"),"+")," ")," ")</f>
        <v xml:space="preserve"> </v>
      </c>
      <c r="BI53" s="27" t="str">
        <f>IF(ISERR(FIND(BI$4,Stac!$S51))=FALSE,IF(ISERR(FIND(CONCATENATE(BI$4,"+"),Stac!$S51))=FALSE,IF(ISERR(FIND(CONCATENATE(BI$4,"++"),Stac!$S51))=FALSE,IF(ISERR(FIND(CONCATENATE(BI$4,"+++"),Stac!$S51))=FALSE,"+++","++"),"+")," ")," ")</f>
        <v xml:space="preserve"> </v>
      </c>
      <c r="BJ53" s="72" t="str">
        <f>Stac!C51</f>
        <v>Control basics</v>
      </c>
      <c r="BK53" s="27" t="str">
        <f>IF(ISERR(FIND(BK$4,Stac!$T51))=FALSE,IF(ISERR(FIND(CONCATENATE(BK$4,"+"),Stac!$T51))=FALSE,IF(ISERR(FIND(CONCATENATE(BK$4,"++"),Stac!$T51))=FALSE,IF(ISERR(FIND(CONCATENATE(BK$4,"+++"),Stac!$T51))=FALSE,"+++","++"),"+")," ")," ")</f>
        <v xml:space="preserve"> </v>
      </c>
      <c r="BL53" s="27" t="str">
        <f>IF(ISERR(FIND(BL$4,Stac!$T51))=FALSE,IF(ISERR(FIND(CONCATENATE(BL$4,"+"),Stac!$T51))=FALSE,IF(ISERR(FIND(CONCATENATE(BL$4,"++"),Stac!$T51))=FALSE,IF(ISERR(FIND(CONCATENATE(BL$4,"+++"),Stac!$T51))=FALSE,"+++","++"),"+")," ")," ")</f>
        <v xml:space="preserve"> </v>
      </c>
      <c r="BM53" s="27" t="str">
        <f>IF(ISERR(FIND(BM$4,Stac!$T51))=FALSE,IF(ISERR(FIND(CONCATENATE(BM$4,"+"),Stac!$T51))=FALSE,IF(ISERR(FIND(CONCATENATE(BM$4,"++"),Stac!$T51))=FALSE,IF(ISERR(FIND(CONCATENATE(BM$4,"+++"),Stac!$T51))=FALSE,"+++","++"),"+")," ")," ")</f>
        <v xml:space="preserve"> </v>
      </c>
      <c r="BN53" s="27" t="str">
        <f>IF(ISERR(FIND(BN$4,Stac!$T51))=FALSE,IF(ISERR(FIND(CONCATENATE(BN$4,"+"),Stac!$T51))=FALSE,IF(ISERR(FIND(CONCATENATE(BN$4,"++"),Stac!$T51))=FALSE,IF(ISERR(FIND(CONCATENATE(BN$4,"+++"),Stac!$T51))=FALSE,"+++","++"),"+")," ")," ")</f>
        <v xml:space="preserve"> </v>
      </c>
      <c r="BO53" s="27" t="str">
        <f>IF(ISERR(FIND(BO$4,Stac!$T51))=FALSE,IF(ISERR(FIND(CONCATENATE(BO$4,"+"),Stac!$T51))=FALSE,IF(ISERR(FIND(CONCATENATE(BO$4,"++"),Stac!$T51))=FALSE,IF(ISERR(FIND(CONCATENATE(BO$4,"+++"),Stac!$T51))=FALSE,"+++","++"),"+")," ")," ")</f>
        <v>+</v>
      </c>
      <c r="BP53" s="27" t="str">
        <f>IF(ISERR(FIND(BP$4,Stac!$T51))=FALSE,IF(ISERR(FIND(CONCATENATE(BP$4,"+"),Stac!$T51))=FALSE,IF(ISERR(FIND(CONCATENATE(BP$4,"++"),Stac!$T51))=FALSE,IF(ISERR(FIND(CONCATENATE(BP$4,"+++"),Stac!$T51))=FALSE,"+++","++"),"+")," ")," ")</f>
        <v xml:space="preserve"> </v>
      </c>
      <c r="BQ53" s="27" t="str">
        <f>IF(ISERR(FIND(BQ$4,Stac!$T51))=FALSE,IF(ISERR(FIND(CONCATENATE(BQ$4,"+"),Stac!$T51))=FALSE,IF(ISERR(FIND(CONCATENATE(BQ$4,"++"),Stac!$T51))=FALSE,IF(ISERR(FIND(CONCATENATE(BQ$4,"+++"),Stac!$T51))=FALSE,"+++","++"),"+")," ")," ")</f>
        <v xml:space="preserve"> </v>
      </c>
    </row>
    <row r="54" spans="1:69">
      <c r="A54" s="49" t="str">
        <f>Stac!C52</f>
        <v>Metrology</v>
      </c>
      <c r="B54" s="27" t="str">
        <f>IF(ISERR(FIND(B$4,Stac!$R52))=FALSE,IF(ISERR(FIND(CONCATENATE(B$4,"+"),Stac!$R52))=FALSE,IF(ISERR(FIND(CONCATENATE(B$4,"++"),Stac!$R52))=FALSE,IF(ISERR(FIND(CONCATENATE(B$4,"+++"),Stac!$R52))=FALSE,"+++","++"),"+")," ")," ")</f>
        <v xml:space="preserve"> </v>
      </c>
      <c r="C54" s="27" t="str">
        <f>IF(ISERR(FIND(C$4,Stac!$R52))=FALSE,IF(ISERR(FIND(CONCATENATE(C$4,"+"),Stac!$R52))=FALSE,IF(ISERR(FIND(CONCATENATE(C$4,"++"),Stac!$R52))=FALSE,IF(ISERR(FIND(CONCATENATE(C$4,"+++"),Stac!$R52))=FALSE,"+++","++"),"+")," ")," ")</f>
        <v xml:space="preserve"> </v>
      </c>
      <c r="D54" s="27" t="str">
        <f>IF(ISERR(FIND(D$4,Stac!$R52))=FALSE,IF(ISERR(FIND(CONCATENATE(D$4,"+"),Stac!$R52))=FALSE,IF(ISERR(FIND(CONCATENATE(D$4,"++"),Stac!$R52))=FALSE,IF(ISERR(FIND(CONCATENATE(D$4,"+++"),Stac!$R52))=FALSE,"+++","++"),"+")," ")," ")</f>
        <v xml:space="preserve"> </v>
      </c>
      <c r="E54" s="27" t="str">
        <f>IF(ISERR(FIND(E$4,Stac!$R52))=FALSE,IF(ISERR(FIND(CONCATENATE(E$4,"+"),Stac!$R52))=FALSE,IF(ISERR(FIND(CONCATENATE(E$4,"++"),Stac!$R52))=FALSE,IF(ISERR(FIND(CONCATENATE(E$4,"+++"),Stac!$R52))=FALSE,"+++","++"),"+")," ")," ")</f>
        <v xml:space="preserve"> </v>
      </c>
      <c r="F54" s="27" t="str">
        <f>IF(ISERR(FIND(F$4,Stac!$R52))=FALSE,IF(ISERR(FIND(CONCATENATE(F$4,"+"),Stac!$R52))=FALSE,IF(ISERR(FIND(CONCATENATE(F$4,"++"),Stac!$R52))=FALSE,IF(ISERR(FIND(CONCATENATE(F$4,"+++"),Stac!$R52))=FALSE,"+++","++"),"+")," ")," ")</f>
        <v xml:space="preserve"> </v>
      </c>
      <c r="G54" s="27" t="str">
        <f>IF(ISERR(FIND(G$4,Stac!$R52))=FALSE,IF(ISERR(FIND(CONCATENATE(G$4,"+"),Stac!$R52))=FALSE,IF(ISERR(FIND(CONCATENATE(G$4,"++"),Stac!$R52))=FALSE,IF(ISERR(FIND(CONCATENATE(G$4,"+++"),Stac!$R52))=FALSE,"+++","++"),"+")," ")," ")</f>
        <v xml:space="preserve"> </v>
      </c>
      <c r="H54" s="27" t="str">
        <f>IF(ISERR(FIND(H$4,Stac!$R52))=FALSE,IF(ISERR(FIND(CONCATENATE(H$4,"+"),Stac!$R52))=FALSE,IF(ISERR(FIND(CONCATENATE(H$4,"++"),Stac!$R52))=FALSE,IF(ISERR(FIND(CONCATENATE(H$4,"+++"),Stac!$R52))=FALSE,"+++","++"),"+")," ")," ")</f>
        <v xml:space="preserve"> </v>
      </c>
      <c r="I54" s="27" t="str">
        <f>IF(ISERR(FIND(I$4,Stac!$R52))=FALSE,IF(ISERR(FIND(CONCATENATE(I$4,"+"),Stac!$R52))=FALSE,IF(ISERR(FIND(CONCATENATE(I$4,"++"),Stac!$R52))=FALSE,IF(ISERR(FIND(CONCATENATE(I$4,"+++"),Stac!$R52))=FALSE,"+++","++"),"+")," ")," ")</f>
        <v xml:space="preserve"> </v>
      </c>
      <c r="J54" s="27" t="str">
        <f>IF(ISERR(FIND(J$4,Stac!$R52))=FALSE,IF(ISERR(FIND(CONCATENATE(J$4,"+"),Stac!$R52))=FALSE,IF(ISERR(FIND(CONCATENATE(J$4,"++"),Stac!$R52))=FALSE,IF(ISERR(FIND(CONCATENATE(J$4,"+++"),Stac!$R52))=FALSE,"+++","++"),"+")," ")," ")</f>
        <v xml:space="preserve"> </v>
      </c>
      <c r="K54" s="27" t="str">
        <f>IF(ISERR(FIND(K$4,Stac!$R52))=FALSE,IF(ISERR(FIND(CONCATENATE(K$4,"+"),Stac!$R52))=FALSE,IF(ISERR(FIND(CONCATENATE(K$4,"++"),Stac!$R52))=FALSE,IF(ISERR(FIND(CONCATENATE(K$4,"+++"),Stac!$R52))=FALSE,"+++","++"),"+")," ")," ")</f>
        <v xml:space="preserve"> </v>
      </c>
      <c r="L54" s="27" t="str">
        <f>IF(ISERR(FIND(L$4,Stac!$R52))=FALSE,IF(ISERR(FIND(CONCATENATE(L$4,"+"),Stac!$R52))=FALSE,IF(ISERR(FIND(CONCATENATE(L$4,"++"),Stac!$R52))=FALSE,IF(ISERR(FIND(CONCATENATE(L$4,"+++"),Stac!$R52))=FALSE,"+++","++"),"+")," ")," ")</f>
        <v>+</v>
      </c>
      <c r="M54" s="27" t="str">
        <f>IF(ISERR(FIND(M$4,Stac!$R52))=FALSE,IF(ISERR(FIND(CONCATENATE(M$4,"+"),Stac!$R52))=FALSE,IF(ISERR(FIND(CONCATENATE(M$4,"++"),Stac!$R52))=FALSE,IF(ISERR(FIND(CONCATENATE(M$4,"+++"),Stac!$R52))=FALSE,"+++","++"),"+")," ")," ")</f>
        <v xml:space="preserve"> </v>
      </c>
      <c r="N54" s="27" t="str">
        <f>IF(ISERR(FIND(N$4,Stac!$R52))=FALSE,IF(ISERR(FIND(CONCATENATE(N$4,"+"),Stac!$R52))=FALSE,IF(ISERR(FIND(CONCATENATE(N$4,"++"),Stac!$R52))=FALSE,IF(ISERR(FIND(CONCATENATE(N$4,"+++"),Stac!$R52))=FALSE,"+++","++"),"+")," ")," ")</f>
        <v xml:space="preserve"> </v>
      </c>
      <c r="O54" s="27" t="str">
        <f>IF(ISERR(FIND(O$4,Stac!$R52))=FALSE,IF(ISERR(FIND(CONCATENATE(O$4,"+"),Stac!$R52))=FALSE,IF(ISERR(FIND(CONCATENATE(O$4,"++"),Stac!$R52))=FALSE,IF(ISERR(FIND(CONCATENATE(O$4,"+++"),Stac!$R52))=FALSE,"+++","++"),"+")," ")," ")</f>
        <v xml:space="preserve"> </v>
      </c>
      <c r="P54" s="27" t="str">
        <f>IF(ISERR(FIND(P$4,Stac!$R52))=FALSE,IF(ISERR(FIND(CONCATENATE(P$4,"+"),Stac!$R52))=FALSE,IF(ISERR(FIND(CONCATENATE(P$4,"++"),Stac!$R52))=FALSE,IF(ISERR(FIND(CONCATENATE(P$4,"+++"),Stac!$R52))=FALSE,"+++","++"),"+")," ")," ")</f>
        <v xml:space="preserve"> </v>
      </c>
      <c r="Q54" s="27" t="str">
        <f>IF(ISERR(FIND(Q$4,Stac!$R52))=FALSE,IF(ISERR(FIND(CONCATENATE(Q$4,"+"),Stac!$R52))=FALSE,IF(ISERR(FIND(CONCATENATE(Q$4,"++"),Stac!$R52))=FALSE,IF(ISERR(FIND(CONCATENATE(Q$4,"+++"),Stac!$R52))=FALSE,"+++","++"),"+")," ")," ")</f>
        <v xml:space="preserve"> </v>
      </c>
      <c r="R54" s="27" t="str">
        <f>IF(ISERR(FIND(R$4,Stac!$R52))=FALSE,IF(ISERR(FIND(CONCATENATE(R$4,"+"),Stac!$R52))=FALSE,IF(ISERR(FIND(CONCATENATE(R$4,"++"),Stac!$R52))=FALSE,IF(ISERR(FIND(CONCATENATE(R$4,"+++"),Stac!$R52))=FALSE,"+++","++"),"+")," ")," ")</f>
        <v xml:space="preserve"> </v>
      </c>
      <c r="S54" s="27" t="str">
        <f>IF(ISERR(FIND(S$4,Stac!$R52))=FALSE,IF(ISERR(FIND(CONCATENATE(S$4,"+"),Stac!$R52))=FALSE,IF(ISERR(FIND(CONCATENATE(S$4,"++"),Stac!$R52))=FALSE,IF(ISERR(FIND(CONCATENATE(S$4,"+++"),Stac!$R52))=FALSE,"+++","++"),"+")," ")," ")</f>
        <v xml:space="preserve"> </v>
      </c>
      <c r="T54" s="27" t="str">
        <f>IF(ISERR(FIND(T$4,Stac!$R52))=FALSE,IF(ISERR(FIND(CONCATENATE(T$4,"+"),Stac!$R52))=FALSE,IF(ISERR(FIND(CONCATENATE(T$4,"++"),Stac!$R52))=FALSE,IF(ISERR(FIND(CONCATENATE(T$4,"+++"),Stac!$R52))=FALSE,"+++","++"),"+")," ")," ")</f>
        <v xml:space="preserve"> </v>
      </c>
      <c r="U54" s="27" t="str">
        <f>IF(ISERR(FIND(U$4,Stac!$R52))=FALSE,IF(ISERR(FIND(CONCATENATE(U$4,"+"),Stac!$R52))=FALSE,IF(ISERR(FIND(CONCATENATE(U$4,"++"),Stac!$R52))=FALSE,IF(ISERR(FIND(CONCATENATE(U$4,"+++"),Stac!$R52))=FALSE,"+++","++"),"+")," ")," ")</f>
        <v xml:space="preserve"> </v>
      </c>
      <c r="V54" s="27" t="str">
        <f>IF(ISERR(FIND(V$4,Stac!$R52))=FALSE,IF(ISERR(FIND(CONCATENATE(V$4,"+"),Stac!$R52))=FALSE,IF(ISERR(FIND(CONCATENATE(V$4,"++"),Stac!$R52))=FALSE,IF(ISERR(FIND(CONCATENATE(V$4,"+++"),Stac!$R52))=FALSE,"+++","++"),"+")," ")," ")</f>
        <v xml:space="preserve"> </v>
      </c>
      <c r="W54" s="27" t="str">
        <f>IF(ISERR(FIND(W$4,Stac!$R52))=FALSE,IF(ISERR(FIND(CONCATENATE(W$4,"+"),Stac!$R52))=FALSE,IF(ISERR(FIND(CONCATENATE(W$4,"++"),Stac!$R52))=FALSE,IF(ISERR(FIND(CONCATENATE(W$4,"+++"),Stac!$R52))=FALSE,"+++","++"),"+")," ")," ")</f>
        <v xml:space="preserve"> </v>
      </c>
      <c r="X54" s="27" t="str">
        <f>IF(ISERR(FIND(X$4,Stac!$R52))=FALSE,IF(ISERR(FIND(CONCATENATE(X$4,"+"),Stac!$R52))=FALSE,IF(ISERR(FIND(CONCATENATE(X$4,"++"),Stac!$R52))=FALSE,IF(ISERR(FIND(CONCATENATE(X$4,"+++"),Stac!$R52))=FALSE,"+++","++"),"+")," ")," ")</f>
        <v xml:space="preserve"> </v>
      </c>
      <c r="Y54" s="27" t="str">
        <f>IF(ISERR(FIND(Y$4,Stac!$R52))=FALSE,IF(ISERR(FIND(CONCATENATE(Y$4,"+"),Stac!$R52))=FALSE,IF(ISERR(FIND(CONCATENATE(Y$4,"++"),Stac!$R52))=FALSE,IF(ISERR(FIND(CONCATENATE(Y$4,"+++"),Stac!$R52))=FALSE,"+++","++"),"+")," ")," ")</f>
        <v xml:space="preserve"> </v>
      </c>
      <c r="Z54" s="27" t="str">
        <f>IF(ISERR(FIND(Z$4,Stac!$R52))=FALSE,IF(ISERR(FIND(CONCATENATE(Z$4,"+"),Stac!$R52))=FALSE,IF(ISERR(FIND(CONCATENATE(Z$4,"++"),Stac!$R52))=FALSE,IF(ISERR(FIND(CONCATENATE(Z$4,"+++"),Stac!$R52))=FALSE,"+++","++"),"+")," ")," ")</f>
        <v xml:space="preserve"> </v>
      </c>
      <c r="AA54" s="27" t="str">
        <f>IF(ISERR(FIND(AA$4,Stac!$R52))=FALSE,IF(ISERR(FIND(CONCATENATE(AA$4,"+"),Stac!$R52))=FALSE,IF(ISERR(FIND(CONCATENATE(AA$4,"++"),Stac!$R52))=FALSE,IF(ISERR(FIND(CONCATENATE(AA$4,"+++"),Stac!$R52))=FALSE,"+++","++"),"+")," ")," ")</f>
        <v xml:space="preserve"> </v>
      </c>
      <c r="AB54" s="27" t="str">
        <f>IF(ISERR(FIND(AB$4,Stac!$R52))=FALSE,IF(ISERR(FIND(CONCATENATE(AB$4,"+"),Stac!$R52))=FALSE,IF(ISERR(FIND(CONCATENATE(AB$4,"++"),Stac!$R52))=FALSE,IF(ISERR(FIND(CONCATENATE(AB$4,"+++"),Stac!$R52))=FALSE,"+++","++"),"+")," ")," ")</f>
        <v xml:space="preserve"> </v>
      </c>
      <c r="AC54" s="27" t="str">
        <f>IF(ISERR(FIND(AC$4,Stac!$R52))=FALSE,IF(ISERR(FIND(CONCATENATE(AC$4,"+"),Stac!$R52))=FALSE,IF(ISERR(FIND(CONCATENATE(AC$4,"++"),Stac!$R52))=FALSE,IF(ISERR(FIND(CONCATENATE(AC$4,"+++"),Stac!$R52))=FALSE,"+++","++"),"+")," ")," ")</f>
        <v xml:space="preserve"> </v>
      </c>
      <c r="AD54" s="72" t="str">
        <f>Stac!C52</f>
        <v>Metrology</v>
      </c>
      <c r="AE54" s="27" t="str">
        <f>IF(ISERR(FIND(AE$4,Stac!$S52))=FALSE,IF(ISERR(FIND(CONCATENATE(AE$4,"+"),Stac!$S52))=FALSE,IF(ISERR(FIND(CONCATENATE(AE$4,"++"),Stac!$S52))=FALSE,IF(ISERR(FIND(CONCATENATE(AE$4,"+++"),Stac!$S52))=FALSE,"+++","++"),"+")," ")," ")</f>
        <v xml:space="preserve"> </v>
      </c>
      <c r="AF54" s="27" t="str">
        <f>IF(ISERR(FIND(AF$4,Stac!$S52))=FALSE,IF(ISERR(FIND(CONCATENATE(AF$4,"+"),Stac!$S52))=FALSE,IF(ISERR(FIND(CONCATENATE(AF$4,"++"),Stac!$S52))=FALSE,IF(ISERR(FIND(CONCATENATE(AF$4,"+++"),Stac!$S52))=FALSE,"+++","++"),"+")," ")," ")</f>
        <v xml:space="preserve"> </v>
      </c>
      <c r="AG54" s="27" t="str">
        <f>IF(ISERR(FIND(AG$4,Stac!$S52))=FALSE,IF(ISERR(FIND(CONCATENATE(AG$4,"+"),Stac!$S52))=FALSE,IF(ISERR(FIND(CONCATENATE(AG$4,"++"),Stac!$S52))=FALSE,IF(ISERR(FIND(CONCATENATE(AG$4,"+++"),Stac!$S52))=FALSE,"+++","++"),"+")," ")," ")</f>
        <v xml:space="preserve"> </v>
      </c>
      <c r="AH54" s="27" t="str">
        <f>IF(ISERR(FIND(AH$4,Stac!$S52))=FALSE,IF(ISERR(FIND(CONCATENATE(AH$4,"+"),Stac!$S52))=FALSE,IF(ISERR(FIND(CONCATENATE(AH$4,"++"),Stac!$S52))=FALSE,IF(ISERR(FIND(CONCATENATE(AH$4,"+++"),Stac!$S52))=FALSE,"+++","++"),"+")," ")," ")</f>
        <v xml:space="preserve"> </v>
      </c>
      <c r="AI54" s="27" t="str">
        <f>IF(ISERR(FIND(AI$4,Stac!$S52))=FALSE,IF(ISERR(FIND(CONCATENATE(AI$4,"+"),Stac!$S52))=FALSE,IF(ISERR(FIND(CONCATENATE(AI$4,"++"),Stac!$S52))=FALSE,IF(ISERR(FIND(CONCATENATE(AI$4,"+++"),Stac!$S52))=FALSE,"+++","++"),"+")," ")," ")</f>
        <v xml:space="preserve"> </v>
      </c>
      <c r="AJ54" s="27" t="str">
        <f>IF(ISERR(FIND(AJ$4,Stac!$S52))=FALSE,IF(ISERR(FIND(CONCATENATE(AJ$4,"+"),Stac!$S52))=FALSE,IF(ISERR(FIND(CONCATENATE(AJ$4,"++"),Stac!$S52))=FALSE,IF(ISERR(FIND(CONCATENATE(AJ$4,"+++"),Stac!$S52))=FALSE,"+++","++"),"+")," ")," ")</f>
        <v xml:space="preserve"> </v>
      </c>
      <c r="AK54" s="27" t="str">
        <f>IF(ISERR(FIND(AK$4,Stac!$S52))=FALSE,IF(ISERR(FIND(CONCATENATE(AK$4,"+"),Stac!$S52))=FALSE,IF(ISERR(FIND(CONCATENATE(AK$4,"++"),Stac!$S52))=FALSE,IF(ISERR(FIND(CONCATENATE(AK$4,"+++"),Stac!$S52))=FALSE,"+++","++"),"+")," ")," ")</f>
        <v xml:space="preserve"> </v>
      </c>
      <c r="AL54" s="27" t="str">
        <f>IF(ISERR(FIND(AL$4,Stac!$S52))=FALSE,IF(ISERR(FIND(CONCATENATE(AL$4,"+"),Stac!$S52))=FALSE,IF(ISERR(FIND(CONCATENATE(AL$4,"++"),Stac!$S52))=FALSE,IF(ISERR(FIND(CONCATENATE(AL$4,"+++"),Stac!$S52))=FALSE,"+++","++"),"+")," ")," ")</f>
        <v xml:space="preserve"> </v>
      </c>
      <c r="AM54" s="27" t="str">
        <f>IF(ISERR(FIND(AM$4,Stac!$S52))=FALSE,IF(ISERR(FIND(CONCATENATE(AM$4,"+"),Stac!$S52))=FALSE,IF(ISERR(FIND(CONCATENATE(AM$4,"++"),Stac!$S52))=FALSE,IF(ISERR(FIND(CONCATENATE(AM$4,"+++"),Stac!$S52))=FALSE,"+++","++"),"+")," ")," ")</f>
        <v xml:space="preserve"> </v>
      </c>
      <c r="AN54" s="27" t="str">
        <f>IF(ISERR(FIND(AN$4,Stac!$S52))=FALSE,IF(ISERR(FIND(CONCATENATE(AN$4,"+"),Stac!$S52))=FALSE,IF(ISERR(FIND(CONCATENATE(AN$4,"++"),Stac!$S52))=FALSE,IF(ISERR(FIND(CONCATENATE(AN$4,"+++"),Stac!$S52))=FALSE,"+++","++"),"+")," ")," ")</f>
        <v xml:space="preserve"> </v>
      </c>
      <c r="AO54" s="27" t="str">
        <f>IF(ISERR(FIND(AO$4,Stac!$S52))=FALSE,IF(ISERR(FIND(CONCATENATE(AO$4,"+"),Stac!$S52))=FALSE,IF(ISERR(FIND(CONCATENATE(AO$4,"++"),Stac!$S52))=FALSE,IF(ISERR(FIND(CONCATENATE(AO$4,"+++"),Stac!$S52))=FALSE,"+++","++"),"+")," ")," ")</f>
        <v xml:space="preserve"> </v>
      </c>
      <c r="AP54" s="27" t="str">
        <f>IF(ISERR(FIND(AP$4,Stac!$S52))=FALSE,IF(ISERR(FIND(CONCATENATE(AP$4,"+"),Stac!$S52))=FALSE,IF(ISERR(FIND(CONCATENATE(AP$4,"++"),Stac!$S52))=FALSE,IF(ISERR(FIND(CONCATENATE(AP$4,"+++"),Stac!$S52))=FALSE,"+++","++"),"+")," ")," ")</f>
        <v xml:space="preserve"> </v>
      </c>
      <c r="AQ54" s="27" t="str">
        <f>IF(ISERR(FIND(AQ$4,Stac!$S52))=FALSE,IF(ISERR(FIND(CONCATENATE(AQ$4,"+"),Stac!$S52))=FALSE,IF(ISERR(FIND(CONCATENATE(AQ$4,"++"),Stac!$S52))=FALSE,IF(ISERR(FIND(CONCATENATE(AQ$4,"+++"),Stac!$S52))=FALSE,"+++","++"),"+")," ")," ")</f>
        <v xml:space="preserve"> </v>
      </c>
      <c r="AR54" s="27" t="str">
        <f>IF(ISERR(FIND(AR$4,Stac!$S52))=FALSE,IF(ISERR(FIND(CONCATENATE(AR$4,"+"),Stac!$S52))=FALSE,IF(ISERR(FIND(CONCATENATE(AR$4,"++"),Stac!$S52))=FALSE,IF(ISERR(FIND(CONCATENATE(AR$4,"+++"),Stac!$S52))=FALSE,"+++","++"),"+")," ")," ")</f>
        <v>+</v>
      </c>
      <c r="AS54" s="27" t="str">
        <f>IF(ISERR(FIND(AS$4,Stac!$S52))=FALSE,IF(ISERR(FIND(CONCATENATE(AS$4,"+"),Stac!$S52))=FALSE,IF(ISERR(FIND(CONCATENATE(AS$4,"++"),Stac!$S52))=FALSE,IF(ISERR(FIND(CONCATENATE(AS$4,"+++"),Stac!$S52))=FALSE,"+++","++"),"+")," ")," ")</f>
        <v xml:space="preserve"> </v>
      </c>
      <c r="AT54" s="27" t="str">
        <f>IF(ISERR(FIND(AT$4,Stac!$S52))=FALSE,IF(ISERR(FIND(CONCATENATE(AT$4,"+"),Stac!$S52))=FALSE,IF(ISERR(FIND(CONCATENATE(AT$4,"++"),Stac!$S52))=FALSE,IF(ISERR(FIND(CONCATENATE(AT$4,"+++"),Stac!$S52))=FALSE,"+++","++"),"+")," ")," ")</f>
        <v xml:space="preserve"> </v>
      </c>
      <c r="AU54" s="27" t="str">
        <f>IF(ISERR(FIND(AU$4,Stac!$S52))=FALSE,IF(ISERR(FIND(CONCATENATE(AU$4,"+"),Stac!$S52))=FALSE,IF(ISERR(FIND(CONCATENATE(AU$4,"++"),Stac!$S52))=FALSE,IF(ISERR(FIND(CONCATENATE(AU$4,"+++"),Stac!$S52))=FALSE,"+++","++"),"+")," ")," ")</f>
        <v xml:space="preserve"> </v>
      </c>
      <c r="AV54" s="27" t="str">
        <f>IF(ISERR(FIND(AV$4,Stac!$S52))=FALSE,IF(ISERR(FIND(CONCATENATE(AV$4,"+"),Stac!$S52))=FALSE,IF(ISERR(FIND(CONCATENATE(AV$4,"++"),Stac!$S52))=FALSE,IF(ISERR(FIND(CONCATENATE(AV$4,"+++"),Stac!$S52))=FALSE,"+++","++"),"+")," ")," ")</f>
        <v xml:space="preserve"> </v>
      </c>
      <c r="AW54" s="27" t="str">
        <f>IF(ISERR(FIND(AW$4,Stac!$S52))=FALSE,IF(ISERR(FIND(CONCATENATE(AW$4,"+"),Stac!$S52))=FALSE,IF(ISERR(FIND(CONCATENATE(AW$4,"++"),Stac!$S52))=FALSE,IF(ISERR(FIND(CONCATENATE(AW$4,"+++"),Stac!$S52))=FALSE,"+++","++"),"+")," ")," ")</f>
        <v xml:space="preserve"> </v>
      </c>
      <c r="AX54" s="27" t="str">
        <f>IF(ISERR(FIND(AX$4,Stac!$S52))=FALSE,IF(ISERR(FIND(CONCATENATE(AX$4,"+"),Stac!$S52))=FALSE,IF(ISERR(FIND(CONCATENATE(AX$4,"++"),Stac!$S52))=FALSE,IF(ISERR(FIND(CONCATENATE(AX$4,"+++"),Stac!$S52))=FALSE,"+++","++"),"+")," ")," ")</f>
        <v xml:space="preserve"> </v>
      </c>
      <c r="AY54" s="27" t="str">
        <f>IF(ISERR(FIND(AY$4,Stac!$S52))=FALSE,IF(ISERR(FIND(CONCATENATE(AY$4,"+"),Stac!$S52))=FALSE,IF(ISERR(FIND(CONCATENATE(AY$4,"++"),Stac!$S52))=FALSE,IF(ISERR(FIND(CONCATENATE(AY$4,"+++"),Stac!$S52))=FALSE,"+++","++"),"+")," ")," ")</f>
        <v xml:space="preserve"> </v>
      </c>
      <c r="AZ54" s="27" t="str">
        <f>IF(ISERR(FIND(AZ$4,Stac!$S52))=FALSE,IF(ISERR(FIND(CONCATENATE(AZ$4,"+"),Stac!$S52))=FALSE,IF(ISERR(FIND(CONCATENATE(AZ$4,"++"),Stac!$S52))=FALSE,IF(ISERR(FIND(CONCATENATE(AZ$4,"+++"),Stac!$S52))=FALSE,"+++","++"),"+")," ")," ")</f>
        <v xml:space="preserve"> </v>
      </c>
      <c r="BA54" s="27" t="str">
        <f>IF(ISERR(FIND(BA$4,Stac!$S52))=FALSE,IF(ISERR(FIND(CONCATENATE(BA$4,"+"),Stac!$S52))=FALSE,IF(ISERR(FIND(CONCATENATE(BA$4,"++"),Stac!$S52))=FALSE,IF(ISERR(FIND(CONCATENATE(BA$4,"+++"),Stac!$S52))=FALSE,"+++","++"),"+")," ")," ")</f>
        <v xml:space="preserve"> </v>
      </c>
      <c r="BB54" s="27" t="str">
        <f>IF(ISERR(FIND(BB$4,Stac!$S52))=FALSE,IF(ISERR(FIND(CONCATENATE(BB$4,"+"),Stac!$S52))=FALSE,IF(ISERR(FIND(CONCATENATE(BB$4,"++"),Stac!$S52))=FALSE,IF(ISERR(FIND(CONCATENATE(BB$4,"+++"),Stac!$S52))=FALSE,"+++","++"),"+")," ")," ")</f>
        <v xml:space="preserve"> </v>
      </c>
      <c r="BC54" s="27" t="str">
        <f>IF(ISERR(FIND(BC$4,Stac!$S52))=FALSE,IF(ISERR(FIND(CONCATENATE(BC$4,"+"),Stac!$S52))=FALSE,IF(ISERR(FIND(CONCATENATE(BC$4,"++"),Stac!$S52))=FALSE,IF(ISERR(FIND(CONCATENATE(BC$4,"+++"),Stac!$S52))=FALSE,"+++","++"),"+")," ")," ")</f>
        <v xml:space="preserve"> </v>
      </c>
      <c r="BD54" s="27" t="str">
        <f>IF(ISERR(FIND(BD$4,Stac!$S52))=FALSE,IF(ISERR(FIND(CONCATENATE(BD$4,"+"),Stac!$S52))=FALSE,IF(ISERR(FIND(CONCATENATE(BD$4,"++"),Stac!$S52))=FALSE,IF(ISERR(FIND(CONCATENATE(BD$4,"+++"),Stac!$S52))=FALSE,"+++","++"),"+")," ")," ")</f>
        <v xml:space="preserve"> </v>
      </c>
      <c r="BE54" s="27" t="str">
        <f>IF(ISERR(FIND(BE$4,Stac!$S52))=FALSE,IF(ISERR(FIND(CONCATENATE(BE$4,"+"),Stac!$S52))=FALSE,IF(ISERR(FIND(CONCATENATE(BE$4,"++"),Stac!$S52))=FALSE,IF(ISERR(FIND(CONCATENATE(BE$4,"+++"),Stac!$S52))=FALSE,"+++","++"),"+")," ")," ")</f>
        <v xml:space="preserve"> </v>
      </c>
      <c r="BF54" s="27" t="str">
        <f>IF(ISERR(FIND(BF$4,Stac!$S52))=FALSE,IF(ISERR(FIND(CONCATENATE(BF$4,"+"),Stac!$S52))=FALSE,IF(ISERR(FIND(CONCATENATE(BF$4,"++"),Stac!$S52))=FALSE,IF(ISERR(FIND(CONCATENATE(BF$4,"+++"),Stac!$S52))=FALSE,"+++","++"),"+")," ")," ")</f>
        <v xml:space="preserve"> </v>
      </c>
      <c r="BG54" s="27" t="str">
        <f>IF(ISERR(FIND(BG$4,Stac!$S52))=FALSE,IF(ISERR(FIND(CONCATENATE(BG$4,"+"),Stac!$S52))=FALSE,IF(ISERR(FIND(CONCATENATE(BG$4,"++"),Stac!$S52))=FALSE,IF(ISERR(FIND(CONCATENATE(BG$4,"+++"),Stac!$S52))=FALSE,"+++","++"),"+")," ")," ")</f>
        <v xml:space="preserve"> </v>
      </c>
      <c r="BH54" s="27" t="str">
        <f>IF(ISERR(FIND(BH$4,Stac!$S52))=FALSE,IF(ISERR(FIND(CONCATENATE(BH$4,"+"),Stac!$S52))=FALSE,IF(ISERR(FIND(CONCATENATE(BH$4,"++"),Stac!$S52))=FALSE,IF(ISERR(FIND(CONCATENATE(BH$4,"+++"),Stac!$S52))=FALSE,"+++","++"),"+")," ")," ")</f>
        <v xml:space="preserve"> </v>
      </c>
      <c r="BI54" s="27" t="str">
        <f>IF(ISERR(FIND(BI$4,Stac!$S52))=FALSE,IF(ISERR(FIND(CONCATENATE(BI$4,"+"),Stac!$S52))=FALSE,IF(ISERR(FIND(CONCATENATE(BI$4,"++"),Stac!$S52))=FALSE,IF(ISERR(FIND(CONCATENATE(BI$4,"+++"),Stac!$S52))=FALSE,"+++","++"),"+")," ")," ")</f>
        <v xml:space="preserve"> </v>
      </c>
      <c r="BJ54" s="72" t="str">
        <f>Stac!C52</f>
        <v>Metrology</v>
      </c>
      <c r="BK54" s="27" t="str">
        <f>IF(ISERR(FIND(BK$4,Stac!$T52))=FALSE,IF(ISERR(FIND(CONCATENATE(BK$4,"+"),Stac!$T52))=FALSE,IF(ISERR(FIND(CONCATENATE(BK$4,"++"),Stac!$T52))=FALSE,IF(ISERR(FIND(CONCATENATE(BK$4,"+++"),Stac!$T52))=FALSE,"+++","++"),"+")," ")," ")</f>
        <v xml:space="preserve"> </v>
      </c>
      <c r="BL54" s="27" t="str">
        <f>IF(ISERR(FIND(BL$4,Stac!$T52))=FALSE,IF(ISERR(FIND(CONCATENATE(BL$4,"+"),Stac!$T52))=FALSE,IF(ISERR(FIND(CONCATENATE(BL$4,"++"),Stac!$T52))=FALSE,IF(ISERR(FIND(CONCATENATE(BL$4,"+++"),Stac!$T52))=FALSE,"+++","++"),"+")," ")," ")</f>
        <v xml:space="preserve"> </v>
      </c>
      <c r="BM54" s="27" t="str">
        <f>IF(ISERR(FIND(BM$4,Stac!$T52))=FALSE,IF(ISERR(FIND(CONCATENATE(BM$4,"+"),Stac!$T52))=FALSE,IF(ISERR(FIND(CONCATENATE(BM$4,"++"),Stac!$T52))=FALSE,IF(ISERR(FIND(CONCATENATE(BM$4,"+++"),Stac!$T52))=FALSE,"+++","++"),"+")," ")," ")</f>
        <v xml:space="preserve"> </v>
      </c>
      <c r="BN54" s="27" t="str">
        <f>IF(ISERR(FIND(BN$4,Stac!$T52))=FALSE,IF(ISERR(FIND(CONCATENATE(BN$4,"+"),Stac!$T52))=FALSE,IF(ISERR(FIND(CONCATENATE(BN$4,"++"),Stac!$T52))=FALSE,IF(ISERR(FIND(CONCATENATE(BN$4,"+++"),Stac!$T52))=FALSE,"+++","++"),"+")," ")," ")</f>
        <v xml:space="preserve"> </v>
      </c>
      <c r="BO54" s="27" t="str">
        <f>IF(ISERR(FIND(BO$4,Stac!$T52))=FALSE,IF(ISERR(FIND(CONCATENATE(BO$4,"+"),Stac!$T52))=FALSE,IF(ISERR(FIND(CONCATENATE(BO$4,"++"),Stac!$T52))=FALSE,IF(ISERR(FIND(CONCATENATE(BO$4,"+++"),Stac!$T52))=FALSE,"+++","++"),"+")," ")," ")</f>
        <v>+</v>
      </c>
      <c r="BP54" s="27" t="str">
        <f>IF(ISERR(FIND(BP$4,Stac!$T52))=FALSE,IF(ISERR(FIND(CONCATENATE(BP$4,"+"),Stac!$T52))=FALSE,IF(ISERR(FIND(CONCATENATE(BP$4,"++"),Stac!$T52))=FALSE,IF(ISERR(FIND(CONCATENATE(BP$4,"+++"),Stac!$T52))=FALSE,"+++","++"),"+")," ")," ")</f>
        <v xml:space="preserve"> </v>
      </c>
      <c r="BQ54" s="27" t="str">
        <f>IF(ISERR(FIND(BQ$4,Stac!$T52))=FALSE,IF(ISERR(FIND(CONCATENATE(BQ$4,"+"),Stac!$T52))=FALSE,IF(ISERR(FIND(CONCATENATE(BQ$4,"++"),Stac!$T52))=FALSE,IF(ISERR(FIND(CONCATENATE(BQ$4,"+++"),Stac!$T52))=FALSE,"+++","++"),"+")," ")," ")</f>
        <v xml:space="preserve"> </v>
      </c>
    </row>
    <row r="55" spans="1:69" ht="30.6" customHeight="1">
      <c r="A55" s="49" t="str">
        <f>Stac!C53</f>
        <v>Electrical machines and drives in control engineering</v>
      </c>
      <c r="B55" s="27" t="str">
        <f>IF(ISERR(FIND(B$4,Stac!$R53))=FALSE,IF(ISERR(FIND(CONCATENATE(B$4,"+"),Stac!$R53))=FALSE,IF(ISERR(FIND(CONCATENATE(B$4,"++"),Stac!$R53))=FALSE,IF(ISERR(FIND(CONCATENATE(B$4,"+++"),Stac!$R53))=FALSE,"+++","++"),"+")," ")," ")</f>
        <v xml:space="preserve"> </v>
      </c>
      <c r="C55" s="27" t="str">
        <f>IF(ISERR(FIND(C$4,Stac!$R53))=FALSE,IF(ISERR(FIND(CONCATENATE(C$4,"+"),Stac!$R53))=FALSE,IF(ISERR(FIND(CONCATENATE(C$4,"++"),Stac!$R53))=FALSE,IF(ISERR(FIND(CONCATENATE(C$4,"+++"),Stac!$R53))=FALSE,"+++","++"),"+")," ")," ")</f>
        <v xml:space="preserve"> </v>
      </c>
      <c r="D55" s="27" t="str">
        <f>IF(ISERR(FIND(D$4,Stac!$R53))=FALSE,IF(ISERR(FIND(CONCATENATE(D$4,"+"),Stac!$R53))=FALSE,IF(ISERR(FIND(CONCATENATE(D$4,"++"),Stac!$R53))=FALSE,IF(ISERR(FIND(CONCATENATE(D$4,"+++"),Stac!$R53))=FALSE,"+++","++"),"+")," ")," ")</f>
        <v xml:space="preserve"> </v>
      </c>
      <c r="E55" s="27" t="str">
        <f>IF(ISERR(FIND(E$4,Stac!$R53))=FALSE,IF(ISERR(FIND(CONCATENATE(E$4,"+"),Stac!$R53))=FALSE,IF(ISERR(FIND(CONCATENATE(E$4,"++"),Stac!$R53))=FALSE,IF(ISERR(FIND(CONCATENATE(E$4,"+++"),Stac!$R53))=FALSE,"+++","++"),"+")," ")," ")</f>
        <v xml:space="preserve"> </v>
      </c>
      <c r="F55" s="27" t="str">
        <f>IF(ISERR(FIND(F$4,Stac!$R53))=FALSE,IF(ISERR(FIND(CONCATENATE(F$4,"+"),Stac!$R53))=FALSE,IF(ISERR(FIND(CONCATENATE(F$4,"++"),Stac!$R53))=FALSE,IF(ISERR(FIND(CONCATENATE(F$4,"+++"),Stac!$R53))=FALSE,"+++","++"),"+")," ")," ")</f>
        <v xml:space="preserve"> </v>
      </c>
      <c r="G55" s="27" t="str">
        <f>IF(ISERR(FIND(G$4,Stac!$R53))=FALSE,IF(ISERR(FIND(CONCATENATE(G$4,"+"),Stac!$R53))=FALSE,IF(ISERR(FIND(CONCATENATE(G$4,"++"),Stac!$R53))=FALSE,IF(ISERR(FIND(CONCATENATE(G$4,"+++"),Stac!$R53))=FALSE,"+++","++"),"+")," ")," ")</f>
        <v xml:space="preserve"> </v>
      </c>
      <c r="H55" s="27" t="str">
        <f>IF(ISERR(FIND(H$4,Stac!$R53))=FALSE,IF(ISERR(FIND(CONCATENATE(H$4,"+"),Stac!$R53))=FALSE,IF(ISERR(FIND(CONCATENATE(H$4,"++"),Stac!$R53))=FALSE,IF(ISERR(FIND(CONCATENATE(H$4,"+++"),Stac!$R53))=FALSE,"+++","++"),"+")," ")," ")</f>
        <v xml:space="preserve"> </v>
      </c>
      <c r="I55" s="27" t="str">
        <f>IF(ISERR(FIND(I$4,Stac!$R53))=FALSE,IF(ISERR(FIND(CONCATENATE(I$4,"+"),Stac!$R53))=FALSE,IF(ISERR(FIND(CONCATENATE(I$4,"++"),Stac!$R53))=FALSE,IF(ISERR(FIND(CONCATENATE(I$4,"+++"),Stac!$R53))=FALSE,"+++","++"),"+")," ")," ")</f>
        <v xml:space="preserve"> </v>
      </c>
      <c r="J55" s="27" t="str">
        <f>IF(ISERR(FIND(J$4,Stac!$R53))=FALSE,IF(ISERR(FIND(CONCATENATE(J$4,"+"),Stac!$R53))=FALSE,IF(ISERR(FIND(CONCATENATE(J$4,"++"),Stac!$R53))=FALSE,IF(ISERR(FIND(CONCATENATE(J$4,"+++"),Stac!$R53))=FALSE,"+++","++"),"+")," ")," ")</f>
        <v xml:space="preserve"> </v>
      </c>
      <c r="K55" s="27" t="str">
        <f>IF(ISERR(FIND(K$4,Stac!$R53))=FALSE,IF(ISERR(FIND(CONCATENATE(K$4,"+"),Stac!$R53))=FALSE,IF(ISERR(FIND(CONCATENATE(K$4,"++"),Stac!$R53))=FALSE,IF(ISERR(FIND(CONCATENATE(K$4,"+++"),Stac!$R53))=FALSE,"+++","++"),"+")," ")," ")</f>
        <v xml:space="preserve"> </v>
      </c>
      <c r="L55" s="27" t="str">
        <f>IF(ISERR(FIND(L$4,Stac!$R53))=FALSE,IF(ISERR(FIND(CONCATENATE(L$4,"+"),Stac!$R53))=FALSE,IF(ISERR(FIND(CONCATENATE(L$4,"++"),Stac!$R53))=FALSE,IF(ISERR(FIND(CONCATENATE(L$4,"+++"),Stac!$R53))=FALSE,"+++","++"),"+")," ")," ")</f>
        <v xml:space="preserve"> </v>
      </c>
      <c r="M55" s="27" t="str">
        <f>IF(ISERR(FIND(M$4,Stac!$R53))=FALSE,IF(ISERR(FIND(CONCATENATE(M$4,"+"),Stac!$R53))=FALSE,IF(ISERR(FIND(CONCATENATE(M$4,"++"),Stac!$R53))=FALSE,IF(ISERR(FIND(CONCATENATE(M$4,"+++"),Stac!$R53))=FALSE,"+++","++"),"+")," ")," ")</f>
        <v xml:space="preserve"> </v>
      </c>
      <c r="N55" s="27" t="str">
        <f>IF(ISERR(FIND(N$4,Stac!$R53))=FALSE,IF(ISERR(FIND(CONCATENATE(N$4,"+"),Stac!$R53))=FALSE,IF(ISERR(FIND(CONCATENATE(N$4,"++"),Stac!$R53))=FALSE,IF(ISERR(FIND(CONCATENATE(N$4,"+++"),Stac!$R53))=FALSE,"+++","++"),"+")," ")," ")</f>
        <v xml:space="preserve"> </v>
      </c>
      <c r="O55" s="27" t="str">
        <f>IF(ISERR(FIND(O$4,Stac!$R53))=FALSE,IF(ISERR(FIND(CONCATENATE(O$4,"+"),Stac!$R53))=FALSE,IF(ISERR(FIND(CONCATENATE(O$4,"++"),Stac!$R53))=FALSE,IF(ISERR(FIND(CONCATENATE(O$4,"+++"),Stac!$R53))=FALSE,"+++","++"),"+")," ")," ")</f>
        <v xml:space="preserve"> </v>
      </c>
      <c r="P55" s="27" t="str">
        <f>IF(ISERR(FIND(P$4,Stac!$R53))=FALSE,IF(ISERR(FIND(CONCATENATE(P$4,"+"),Stac!$R53))=FALSE,IF(ISERR(FIND(CONCATENATE(P$4,"++"),Stac!$R53))=FALSE,IF(ISERR(FIND(CONCATENATE(P$4,"+++"),Stac!$R53))=FALSE,"+++","++"),"+")," ")," ")</f>
        <v xml:space="preserve"> </v>
      </c>
      <c r="Q55" s="27" t="str">
        <f>IF(ISERR(FIND(Q$4,Stac!$R53))=FALSE,IF(ISERR(FIND(CONCATENATE(Q$4,"+"),Stac!$R53))=FALSE,IF(ISERR(FIND(CONCATENATE(Q$4,"++"),Stac!$R53))=FALSE,IF(ISERR(FIND(CONCATENATE(Q$4,"+++"),Stac!$R53))=FALSE,"+++","++"),"+")," ")," ")</f>
        <v xml:space="preserve"> </v>
      </c>
      <c r="R55" s="27" t="str">
        <f>IF(ISERR(FIND(R$4,Stac!$R53))=FALSE,IF(ISERR(FIND(CONCATENATE(R$4,"+"),Stac!$R53))=FALSE,IF(ISERR(FIND(CONCATENATE(R$4,"++"),Stac!$R53))=FALSE,IF(ISERR(FIND(CONCATENATE(R$4,"+++"),Stac!$R53))=FALSE,"+++","++"),"+")," ")," ")</f>
        <v xml:space="preserve"> </v>
      </c>
      <c r="S55" s="27" t="str">
        <f>IF(ISERR(FIND(S$4,Stac!$R53))=FALSE,IF(ISERR(FIND(CONCATENATE(S$4,"+"),Stac!$R53))=FALSE,IF(ISERR(FIND(CONCATENATE(S$4,"++"),Stac!$R53))=FALSE,IF(ISERR(FIND(CONCATENATE(S$4,"+++"),Stac!$R53))=FALSE,"+++","++"),"+")," ")," ")</f>
        <v>+</v>
      </c>
      <c r="T55" s="27" t="str">
        <f>IF(ISERR(FIND(T$4,Stac!$R53))=FALSE,IF(ISERR(FIND(CONCATENATE(T$4,"+"),Stac!$R53))=FALSE,IF(ISERR(FIND(CONCATENATE(T$4,"++"),Stac!$R53))=FALSE,IF(ISERR(FIND(CONCATENATE(T$4,"+++"),Stac!$R53))=FALSE,"+++","++"),"+")," ")," ")</f>
        <v xml:space="preserve"> </v>
      </c>
      <c r="U55" s="27" t="str">
        <f>IF(ISERR(FIND(U$4,Stac!$R53))=FALSE,IF(ISERR(FIND(CONCATENATE(U$4,"+"),Stac!$R53))=FALSE,IF(ISERR(FIND(CONCATENATE(U$4,"++"),Stac!$R53))=FALSE,IF(ISERR(FIND(CONCATENATE(U$4,"+++"),Stac!$R53))=FALSE,"+++","++"),"+")," ")," ")</f>
        <v>+</v>
      </c>
      <c r="V55" s="27" t="str">
        <f>IF(ISERR(FIND(V$4,Stac!$R53))=FALSE,IF(ISERR(FIND(CONCATENATE(V$4,"+"),Stac!$R53))=FALSE,IF(ISERR(FIND(CONCATENATE(V$4,"++"),Stac!$R53))=FALSE,IF(ISERR(FIND(CONCATENATE(V$4,"+++"),Stac!$R53))=FALSE,"+++","++"),"+")," ")," ")</f>
        <v xml:space="preserve"> </v>
      </c>
      <c r="W55" s="27" t="str">
        <f>IF(ISERR(FIND(W$4,Stac!$R53))=FALSE,IF(ISERR(FIND(CONCATENATE(W$4,"+"),Stac!$R53))=FALSE,IF(ISERR(FIND(CONCATENATE(W$4,"++"),Stac!$R53))=FALSE,IF(ISERR(FIND(CONCATENATE(W$4,"+++"),Stac!$R53))=FALSE,"+++","++"),"+")," ")," ")</f>
        <v xml:space="preserve"> </v>
      </c>
      <c r="X55" s="27" t="str">
        <f>IF(ISERR(FIND(X$4,Stac!$R53))=FALSE,IF(ISERR(FIND(CONCATENATE(X$4,"+"),Stac!$R53))=FALSE,IF(ISERR(FIND(CONCATENATE(X$4,"++"),Stac!$R53))=FALSE,IF(ISERR(FIND(CONCATENATE(X$4,"+++"),Stac!$R53))=FALSE,"+++","++"),"+")," ")," ")</f>
        <v xml:space="preserve"> </v>
      </c>
      <c r="Y55" s="27" t="str">
        <f>IF(ISERR(FIND(Y$4,Stac!$R53))=FALSE,IF(ISERR(FIND(CONCATENATE(Y$4,"+"),Stac!$R53))=FALSE,IF(ISERR(FIND(CONCATENATE(Y$4,"++"),Stac!$R53))=FALSE,IF(ISERR(FIND(CONCATENATE(Y$4,"+++"),Stac!$R53))=FALSE,"+++","++"),"+")," ")," ")</f>
        <v xml:space="preserve"> </v>
      </c>
      <c r="Z55" s="27" t="str">
        <f>IF(ISERR(FIND(Z$4,Stac!$R53))=FALSE,IF(ISERR(FIND(CONCATENATE(Z$4,"+"),Stac!$R53))=FALSE,IF(ISERR(FIND(CONCATENATE(Z$4,"++"),Stac!$R53))=FALSE,IF(ISERR(FIND(CONCATENATE(Z$4,"+++"),Stac!$R53))=FALSE,"+++","++"),"+")," ")," ")</f>
        <v xml:space="preserve"> </v>
      </c>
      <c r="AA55" s="27" t="str">
        <f>IF(ISERR(FIND(AA$4,Stac!$R53))=FALSE,IF(ISERR(FIND(CONCATENATE(AA$4,"+"),Stac!$R53))=FALSE,IF(ISERR(FIND(CONCATENATE(AA$4,"++"),Stac!$R53))=FALSE,IF(ISERR(FIND(CONCATENATE(AA$4,"+++"),Stac!$R53))=FALSE,"+++","++"),"+")," ")," ")</f>
        <v xml:space="preserve"> </v>
      </c>
      <c r="AB55" s="27" t="str">
        <f>IF(ISERR(FIND(AB$4,Stac!$R53))=FALSE,IF(ISERR(FIND(CONCATENATE(AB$4,"+"),Stac!$R53))=FALSE,IF(ISERR(FIND(CONCATENATE(AB$4,"++"),Stac!$R53))=FALSE,IF(ISERR(FIND(CONCATENATE(AB$4,"+++"),Stac!$R53))=FALSE,"+++","++"),"+")," ")," ")</f>
        <v xml:space="preserve"> </v>
      </c>
      <c r="AC55" s="27" t="str">
        <f>IF(ISERR(FIND(AC$4,Stac!$R53))=FALSE,IF(ISERR(FIND(CONCATENATE(AC$4,"+"),Stac!$R53))=FALSE,IF(ISERR(FIND(CONCATENATE(AC$4,"++"),Stac!$R53))=FALSE,IF(ISERR(FIND(CONCATENATE(AC$4,"+++"),Stac!$R53))=FALSE,"+++","++"),"+")," ")," ")</f>
        <v xml:space="preserve"> </v>
      </c>
      <c r="AD55" s="72" t="str">
        <f>Stac!C53</f>
        <v>Electrical machines and drives in control engineering</v>
      </c>
      <c r="AE55" s="27" t="str">
        <f>IF(ISERR(FIND(AE$4,Stac!$S53))=FALSE,IF(ISERR(FIND(CONCATENATE(AE$4,"+"),Stac!$S53))=FALSE,IF(ISERR(FIND(CONCATENATE(AE$4,"++"),Stac!$S53))=FALSE,IF(ISERR(FIND(CONCATENATE(AE$4,"+++"),Stac!$S53))=FALSE,"+++","++"),"+")," ")," ")</f>
        <v xml:space="preserve"> </v>
      </c>
      <c r="AF55" s="27" t="str">
        <f>IF(ISERR(FIND(AF$4,Stac!$S53))=FALSE,IF(ISERR(FIND(CONCATENATE(AF$4,"+"),Stac!$S53))=FALSE,IF(ISERR(FIND(CONCATENATE(AF$4,"++"),Stac!$S53))=FALSE,IF(ISERR(FIND(CONCATENATE(AF$4,"+++"),Stac!$S53))=FALSE,"+++","++"),"+")," ")," ")</f>
        <v xml:space="preserve"> </v>
      </c>
      <c r="AG55" s="27" t="str">
        <f>IF(ISERR(FIND(AG$4,Stac!$S53))=FALSE,IF(ISERR(FIND(CONCATENATE(AG$4,"+"),Stac!$S53))=FALSE,IF(ISERR(FIND(CONCATENATE(AG$4,"++"),Stac!$S53))=FALSE,IF(ISERR(FIND(CONCATENATE(AG$4,"+++"),Stac!$S53))=FALSE,"+++","++"),"+")," ")," ")</f>
        <v xml:space="preserve"> </v>
      </c>
      <c r="AH55" s="27" t="str">
        <f>IF(ISERR(FIND(AH$4,Stac!$S53))=FALSE,IF(ISERR(FIND(CONCATENATE(AH$4,"+"),Stac!$S53))=FALSE,IF(ISERR(FIND(CONCATENATE(AH$4,"++"),Stac!$S53))=FALSE,IF(ISERR(FIND(CONCATENATE(AH$4,"+++"),Stac!$S53))=FALSE,"+++","++"),"+")," ")," ")</f>
        <v xml:space="preserve"> </v>
      </c>
      <c r="AI55" s="27" t="str">
        <f>IF(ISERR(FIND(AI$4,Stac!$S53))=FALSE,IF(ISERR(FIND(CONCATENATE(AI$4,"+"),Stac!$S53))=FALSE,IF(ISERR(FIND(CONCATENATE(AI$4,"++"),Stac!$S53))=FALSE,IF(ISERR(FIND(CONCATENATE(AI$4,"+++"),Stac!$S53))=FALSE,"+++","++"),"+")," ")," ")</f>
        <v xml:space="preserve"> </v>
      </c>
      <c r="AJ55" s="27" t="str">
        <f>IF(ISERR(FIND(AJ$4,Stac!$S53))=FALSE,IF(ISERR(FIND(CONCATENATE(AJ$4,"+"),Stac!$S53))=FALSE,IF(ISERR(FIND(CONCATENATE(AJ$4,"++"),Stac!$S53))=FALSE,IF(ISERR(FIND(CONCATENATE(AJ$4,"+++"),Stac!$S53))=FALSE,"+++","++"),"+")," ")," ")</f>
        <v xml:space="preserve"> </v>
      </c>
      <c r="AK55" s="27" t="str">
        <f>IF(ISERR(FIND(AK$4,Stac!$S53))=FALSE,IF(ISERR(FIND(CONCATENATE(AK$4,"+"),Stac!$S53))=FALSE,IF(ISERR(FIND(CONCATENATE(AK$4,"++"),Stac!$S53))=FALSE,IF(ISERR(FIND(CONCATENATE(AK$4,"+++"),Stac!$S53))=FALSE,"+++","++"),"+")," ")," ")</f>
        <v xml:space="preserve"> </v>
      </c>
      <c r="AL55" s="27" t="str">
        <f>IF(ISERR(FIND(AL$4,Stac!$S53))=FALSE,IF(ISERR(FIND(CONCATENATE(AL$4,"+"),Stac!$S53))=FALSE,IF(ISERR(FIND(CONCATENATE(AL$4,"++"),Stac!$S53))=FALSE,IF(ISERR(FIND(CONCATENATE(AL$4,"+++"),Stac!$S53))=FALSE,"+++","++"),"+")," ")," ")</f>
        <v xml:space="preserve"> </v>
      </c>
      <c r="AM55" s="27" t="str">
        <f>IF(ISERR(FIND(AM$4,Stac!$S53))=FALSE,IF(ISERR(FIND(CONCATENATE(AM$4,"+"),Stac!$S53))=FALSE,IF(ISERR(FIND(CONCATENATE(AM$4,"++"),Stac!$S53))=FALSE,IF(ISERR(FIND(CONCATENATE(AM$4,"+++"),Stac!$S53))=FALSE,"+++","++"),"+")," ")," ")</f>
        <v xml:space="preserve"> </v>
      </c>
      <c r="AN55" s="27" t="str">
        <f>IF(ISERR(FIND(AN$4,Stac!$S53))=FALSE,IF(ISERR(FIND(CONCATENATE(AN$4,"+"),Stac!$S53))=FALSE,IF(ISERR(FIND(CONCATENATE(AN$4,"++"),Stac!$S53))=FALSE,IF(ISERR(FIND(CONCATENATE(AN$4,"+++"),Stac!$S53))=FALSE,"+++","++"),"+")," ")," ")</f>
        <v xml:space="preserve"> </v>
      </c>
      <c r="AO55" s="27" t="str">
        <f>IF(ISERR(FIND(AO$4,Stac!$S53))=FALSE,IF(ISERR(FIND(CONCATENATE(AO$4,"+"),Stac!$S53))=FALSE,IF(ISERR(FIND(CONCATENATE(AO$4,"++"),Stac!$S53))=FALSE,IF(ISERR(FIND(CONCATENATE(AO$4,"+++"),Stac!$S53))=FALSE,"+++","++"),"+")," ")," ")</f>
        <v>+</v>
      </c>
      <c r="AP55" s="27" t="str">
        <f>IF(ISERR(FIND(AP$4,Stac!$S53))=FALSE,IF(ISERR(FIND(CONCATENATE(AP$4,"+"),Stac!$S53))=FALSE,IF(ISERR(FIND(CONCATENATE(AP$4,"++"),Stac!$S53))=FALSE,IF(ISERR(FIND(CONCATENATE(AP$4,"+++"),Stac!$S53))=FALSE,"+++","++"),"+")," ")," ")</f>
        <v xml:space="preserve"> </v>
      </c>
      <c r="AQ55" s="27" t="str">
        <f>IF(ISERR(FIND(AQ$4,Stac!$S53))=FALSE,IF(ISERR(FIND(CONCATENATE(AQ$4,"+"),Stac!$S53))=FALSE,IF(ISERR(FIND(CONCATENATE(AQ$4,"++"),Stac!$S53))=FALSE,IF(ISERR(FIND(CONCATENATE(AQ$4,"+++"),Stac!$S53))=FALSE,"+++","++"),"+")," ")," ")</f>
        <v xml:space="preserve"> </v>
      </c>
      <c r="AR55" s="27" t="str">
        <f>IF(ISERR(FIND(AR$4,Stac!$S53))=FALSE,IF(ISERR(FIND(CONCATENATE(AR$4,"+"),Stac!$S53))=FALSE,IF(ISERR(FIND(CONCATENATE(AR$4,"++"),Stac!$S53))=FALSE,IF(ISERR(FIND(CONCATENATE(AR$4,"+++"),Stac!$S53))=FALSE,"+++","++"),"+")," ")," ")</f>
        <v xml:space="preserve"> </v>
      </c>
      <c r="AS55" s="27" t="str">
        <f>IF(ISERR(FIND(AS$4,Stac!$S53))=FALSE,IF(ISERR(FIND(CONCATENATE(AS$4,"+"),Stac!$S53))=FALSE,IF(ISERR(FIND(CONCATENATE(AS$4,"++"),Stac!$S53))=FALSE,IF(ISERR(FIND(CONCATENATE(AS$4,"+++"),Stac!$S53))=FALSE,"+++","++"),"+")," ")," ")</f>
        <v>+</v>
      </c>
      <c r="AT55" s="27" t="str">
        <f>IF(ISERR(FIND(AT$4,Stac!$S53))=FALSE,IF(ISERR(FIND(CONCATENATE(AT$4,"+"),Stac!$S53))=FALSE,IF(ISERR(FIND(CONCATENATE(AT$4,"++"),Stac!$S53))=FALSE,IF(ISERR(FIND(CONCATENATE(AT$4,"+++"),Stac!$S53))=FALSE,"+++","++"),"+")," ")," ")</f>
        <v xml:space="preserve"> </v>
      </c>
      <c r="AU55" s="27" t="str">
        <f>IF(ISERR(FIND(AU$4,Stac!$S53))=FALSE,IF(ISERR(FIND(CONCATENATE(AU$4,"+"),Stac!$S53))=FALSE,IF(ISERR(FIND(CONCATENATE(AU$4,"++"),Stac!$S53))=FALSE,IF(ISERR(FIND(CONCATENATE(AU$4,"+++"),Stac!$S53))=FALSE,"+++","++"),"+")," ")," ")</f>
        <v xml:space="preserve"> </v>
      </c>
      <c r="AV55" s="27" t="str">
        <f>IF(ISERR(FIND(AV$4,Stac!$S53))=FALSE,IF(ISERR(FIND(CONCATENATE(AV$4,"+"),Stac!$S53))=FALSE,IF(ISERR(FIND(CONCATENATE(AV$4,"++"),Stac!$S53))=FALSE,IF(ISERR(FIND(CONCATENATE(AV$4,"+++"),Stac!$S53))=FALSE,"+++","++"),"+")," ")," ")</f>
        <v xml:space="preserve"> </v>
      </c>
      <c r="AW55" s="27" t="str">
        <f>IF(ISERR(FIND(AW$4,Stac!$S53))=FALSE,IF(ISERR(FIND(CONCATENATE(AW$4,"+"),Stac!$S53))=FALSE,IF(ISERR(FIND(CONCATENATE(AW$4,"++"),Stac!$S53))=FALSE,IF(ISERR(FIND(CONCATENATE(AW$4,"+++"),Stac!$S53))=FALSE,"+++","++"),"+")," ")," ")</f>
        <v xml:space="preserve"> </v>
      </c>
      <c r="AX55" s="27" t="str">
        <f>IF(ISERR(FIND(AX$4,Stac!$S53))=FALSE,IF(ISERR(FIND(CONCATENATE(AX$4,"+"),Stac!$S53))=FALSE,IF(ISERR(FIND(CONCATENATE(AX$4,"++"),Stac!$S53))=FALSE,IF(ISERR(FIND(CONCATENATE(AX$4,"+++"),Stac!$S53))=FALSE,"+++","++"),"+")," ")," ")</f>
        <v xml:space="preserve"> </v>
      </c>
      <c r="AY55" s="27" t="str">
        <f>IF(ISERR(FIND(AY$4,Stac!$S53))=FALSE,IF(ISERR(FIND(CONCATENATE(AY$4,"+"),Stac!$S53))=FALSE,IF(ISERR(FIND(CONCATENATE(AY$4,"++"),Stac!$S53))=FALSE,IF(ISERR(FIND(CONCATENATE(AY$4,"+++"),Stac!$S53))=FALSE,"+++","++"),"+")," ")," ")</f>
        <v xml:space="preserve"> </v>
      </c>
      <c r="AZ55" s="27" t="str">
        <f>IF(ISERR(FIND(AZ$4,Stac!$S53))=FALSE,IF(ISERR(FIND(CONCATENATE(AZ$4,"+"),Stac!$S53))=FALSE,IF(ISERR(FIND(CONCATENATE(AZ$4,"++"),Stac!$S53))=FALSE,IF(ISERR(FIND(CONCATENATE(AZ$4,"+++"),Stac!$S53))=FALSE,"+++","++"),"+")," ")," ")</f>
        <v xml:space="preserve"> </v>
      </c>
      <c r="BA55" s="27" t="str">
        <f>IF(ISERR(FIND(BA$4,Stac!$S53))=FALSE,IF(ISERR(FIND(CONCATENATE(BA$4,"+"),Stac!$S53))=FALSE,IF(ISERR(FIND(CONCATENATE(BA$4,"++"),Stac!$S53))=FALSE,IF(ISERR(FIND(CONCATENATE(BA$4,"+++"),Stac!$S53))=FALSE,"+++","++"),"+")," ")," ")</f>
        <v xml:space="preserve"> </v>
      </c>
      <c r="BB55" s="27" t="str">
        <f>IF(ISERR(FIND(BB$4,Stac!$S53))=FALSE,IF(ISERR(FIND(CONCATENATE(BB$4,"+"),Stac!$S53))=FALSE,IF(ISERR(FIND(CONCATENATE(BB$4,"++"),Stac!$S53))=FALSE,IF(ISERR(FIND(CONCATENATE(BB$4,"+++"),Stac!$S53))=FALSE,"+++","++"),"+")," ")," ")</f>
        <v xml:space="preserve"> </v>
      </c>
      <c r="BC55" s="27" t="str">
        <f>IF(ISERR(FIND(BC$4,Stac!$S53))=FALSE,IF(ISERR(FIND(CONCATENATE(BC$4,"+"),Stac!$S53))=FALSE,IF(ISERR(FIND(CONCATENATE(BC$4,"++"),Stac!$S53))=FALSE,IF(ISERR(FIND(CONCATENATE(BC$4,"+++"),Stac!$S53))=FALSE,"+++","++"),"+")," ")," ")</f>
        <v xml:space="preserve"> </v>
      </c>
      <c r="BD55" s="27" t="str">
        <f>IF(ISERR(FIND(BD$4,Stac!$S53))=FALSE,IF(ISERR(FIND(CONCATENATE(BD$4,"+"),Stac!$S53))=FALSE,IF(ISERR(FIND(CONCATENATE(BD$4,"++"),Stac!$S53))=FALSE,IF(ISERR(FIND(CONCATENATE(BD$4,"+++"),Stac!$S53))=FALSE,"+++","++"),"+")," ")," ")</f>
        <v xml:space="preserve"> </v>
      </c>
      <c r="BE55" s="27" t="str">
        <f>IF(ISERR(FIND(BE$4,Stac!$S53))=FALSE,IF(ISERR(FIND(CONCATENATE(BE$4,"+"),Stac!$S53))=FALSE,IF(ISERR(FIND(CONCATENATE(BE$4,"++"),Stac!$S53))=FALSE,IF(ISERR(FIND(CONCATENATE(BE$4,"+++"),Stac!$S53))=FALSE,"+++","++"),"+")," ")," ")</f>
        <v xml:space="preserve"> </v>
      </c>
      <c r="BF55" s="27" t="str">
        <f>IF(ISERR(FIND(BF$4,Stac!$S53))=FALSE,IF(ISERR(FIND(CONCATENATE(BF$4,"+"),Stac!$S53))=FALSE,IF(ISERR(FIND(CONCATENATE(BF$4,"++"),Stac!$S53))=FALSE,IF(ISERR(FIND(CONCATENATE(BF$4,"+++"),Stac!$S53))=FALSE,"+++","++"),"+")," ")," ")</f>
        <v xml:space="preserve"> </v>
      </c>
      <c r="BG55" s="27" t="str">
        <f>IF(ISERR(FIND(BG$4,Stac!$S53))=FALSE,IF(ISERR(FIND(CONCATENATE(BG$4,"+"),Stac!$S53))=FALSE,IF(ISERR(FIND(CONCATENATE(BG$4,"++"),Stac!$S53))=FALSE,IF(ISERR(FIND(CONCATENATE(BG$4,"+++"),Stac!$S53))=FALSE,"+++","++"),"+")," ")," ")</f>
        <v>+</v>
      </c>
      <c r="BH55" s="27" t="str">
        <f>IF(ISERR(FIND(BH$4,Stac!$S53))=FALSE,IF(ISERR(FIND(CONCATENATE(BH$4,"+"),Stac!$S53))=FALSE,IF(ISERR(FIND(CONCATENATE(BH$4,"++"),Stac!$S53))=FALSE,IF(ISERR(FIND(CONCATENATE(BH$4,"+++"),Stac!$S53))=FALSE,"+++","++"),"+")," ")," ")</f>
        <v xml:space="preserve"> </v>
      </c>
      <c r="BI55" s="27" t="str">
        <f>IF(ISERR(FIND(BI$4,Stac!$S53))=FALSE,IF(ISERR(FIND(CONCATENATE(BI$4,"+"),Stac!$S53))=FALSE,IF(ISERR(FIND(CONCATENATE(BI$4,"++"),Stac!$S53))=FALSE,IF(ISERR(FIND(CONCATENATE(BI$4,"+++"),Stac!$S53))=FALSE,"+++","++"),"+")," ")," ")</f>
        <v xml:space="preserve"> </v>
      </c>
      <c r="BJ55" s="72" t="str">
        <f>Stac!C53</f>
        <v>Electrical machines and drives in control engineering</v>
      </c>
      <c r="BK55" s="27" t="str">
        <f>IF(ISERR(FIND(BK$4,Stac!$T53))=FALSE,IF(ISERR(FIND(CONCATENATE(BK$4,"+"),Stac!$T53))=FALSE,IF(ISERR(FIND(CONCATENATE(BK$4,"++"),Stac!$T53))=FALSE,IF(ISERR(FIND(CONCATENATE(BK$4,"+++"),Stac!$T53))=FALSE,"+++","++"),"+")," ")," ")</f>
        <v>+</v>
      </c>
      <c r="BL55" s="27" t="str">
        <f>IF(ISERR(FIND(BL$4,Stac!$T53))=FALSE,IF(ISERR(FIND(CONCATENATE(BL$4,"+"),Stac!$T53))=FALSE,IF(ISERR(FIND(CONCATENATE(BL$4,"++"),Stac!$T53))=FALSE,IF(ISERR(FIND(CONCATENATE(BL$4,"+++"),Stac!$T53))=FALSE,"+++","++"),"+")," ")," ")</f>
        <v xml:space="preserve"> </v>
      </c>
      <c r="BM55" s="27" t="str">
        <f>IF(ISERR(FIND(BM$4,Stac!$T53))=FALSE,IF(ISERR(FIND(CONCATENATE(BM$4,"+"),Stac!$T53))=FALSE,IF(ISERR(FIND(CONCATENATE(BM$4,"++"),Stac!$T53))=FALSE,IF(ISERR(FIND(CONCATENATE(BM$4,"+++"),Stac!$T53))=FALSE,"+++","++"),"+")," ")," ")</f>
        <v xml:space="preserve"> </v>
      </c>
      <c r="BN55" s="27" t="str">
        <f>IF(ISERR(FIND(BN$4,Stac!$T53))=FALSE,IF(ISERR(FIND(CONCATENATE(BN$4,"+"),Stac!$T53))=FALSE,IF(ISERR(FIND(CONCATENATE(BN$4,"++"),Stac!$T53))=FALSE,IF(ISERR(FIND(CONCATENATE(BN$4,"+++"),Stac!$T53))=FALSE,"+++","++"),"+")," ")," ")</f>
        <v xml:space="preserve"> </v>
      </c>
      <c r="BO55" s="27" t="str">
        <f>IF(ISERR(FIND(BO$4,Stac!$T53))=FALSE,IF(ISERR(FIND(CONCATENATE(BO$4,"+"),Stac!$T53))=FALSE,IF(ISERR(FIND(CONCATENATE(BO$4,"++"),Stac!$T53))=FALSE,IF(ISERR(FIND(CONCATENATE(BO$4,"+++"),Stac!$T53))=FALSE,"+++","++"),"+")," ")," ")</f>
        <v>+</v>
      </c>
      <c r="BP55" s="27" t="str">
        <f>IF(ISERR(FIND(BP$4,Stac!$T53))=FALSE,IF(ISERR(FIND(CONCATENATE(BP$4,"+"),Stac!$T53))=FALSE,IF(ISERR(FIND(CONCATENATE(BP$4,"++"),Stac!$T53))=FALSE,IF(ISERR(FIND(CONCATENATE(BP$4,"+++"),Stac!$T53))=FALSE,"+++","++"),"+")," ")," ")</f>
        <v xml:space="preserve"> </v>
      </c>
      <c r="BQ55" s="27" t="str">
        <f>IF(ISERR(FIND(BQ$4,Stac!$T53))=FALSE,IF(ISERR(FIND(CONCATENATE(BQ$4,"+"),Stac!$T53))=FALSE,IF(ISERR(FIND(CONCATENATE(BQ$4,"++"),Stac!$T53))=FALSE,IF(ISERR(FIND(CONCATENATE(BQ$4,"+++"),Stac!$T53))=FALSE,"+++","++"),"+")," ")," ")</f>
        <v xml:space="preserve"> </v>
      </c>
    </row>
    <row r="56" spans="1:69" ht="30.6" customHeight="1">
      <c r="A56" s="49" t="str">
        <f>Stac!C54</f>
        <v>Microprocessor systems</v>
      </c>
      <c r="B56" s="27" t="str">
        <f>IF(ISERR(FIND(B$4,Stac!$R54))=FALSE,IF(ISERR(FIND(CONCATENATE(B$4,"+"),Stac!$R54))=FALSE,IF(ISERR(FIND(CONCATENATE(B$4,"++"),Stac!$R54))=FALSE,IF(ISERR(FIND(CONCATENATE(B$4,"+++"),Stac!$R54))=FALSE,"+++","++"),"+")," ")," ")</f>
        <v xml:space="preserve"> </v>
      </c>
      <c r="C56" s="27" t="str">
        <f>IF(ISERR(FIND(C$4,Stac!$R54))=FALSE,IF(ISERR(FIND(CONCATENATE(C$4,"+"),Stac!$R54))=FALSE,IF(ISERR(FIND(CONCATENATE(C$4,"++"),Stac!$R54))=FALSE,IF(ISERR(FIND(CONCATENATE(C$4,"+++"),Stac!$R54))=FALSE,"+++","++"),"+")," ")," ")</f>
        <v xml:space="preserve"> </v>
      </c>
      <c r="D56" s="27" t="str">
        <f>IF(ISERR(FIND(D$4,Stac!$R54))=FALSE,IF(ISERR(FIND(CONCATENATE(D$4,"+"),Stac!$R54))=FALSE,IF(ISERR(FIND(CONCATENATE(D$4,"++"),Stac!$R54))=FALSE,IF(ISERR(FIND(CONCATENATE(D$4,"+++"),Stac!$R54))=FALSE,"+++","++"),"+")," ")," ")</f>
        <v xml:space="preserve"> </v>
      </c>
      <c r="E56" s="27" t="str">
        <f>IF(ISERR(FIND(E$4,Stac!$R54))=FALSE,IF(ISERR(FIND(CONCATENATE(E$4,"+"),Stac!$R54))=FALSE,IF(ISERR(FIND(CONCATENATE(E$4,"++"),Stac!$R54))=FALSE,IF(ISERR(FIND(CONCATENATE(E$4,"+++"),Stac!$R54))=FALSE,"+++","++"),"+")," ")," ")</f>
        <v xml:space="preserve"> </v>
      </c>
      <c r="F56" s="27" t="str">
        <f>IF(ISERR(FIND(F$4,Stac!$R54))=FALSE,IF(ISERR(FIND(CONCATENATE(F$4,"+"),Stac!$R54))=FALSE,IF(ISERR(FIND(CONCATENATE(F$4,"++"),Stac!$R54))=FALSE,IF(ISERR(FIND(CONCATENATE(F$4,"+++"),Stac!$R54))=FALSE,"+++","++"),"+")," ")," ")</f>
        <v xml:space="preserve"> </v>
      </c>
      <c r="G56" s="27" t="str">
        <f>IF(ISERR(FIND(G$4,Stac!$R54))=FALSE,IF(ISERR(FIND(CONCATENATE(G$4,"+"),Stac!$R54))=FALSE,IF(ISERR(FIND(CONCATENATE(G$4,"++"),Stac!$R54))=FALSE,IF(ISERR(FIND(CONCATENATE(G$4,"+++"),Stac!$R54))=FALSE,"+++","++"),"+")," ")," ")</f>
        <v xml:space="preserve"> </v>
      </c>
      <c r="H56" s="27" t="str">
        <f>IF(ISERR(FIND(H$4,Stac!$R54))=FALSE,IF(ISERR(FIND(CONCATENATE(H$4,"+"),Stac!$R54))=FALSE,IF(ISERR(FIND(CONCATENATE(H$4,"++"),Stac!$R54))=FALSE,IF(ISERR(FIND(CONCATENATE(H$4,"+++"),Stac!$R54))=FALSE,"+++","++"),"+")," ")," ")</f>
        <v xml:space="preserve"> </v>
      </c>
      <c r="I56" s="27" t="str">
        <f>IF(ISERR(FIND(I$4,Stac!$R54))=FALSE,IF(ISERR(FIND(CONCATENATE(I$4,"+"),Stac!$R54))=FALSE,IF(ISERR(FIND(CONCATENATE(I$4,"++"),Stac!$R54))=FALSE,IF(ISERR(FIND(CONCATENATE(I$4,"+++"),Stac!$R54))=FALSE,"+++","++"),"+")," ")," ")</f>
        <v xml:space="preserve"> </v>
      </c>
      <c r="J56" s="27" t="str">
        <f>IF(ISERR(FIND(J$4,Stac!$R54))=FALSE,IF(ISERR(FIND(CONCATENATE(J$4,"+"),Stac!$R54))=FALSE,IF(ISERR(FIND(CONCATENATE(J$4,"++"),Stac!$R54))=FALSE,IF(ISERR(FIND(CONCATENATE(J$4,"+++"),Stac!$R54))=FALSE,"+++","++"),"+")," ")," ")</f>
        <v>+</v>
      </c>
      <c r="K56" s="27" t="str">
        <f>IF(ISERR(FIND(K$4,Stac!$R54))=FALSE,IF(ISERR(FIND(CONCATENATE(K$4,"+"),Stac!$R54))=FALSE,IF(ISERR(FIND(CONCATENATE(K$4,"++"),Stac!$R54))=FALSE,IF(ISERR(FIND(CONCATENATE(K$4,"+++"),Stac!$R54))=FALSE,"+++","++"),"+")," ")," ")</f>
        <v xml:space="preserve"> </v>
      </c>
      <c r="L56" s="27" t="str">
        <f>IF(ISERR(FIND(L$4,Stac!$R54))=FALSE,IF(ISERR(FIND(CONCATENATE(L$4,"+"),Stac!$R54))=FALSE,IF(ISERR(FIND(CONCATENATE(L$4,"++"),Stac!$R54))=FALSE,IF(ISERR(FIND(CONCATENATE(L$4,"+++"),Stac!$R54))=FALSE,"+++","++"),"+")," ")," ")</f>
        <v xml:space="preserve"> </v>
      </c>
      <c r="M56" s="27" t="str">
        <f>IF(ISERR(FIND(M$4,Stac!$R54))=FALSE,IF(ISERR(FIND(CONCATENATE(M$4,"+"),Stac!$R54))=FALSE,IF(ISERR(FIND(CONCATENATE(M$4,"++"),Stac!$R54))=FALSE,IF(ISERR(FIND(CONCATENATE(M$4,"+++"),Stac!$R54))=FALSE,"+++","++"),"+")," ")," ")</f>
        <v xml:space="preserve"> </v>
      </c>
      <c r="N56" s="27" t="str">
        <f>IF(ISERR(FIND(N$4,Stac!$R54))=FALSE,IF(ISERR(FIND(CONCATENATE(N$4,"+"),Stac!$R54))=FALSE,IF(ISERR(FIND(CONCATENATE(N$4,"++"),Stac!$R54))=FALSE,IF(ISERR(FIND(CONCATENATE(N$4,"+++"),Stac!$R54))=FALSE,"+++","++"),"+")," ")," ")</f>
        <v>+</v>
      </c>
      <c r="O56" s="27" t="str">
        <f>IF(ISERR(FIND(O$4,Stac!$R54))=FALSE,IF(ISERR(FIND(CONCATENATE(O$4,"+"),Stac!$R54))=FALSE,IF(ISERR(FIND(CONCATENATE(O$4,"++"),Stac!$R54))=FALSE,IF(ISERR(FIND(CONCATENATE(O$4,"+++"),Stac!$R54))=FALSE,"+++","++"),"+")," ")," ")</f>
        <v xml:space="preserve"> </v>
      </c>
      <c r="P56" s="27" t="str">
        <f>IF(ISERR(FIND(P$4,Stac!$R54))=FALSE,IF(ISERR(FIND(CONCATENATE(P$4,"+"),Stac!$R54))=FALSE,IF(ISERR(FIND(CONCATENATE(P$4,"++"),Stac!$R54))=FALSE,IF(ISERR(FIND(CONCATENATE(P$4,"+++"),Stac!$R54))=FALSE,"+++","++"),"+")," ")," ")</f>
        <v xml:space="preserve"> </v>
      </c>
      <c r="Q56" s="27" t="str">
        <f>IF(ISERR(FIND(Q$4,Stac!$R54))=FALSE,IF(ISERR(FIND(CONCATENATE(Q$4,"+"),Stac!$R54))=FALSE,IF(ISERR(FIND(CONCATENATE(Q$4,"++"),Stac!$R54))=FALSE,IF(ISERR(FIND(CONCATENATE(Q$4,"+++"),Stac!$R54))=FALSE,"+++","++"),"+")," ")," ")</f>
        <v xml:space="preserve"> </v>
      </c>
      <c r="R56" s="27" t="str">
        <f>IF(ISERR(FIND(R$4,Stac!$R54))=FALSE,IF(ISERR(FIND(CONCATENATE(R$4,"+"),Stac!$R54))=FALSE,IF(ISERR(FIND(CONCATENATE(R$4,"++"),Stac!$R54))=FALSE,IF(ISERR(FIND(CONCATENATE(R$4,"+++"),Stac!$R54))=FALSE,"+++","++"),"+")," ")," ")</f>
        <v xml:space="preserve"> </v>
      </c>
      <c r="S56" s="27" t="str">
        <f>IF(ISERR(FIND(S$4,Stac!$R54))=FALSE,IF(ISERR(FIND(CONCATENATE(S$4,"+"),Stac!$R54))=FALSE,IF(ISERR(FIND(CONCATENATE(S$4,"++"),Stac!$R54))=FALSE,IF(ISERR(FIND(CONCATENATE(S$4,"+++"),Stac!$R54))=FALSE,"+++","++"),"+")," ")," ")</f>
        <v xml:space="preserve"> </v>
      </c>
      <c r="T56" s="27" t="str">
        <f>IF(ISERR(FIND(T$4,Stac!$R54))=FALSE,IF(ISERR(FIND(CONCATENATE(T$4,"+"),Stac!$R54))=FALSE,IF(ISERR(FIND(CONCATENATE(T$4,"++"),Stac!$R54))=FALSE,IF(ISERR(FIND(CONCATENATE(T$4,"+++"),Stac!$R54))=FALSE,"+++","++"),"+")," ")," ")</f>
        <v xml:space="preserve"> </v>
      </c>
      <c r="U56" s="27" t="str">
        <f>IF(ISERR(FIND(U$4,Stac!$R54))=FALSE,IF(ISERR(FIND(CONCATENATE(U$4,"+"),Stac!$R54))=FALSE,IF(ISERR(FIND(CONCATENATE(U$4,"++"),Stac!$R54))=FALSE,IF(ISERR(FIND(CONCATENATE(U$4,"+++"),Stac!$R54))=FALSE,"+++","++"),"+")," ")," ")</f>
        <v>+</v>
      </c>
      <c r="V56" s="27" t="str">
        <f>IF(ISERR(FIND(V$4,Stac!$R54))=FALSE,IF(ISERR(FIND(CONCATENATE(V$4,"+"),Stac!$R54))=FALSE,IF(ISERR(FIND(CONCATENATE(V$4,"++"),Stac!$R54))=FALSE,IF(ISERR(FIND(CONCATENATE(V$4,"+++"),Stac!$R54))=FALSE,"+++","++"),"+")," ")," ")</f>
        <v xml:space="preserve"> </v>
      </c>
      <c r="W56" s="27" t="str">
        <f>IF(ISERR(FIND(W$4,Stac!$R54))=FALSE,IF(ISERR(FIND(CONCATENATE(W$4,"+"),Stac!$R54))=FALSE,IF(ISERR(FIND(CONCATENATE(W$4,"++"),Stac!$R54))=FALSE,IF(ISERR(FIND(CONCATENATE(W$4,"+++"),Stac!$R54))=FALSE,"+++","++"),"+")," ")," ")</f>
        <v xml:space="preserve"> </v>
      </c>
      <c r="X56" s="27" t="str">
        <f>IF(ISERR(FIND(X$4,Stac!$R54))=FALSE,IF(ISERR(FIND(CONCATENATE(X$4,"+"),Stac!$R54))=FALSE,IF(ISERR(FIND(CONCATENATE(X$4,"++"),Stac!$R54))=FALSE,IF(ISERR(FIND(CONCATENATE(X$4,"+++"),Stac!$R54))=FALSE,"+++","++"),"+")," ")," ")</f>
        <v xml:space="preserve"> </v>
      </c>
      <c r="Y56" s="27" t="str">
        <f>IF(ISERR(FIND(Y$4,Stac!$R54))=FALSE,IF(ISERR(FIND(CONCATENATE(Y$4,"+"),Stac!$R54))=FALSE,IF(ISERR(FIND(CONCATENATE(Y$4,"++"),Stac!$R54))=FALSE,IF(ISERR(FIND(CONCATENATE(Y$4,"+++"),Stac!$R54))=FALSE,"+++","++"),"+")," ")," ")</f>
        <v xml:space="preserve"> </v>
      </c>
      <c r="Z56" s="27" t="str">
        <f>IF(ISERR(FIND(Z$4,Stac!$R54))=FALSE,IF(ISERR(FIND(CONCATENATE(Z$4,"+"),Stac!$R54))=FALSE,IF(ISERR(FIND(CONCATENATE(Z$4,"++"),Stac!$R54))=FALSE,IF(ISERR(FIND(CONCATENATE(Z$4,"+++"),Stac!$R54))=FALSE,"+++","++"),"+")," ")," ")</f>
        <v xml:space="preserve"> </v>
      </c>
      <c r="AA56" s="27" t="str">
        <f>IF(ISERR(FIND(AA$4,Stac!$R54))=FALSE,IF(ISERR(FIND(CONCATENATE(AA$4,"+"),Stac!$R54))=FALSE,IF(ISERR(FIND(CONCATENATE(AA$4,"++"),Stac!$R54))=FALSE,IF(ISERR(FIND(CONCATENATE(AA$4,"+++"),Stac!$R54))=FALSE,"+++","++"),"+")," ")," ")</f>
        <v xml:space="preserve"> </v>
      </c>
      <c r="AB56" s="27" t="str">
        <f>IF(ISERR(FIND(AB$4,Stac!$R54))=FALSE,IF(ISERR(FIND(CONCATENATE(AB$4,"+"),Stac!$R54))=FALSE,IF(ISERR(FIND(CONCATENATE(AB$4,"++"),Stac!$R54))=FALSE,IF(ISERR(FIND(CONCATENATE(AB$4,"+++"),Stac!$R54))=FALSE,"+++","++"),"+")," ")," ")</f>
        <v xml:space="preserve"> </v>
      </c>
      <c r="AC56" s="27" t="str">
        <f>IF(ISERR(FIND(AC$4,Stac!$R54))=FALSE,IF(ISERR(FIND(CONCATENATE(AC$4,"+"),Stac!$R54))=FALSE,IF(ISERR(FIND(CONCATENATE(AC$4,"++"),Stac!$R54))=FALSE,IF(ISERR(FIND(CONCATENATE(AC$4,"+++"),Stac!$R54))=FALSE,"+++","++"),"+")," ")," ")</f>
        <v xml:space="preserve"> </v>
      </c>
      <c r="AD56" s="72" t="str">
        <f>Stac!C54</f>
        <v>Microprocessor systems</v>
      </c>
      <c r="AE56" s="27" t="str">
        <f>IF(ISERR(FIND(AE$4,Stac!$S54))=FALSE,IF(ISERR(FIND(CONCATENATE(AE$4,"+"),Stac!$S54))=FALSE,IF(ISERR(FIND(CONCATENATE(AE$4,"++"),Stac!$S54))=FALSE,IF(ISERR(FIND(CONCATENATE(AE$4,"+++"),Stac!$S54))=FALSE,"+++","++"),"+")," ")," ")</f>
        <v xml:space="preserve"> </v>
      </c>
      <c r="AF56" s="27" t="str">
        <f>IF(ISERR(FIND(AF$4,Stac!$S54))=FALSE,IF(ISERR(FIND(CONCATENATE(AF$4,"+"),Stac!$S54))=FALSE,IF(ISERR(FIND(CONCATENATE(AF$4,"++"),Stac!$S54))=FALSE,IF(ISERR(FIND(CONCATENATE(AF$4,"+++"),Stac!$S54))=FALSE,"+++","++"),"+")," ")," ")</f>
        <v>+</v>
      </c>
      <c r="AG56" s="27" t="str">
        <f>IF(ISERR(FIND(AG$4,Stac!$S54))=FALSE,IF(ISERR(FIND(CONCATENATE(AG$4,"+"),Stac!$S54))=FALSE,IF(ISERR(FIND(CONCATENATE(AG$4,"++"),Stac!$S54))=FALSE,IF(ISERR(FIND(CONCATENATE(AG$4,"+++"),Stac!$S54))=FALSE,"+++","++"),"+")," ")," ")</f>
        <v xml:space="preserve"> </v>
      </c>
      <c r="AH56" s="27" t="str">
        <f>IF(ISERR(FIND(AH$4,Stac!$S54))=FALSE,IF(ISERR(FIND(CONCATENATE(AH$4,"+"),Stac!$S54))=FALSE,IF(ISERR(FIND(CONCATENATE(AH$4,"++"),Stac!$S54))=FALSE,IF(ISERR(FIND(CONCATENATE(AH$4,"+++"),Stac!$S54))=FALSE,"+++","++"),"+")," ")," ")</f>
        <v xml:space="preserve"> </v>
      </c>
      <c r="AI56" s="27" t="str">
        <f>IF(ISERR(FIND(AI$4,Stac!$S54))=FALSE,IF(ISERR(FIND(CONCATENATE(AI$4,"+"),Stac!$S54))=FALSE,IF(ISERR(FIND(CONCATENATE(AI$4,"++"),Stac!$S54))=FALSE,IF(ISERR(FIND(CONCATENATE(AI$4,"+++"),Stac!$S54))=FALSE,"+++","++"),"+")," ")," ")</f>
        <v xml:space="preserve"> </v>
      </c>
      <c r="AJ56" s="27" t="str">
        <f>IF(ISERR(FIND(AJ$4,Stac!$S54))=FALSE,IF(ISERR(FIND(CONCATENATE(AJ$4,"+"),Stac!$S54))=FALSE,IF(ISERR(FIND(CONCATENATE(AJ$4,"++"),Stac!$S54))=FALSE,IF(ISERR(FIND(CONCATENATE(AJ$4,"+++"),Stac!$S54))=FALSE,"+++","++"),"+")," ")," ")</f>
        <v xml:space="preserve"> </v>
      </c>
      <c r="AK56" s="27" t="str">
        <f>IF(ISERR(FIND(AK$4,Stac!$S54))=FALSE,IF(ISERR(FIND(CONCATENATE(AK$4,"+"),Stac!$S54))=FALSE,IF(ISERR(FIND(CONCATENATE(AK$4,"++"),Stac!$S54))=FALSE,IF(ISERR(FIND(CONCATENATE(AK$4,"+++"),Stac!$S54))=FALSE,"+++","++"),"+")," ")," ")</f>
        <v xml:space="preserve"> </v>
      </c>
      <c r="AL56" s="27" t="str">
        <f>IF(ISERR(FIND(AL$4,Stac!$S54))=FALSE,IF(ISERR(FIND(CONCATENATE(AL$4,"+"),Stac!$S54))=FALSE,IF(ISERR(FIND(CONCATENATE(AL$4,"++"),Stac!$S54))=FALSE,IF(ISERR(FIND(CONCATENATE(AL$4,"+++"),Stac!$S54))=FALSE,"+++","++"),"+")," ")," ")</f>
        <v xml:space="preserve"> </v>
      </c>
      <c r="AM56" s="27" t="str">
        <f>IF(ISERR(FIND(AM$4,Stac!$S54))=FALSE,IF(ISERR(FIND(CONCATENATE(AM$4,"+"),Stac!$S54))=FALSE,IF(ISERR(FIND(CONCATENATE(AM$4,"++"),Stac!$S54))=FALSE,IF(ISERR(FIND(CONCATENATE(AM$4,"+++"),Stac!$S54))=FALSE,"+++","++"),"+")," ")," ")</f>
        <v xml:space="preserve"> </v>
      </c>
      <c r="AN56" s="27" t="str">
        <f>IF(ISERR(FIND(AN$4,Stac!$S54))=FALSE,IF(ISERR(FIND(CONCATENATE(AN$4,"+"),Stac!$S54))=FALSE,IF(ISERR(FIND(CONCATENATE(AN$4,"++"),Stac!$S54))=FALSE,IF(ISERR(FIND(CONCATENATE(AN$4,"+++"),Stac!$S54))=FALSE,"+++","++"),"+")," ")," ")</f>
        <v xml:space="preserve"> </v>
      </c>
      <c r="AO56" s="27" t="str">
        <f>IF(ISERR(FIND(AO$4,Stac!$S54))=FALSE,IF(ISERR(FIND(CONCATENATE(AO$4,"+"),Stac!$S54))=FALSE,IF(ISERR(FIND(CONCATENATE(AO$4,"++"),Stac!$S54))=FALSE,IF(ISERR(FIND(CONCATENATE(AO$4,"+++"),Stac!$S54))=FALSE,"+++","++"),"+")," ")," ")</f>
        <v xml:space="preserve"> </v>
      </c>
      <c r="AP56" s="27" t="str">
        <f>IF(ISERR(FIND(AP$4,Stac!$S54))=FALSE,IF(ISERR(FIND(CONCATENATE(AP$4,"+"),Stac!$S54))=FALSE,IF(ISERR(FIND(CONCATENATE(AP$4,"++"),Stac!$S54))=FALSE,IF(ISERR(FIND(CONCATENATE(AP$4,"+++"),Stac!$S54))=FALSE,"+++","++"),"+")," ")," ")</f>
        <v xml:space="preserve"> </v>
      </c>
      <c r="AQ56" s="27" t="str">
        <f>IF(ISERR(FIND(AQ$4,Stac!$S54))=FALSE,IF(ISERR(FIND(CONCATENATE(AQ$4,"+"),Stac!$S54))=FALSE,IF(ISERR(FIND(CONCATENATE(AQ$4,"++"),Stac!$S54))=FALSE,IF(ISERR(FIND(CONCATENATE(AQ$4,"+++"),Stac!$S54))=FALSE,"+++","++"),"+")," ")," ")</f>
        <v>+</v>
      </c>
      <c r="AR56" s="27" t="str">
        <f>IF(ISERR(FIND(AR$4,Stac!$S54))=FALSE,IF(ISERR(FIND(CONCATENATE(AR$4,"+"),Stac!$S54))=FALSE,IF(ISERR(FIND(CONCATENATE(AR$4,"++"),Stac!$S54))=FALSE,IF(ISERR(FIND(CONCATENATE(AR$4,"+++"),Stac!$S54))=FALSE,"+++","++"),"+")," ")," ")</f>
        <v xml:space="preserve"> </v>
      </c>
      <c r="AS56" s="27" t="str">
        <f>IF(ISERR(FIND(AS$4,Stac!$S54))=FALSE,IF(ISERR(FIND(CONCATENATE(AS$4,"+"),Stac!$S54))=FALSE,IF(ISERR(FIND(CONCATENATE(AS$4,"++"),Stac!$S54))=FALSE,IF(ISERR(FIND(CONCATENATE(AS$4,"+++"),Stac!$S54))=FALSE,"+++","++"),"+")," ")," ")</f>
        <v xml:space="preserve"> </v>
      </c>
      <c r="AT56" s="27" t="str">
        <f>IF(ISERR(FIND(AT$4,Stac!$S54))=FALSE,IF(ISERR(FIND(CONCATENATE(AT$4,"+"),Stac!$S54))=FALSE,IF(ISERR(FIND(CONCATENATE(AT$4,"++"),Stac!$S54))=FALSE,IF(ISERR(FIND(CONCATENATE(AT$4,"+++"),Stac!$S54))=FALSE,"+++","++"),"+")," ")," ")</f>
        <v xml:space="preserve"> </v>
      </c>
      <c r="AU56" s="27" t="str">
        <f>IF(ISERR(FIND(AU$4,Stac!$S54))=FALSE,IF(ISERR(FIND(CONCATENATE(AU$4,"+"),Stac!$S54))=FALSE,IF(ISERR(FIND(CONCATENATE(AU$4,"++"),Stac!$S54))=FALSE,IF(ISERR(FIND(CONCATENATE(AU$4,"+++"),Stac!$S54))=FALSE,"+++","++"),"+")," ")," ")</f>
        <v xml:space="preserve"> </v>
      </c>
      <c r="AV56" s="27" t="str">
        <f>IF(ISERR(FIND(AV$4,Stac!$S54))=FALSE,IF(ISERR(FIND(CONCATENATE(AV$4,"+"),Stac!$S54))=FALSE,IF(ISERR(FIND(CONCATENATE(AV$4,"++"),Stac!$S54))=FALSE,IF(ISERR(FIND(CONCATENATE(AV$4,"+++"),Stac!$S54))=FALSE,"+++","++"),"+")," ")," ")</f>
        <v xml:space="preserve"> </v>
      </c>
      <c r="AW56" s="27" t="str">
        <f>IF(ISERR(FIND(AW$4,Stac!$S54))=FALSE,IF(ISERR(FIND(CONCATENATE(AW$4,"+"),Stac!$S54))=FALSE,IF(ISERR(FIND(CONCATENATE(AW$4,"++"),Stac!$S54))=FALSE,IF(ISERR(FIND(CONCATENATE(AW$4,"+++"),Stac!$S54))=FALSE,"+++","++"),"+")," ")," ")</f>
        <v xml:space="preserve"> </v>
      </c>
      <c r="AX56" s="27" t="str">
        <f>IF(ISERR(FIND(AX$4,Stac!$S54))=FALSE,IF(ISERR(FIND(CONCATENATE(AX$4,"+"),Stac!$S54))=FALSE,IF(ISERR(FIND(CONCATENATE(AX$4,"++"),Stac!$S54))=FALSE,IF(ISERR(FIND(CONCATENATE(AX$4,"+++"),Stac!$S54))=FALSE,"+++","++"),"+")," ")," ")</f>
        <v xml:space="preserve"> </v>
      </c>
      <c r="AY56" s="27" t="str">
        <f>IF(ISERR(FIND(AY$4,Stac!$S54))=FALSE,IF(ISERR(FIND(CONCATENATE(AY$4,"+"),Stac!$S54))=FALSE,IF(ISERR(FIND(CONCATENATE(AY$4,"++"),Stac!$S54))=FALSE,IF(ISERR(FIND(CONCATENATE(AY$4,"+++"),Stac!$S54))=FALSE,"+++","++"),"+")," ")," ")</f>
        <v xml:space="preserve"> </v>
      </c>
      <c r="AZ56" s="27" t="str">
        <f>IF(ISERR(FIND(AZ$4,Stac!$S54))=FALSE,IF(ISERR(FIND(CONCATENATE(AZ$4,"+"),Stac!$S54))=FALSE,IF(ISERR(FIND(CONCATENATE(AZ$4,"++"),Stac!$S54))=FALSE,IF(ISERR(FIND(CONCATENATE(AZ$4,"+++"),Stac!$S54))=FALSE,"+++","++"),"+")," ")," ")</f>
        <v>+</v>
      </c>
      <c r="BA56" s="27" t="str">
        <f>IF(ISERR(FIND(BA$4,Stac!$S54))=FALSE,IF(ISERR(FIND(CONCATENATE(BA$4,"+"),Stac!$S54))=FALSE,IF(ISERR(FIND(CONCATENATE(BA$4,"++"),Stac!$S54))=FALSE,IF(ISERR(FIND(CONCATENATE(BA$4,"+++"),Stac!$S54))=FALSE,"+++","++"),"+")," ")," ")</f>
        <v xml:space="preserve"> </v>
      </c>
      <c r="BB56" s="27" t="str">
        <f>IF(ISERR(FIND(BB$4,Stac!$S54))=FALSE,IF(ISERR(FIND(CONCATENATE(BB$4,"+"),Stac!$S54))=FALSE,IF(ISERR(FIND(CONCATENATE(BB$4,"++"),Stac!$S54))=FALSE,IF(ISERR(FIND(CONCATENATE(BB$4,"+++"),Stac!$S54))=FALSE,"+++","++"),"+")," ")," ")</f>
        <v xml:space="preserve"> </v>
      </c>
      <c r="BC56" s="27" t="str">
        <f>IF(ISERR(FIND(BC$4,Stac!$S54))=FALSE,IF(ISERR(FIND(CONCATENATE(BC$4,"+"),Stac!$S54))=FALSE,IF(ISERR(FIND(CONCATENATE(BC$4,"++"),Stac!$S54))=FALSE,IF(ISERR(FIND(CONCATENATE(BC$4,"+++"),Stac!$S54))=FALSE,"+++","++"),"+")," ")," ")</f>
        <v xml:space="preserve"> </v>
      </c>
      <c r="BD56" s="27" t="str">
        <f>IF(ISERR(FIND(BD$4,Stac!$S54))=FALSE,IF(ISERR(FIND(CONCATENATE(BD$4,"+"),Stac!$S54))=FALSE,IF(ISERR(FIND(CONCATENATE(BD$4,"++"),Stac!$S54))=FALSE,IF(ISERR(FIND(CONCATENATE(BD$4,"+++"),Stac!$S54))=FALSE,"+++","++"),"+")," ")," ")</f>
        <v xml:space="preserve"> </v>
      </c>
      <c r="BE56" s="27" t="str">
        <f>IF(ISERR(FIND(BE$4,Stac!$S54))=FALSE,IF(ISERR(FIND(CONCATENATE(BE$4,"+"),Stac!$S54))=FALSE,IF(ISERR(FIND(CONCATENATE(BE$4,"++"),Stac!$S54))=FALSE,IF(ISERR(FIND(CONCATENATE(BE$4,"+++"),Stac!$S54))=FALSE,"+++","++"),"+")," ")," ")</f>
        <v>+</v>
      </c>
      <c r="BF56" s="27" t="str">
        <f>IF(ISERR(FIND(BF$4,Stac!$S54))=FALSE,IF(ISERR(FIND(CONCATENATE(BF$4,"+"),Stac!$S54))=FALSE,IF(ISERR(FIND(CONCATENATE(BF$4,"++"),Stac!$S54))=FALSE,IF(ISERR(FIND(CONCATENATE(BF$4,"+++"),Stac!$S54))=FALSE,"+++","++"),"+")," ")," ")</f>
        <v xml:space="preserve"> </v>
      </c>
      <c r="BG56" s="27" t="str">
        <f>IF(ISERR(FIND(BG$4,Stac!$S54))=FALSE,IF(ISERR(FIND(CONCATENATE(BG$4,"+"),Stac!$S54))=FALSE,IF(ISERR(FIND(CONCATENATE(BG$4,"++"),Stac!$S54))=FALSE,IF(ISERR(FIND(CONCATENATE(BG$4,"+++"),Stac!$S54))=FALSE,"+++","++"),"+")," ")," ")</f>
        <v xml:space="preserve"> </v>
      </c>
      <c r="BH56" s="27" t="str">
        <f>IF(ISERR(FIND(BH$4,Stac!$S54))=FALSE,IF(ISERR(FIND(CONCATENATE(BH$4,"+"),Stac!$S54))=FALSE,IF(ISERR(FIND(CONCATENATE(BH$4,"++"),Stac!$S54))=FALSE,IF(ISERR(FIND(CONCATENATE(BH$4,"+++"),Stac!$S54))=FALSE,"+++","++"),"+")," ")," ")</f>
        <v xml:space="preserve"> </v>
      </c>
      <c r="BI56" s="27" t="str">
        <f>IF(ISERR(FIND(BI$4,Stac!$S54))=FALSE,IF(ISERR(FIND(CONCATENATE(BI$4,"+"),Stac!$S54))=FALSE,IF(ISERR(FIND(CONCATENATE(BI$4,"++"),Stac!$S54))=FALSE,IF(ISERR(FIND(CONCATENATE(BI$4,"+++"),Stac!$S54))=FALSE,"+++","++"),"+")," ")," ")</f>
        <v xml:space="preserve"> </v>
      </c>
      <c r="BJ56" s="72" t="str">
        <f>Stac!C54</f>
        <v>Microprocessor systems</v>
      </c>
      <c r="BK56" s="27" t="str">
        <f>IF(ISERR(FIND(BK$4,Stac!$T54))=FALSE,IF(ISERR(FIND(CONCATENATE(BK$4,"+"),Stac!$T54))=FALSE,IF(ISERR(FIND(CONCATENATE(BK$4,"++"),Stac!$T54))=FALSE,IF(ISERR(FIND(CONCATENATE(BK$4,"+++"),Stac!$T54))=FALSE,"+++","++"),"+")," ")," ")</f>
        <v>+</v>
      </c>
      <c r="BL56" s="27" t="str">
        <f>IF(ISERR(FIND(BL$4,Stac!$T54))=FALSE,IF(ISERR(FIND(CONCATENATE(BL$4,"+"),Stac!$T54))=FALSE,IF(ISERR(FIND(CONCATENATE(BL$4,"++"),Stac!$T54))=FALSE,IF(ISERR(FIND(CONCATENATE(BL$4,"+++"),Stac!$T54))=FALSE,"+++","++"),"+")," ")," ")</f>
        <v xml:space="preserve"> </v>
      </c>
      <c r="BM56" s="27" t="str">
        <f>IF(ISERR(FIND(BM$4,Stac!$T54))=FALSE,IF(ISERR(FIND(CONCATENATE(BM$4,"+"),Stac!$T54))=FALSE,IF(ISERR(FIND(CONCATENATE(BM$4,"++"),Stac!$T54))=FALSE,IF(ISERR(FIND(CONCATENATE(BM$4,"+++"),Stac!$T54))=FALSE,"+++","++"),"+")," ")," ")</f>
        <v xml:space="preserve"> </v>
      </c>
      <c r="BN56" s="27" t="str">
        <f>IF(ISERR(FIND(BN$4,Stac!$T54))=FALSE,IF(ISERR(FIND(CONCATENATE(BN$4,"+"),Stac!$T54))=FALSE,IF(ISERR(FIND(CONCATENATE(BN$4,"++"),Stac!$T54))=FALSE,IF(ISERR(FIND(CONCATENATE(BN$4,"+++"),Stac!$T54))=FALSE,"+++","++"),"+")," ")," ")</f>
        <v xml:space="preserve"> </v>
      </c>
      <c r="BO56" s="27" t="str">
        <f>IF(ISERR(FIND(BO$4,Stac!$T54))=FALSE,IF(ISERR(FIND(CONCATENATE(BO$4,"+"),Stac!$T54))=FALSE,IF(ISERR(FIND(CONCATENATE(BO$4,"++"),Stac!$T54))=FALSE,IF(ISERR(FIND(CONCATENATE(BO$4,"+++"),Stac!$T54))=FALSE,"+++","++"),"+")," ")," ")</f>
        <v>+</v>
      </c>
      <c r="BP56" s="27" t="str">
        <f>IF(ISERR(FIND(BP$4,Stac!$T54))=FALSE,IF(ISERR(FIND(CONCATENATE(BP$4,"+"),Stac!$T54))=FALSE,IF(ISERR(FIND(CONCATENATE(BP$4,"++"),Stac!$T54))=FALSE,IF(ISERR(FIND(CONCATENATE(BP$4,"+++"),Stac!$T54))=FALSE,"+++","++"),"+")," ")," ")</f>
        <v xml:space="preserve"> </v>
      </c>
      <c r="BQ56" s="27" t="str">
        <f>IF(ISERR(FIND(BQ$4,Stac!$T54))=FALSE,IF(ISERR(FIND(CONCATENATE(BQ$4,"+"),Stac!$T54))=FALSE,IF(ISERR(FIND(CONCATENATE(BQ$4,"++"),Stac!$T54))=FALSE,IF(ISERR(FIND(CONCATENATE(BQ$4,"+++"),Stac!$T54))=FALSE,"+++","++"),"+")," ")," ")</f>
        <v xml:space="preserve"> </v>
      </c>
    </row>
    <row r="57" spans="1:69" ht="30.6" customHeight="1">
      <c r="A57" s="49" t="str">
        <f>Stac!C55</f>
        <v>Control of electrical drives</v>
      </c>
      <c r="B57" s="27" t="str">
        <f>IF(ISERR(FIND(B$4,Stac!$R55))=FALSE,IF(ISERR(FIND(CONCATENATE(B$4,"+"),Stac!$R55))=FALSE,IF(ISERR(FIND(CONCATENATE(B$4,"++"),Stac!$R55))=FALSE,IF(ISERR(FIND(CONCATENATE(B$4,"+++"),Stac!$R55))=FALSE,"+++","++"),"+")," ")," ")</f>
        <v xml:space="preserve"> </v>
      </c>
      <c r="C57" s="27" t="str">
        <f>IF(ISERR(FIND(C$4,Stac!$R55))=FALSE,IF(ISERR(FIND(CONCATENATE(C$4,"+"),Stac!$R55))=FALSE,IF(ISERR(FIND(CONCATENATE(C$4,"++"),Stac!$R55))=FALSE,IF(ISERR(FIND(CONCATENATE(C$4,"+++"),Stac!$R55))=FALSE,"+++","++"),"+")," ")," ")</f>
        <v xml:space="preserve"> </v>
      </c>
      <c r="D57" s="27" t="str">
        <f>IF(ISERR(FIND(D$4,Stac!$R55))=FALSE,IF(ISERR(FIND(CONCATENATE(D$4,"+"),Stac!$R55))=FALSE,IF(ISERR(FIND(CONCATENATE(D$4,"++"),Stac!$R55))=FALSE,IF(ISERR(FIND(CONCATENATE(D$4,"+++"),Stac!$R55))=FALSE,"+++","++"),"+")," ")," ")</f>
        <v xml:space="preserve"> </v>
      </c>
      <c r="E57" s="27" t="str">
        <f>IF(ISERR(FIND(E$4,Stac!$R55))=FALSE,IF(ISERR(FIND(CONCATENATE(E$4,"+"),Stac!$R55))=FALSE,IF(ISERR(FIND(CONCATENATE(E$4,"++"),Stac!$R55))=FALSE,IF(ISERR(FIND(CONCATENATE(E$4,"+++"),Stac!$R55))=FALSE,"+++","++"),"+")," ")," ")</f>
        <v xml:space="preserve"> </v>
      </c>
      <c r="F57" s="27" t="str">
        <f>IF(ISERR(FIND(F$4,Stac!$R55))=FALSE,IF(ISERR(FIND(CONCATENATE(F$4,"+"),Stac!$R55))=FALSE,IF(ISERR(FIND(CONCATENATE(F$4,"++"),Stac!$R55))=FALSE,IF(ISERR(FIND(CONCATENATE(F$4,"+++"),Stac!$R55))=FALSE,"+++","++"),"+")," ")," ")</f>
        <v xml:space="preserve"> </v>
      </c>
      <c r="G57" s="27" t="str">
        <f>IF(ISERR(FIND(G$4,Stac!$R55))=FALSE,IF(ISERR(FIND(CONCATENATE(G$4,"+"),Stac!$R55))=FALSE,IF(ISERR(FIND(CONCATENATE(G$4,"++"),Stac!$R55))=FALSE,IF(ISERR(FIND(CONCATENATE(G$4,"+++"),Stac!$R55))=FALSE,"+++","++"),"+")," ")," ")</f>
        <v xml:space="preserve"> </v>
      </c>
      <c r="H57" s="27" t="str">
        <f>IF(ISERR(FIND(H$4,Stac!$R55))=FALSE,IF(ISERR(FIND(CONCATENATE(H$4,"+"),Stac!$R55))=FALSE,IF(ISERR(FIND(CONCATENATE(H$4,"++"),Stac!$R55))=FALSE,IF(ISERR(FIND(CONCATENATE(H$4,"+++"),Stac!$R55))=FALSE,"+++","++"),"+")," ")," ")</f>
        <v xml:space="preserve"> </v>
      </c>
      <c r="I57" s="27" t="str">
        <f>IF(ISERR(FIND(I$4,Stac!$R55))=FALSE,IF(ISERR(FIND(CONCATENATE(I$4,"+"),Stac!$R55))=FALSE,IF(ISERR(FIND(CONCATENATE(I$4,"++"),Stac!$R55))=FALSE,IF(ISERR(FIND(CONCATENATE(I$4,"+++"),Stac!$R55))=FALSE,"+++","++"),"+")," ")," ")</f>
        <v xml:space="preserve"> </v>
      </c>
      <c r="J57" s="27" t="str">
        <f>IF(ISERR(FIND(J$4,Stac!$R55))=FALSE,IF(ISERR(FIND(CONCATENATE(J$4,"+"),Stac!$R55))=FALSE,IF(ISERR(FIND(CONCATENATE(J$4,"++"),Stac!$R55))=FALSE,IF(ISERR(FIND(CONCATENATE(J$4,"+++"),Stac!$R55))=FALSE,"+++","++"),"+")," ")," ")</f>
        <v xml:space="preserve"> </v>
      </c>
      <c r="K57" s="27" t="str">
        <f>IF(ISERR(FIND(K$4,Stac!$R55))=FALSE,IF(ISERR(FIND(CONCATENATE(K$4,"+"),Stac!$R55))=FALSE,IF(ISERR(FIND(CONCATENATE(K$4,"++"),Stac!$R55))=FALSE,IF(ISERR(FIND(CONCATENATE(K$4,"+++"),Stac!$R55))=FALSE,"+++","++"),"+")," ")," ")</f>
        <v xml:space="preserve"> </v>
      </c>
      <c r="L57" s="27" t="str">
        <f>IF(ISERR(FIND(L$4,Stac!$R55))=FALSE,IF(ISERR(FIND(CONCATENATE(L$4,"+"),Stac!$R55))=FALSE,IF(ISERR(FIND(CONCATENATE(L$4,"++"),Stac!$R55))=FALSE,IF(ISERR(FIND(CONCATENATE(L$4,"+++"),Stac!$R55))=FALSE,"+++","++"),"+")," ")," ")</f>
        <v xml:space="preserve"> </v>
      </c>
      <c r="M57" s="27" t="str">
        <f>IF(ISERR(FIND(M$4,Stac!$R55))=FALSE,IF(ISERR(FIND(CONCATENATE(M$4,"+"),Stac!$R55))=FALSE,IF(ISERR(FIND(CONCATENATE(M$4,"++"),Stac!$R55))=FALSE,IF(ISERR(FIND(CONCATENATE(M$4,"+++"),Stac!$R55))=FALSE,"+++","++"),"+")," ")," ")</f>
        <v xml:space="preserve"> </v>
      </c>
      <c r="N57" s="27" t="str">
        <f>IF(ISERR(FIND(N$4,Stac!$R55))=FALSE,IF(ISERR(FIND(CONCATENATE(N$4,"+"),Stac!$R55))=FALSE,IF(ISERR(FIND(CONCATENATE(N$4,"++"),Stac!$R55))=FALSE,IF(ISERR(FIND(CONCATENATE(N$4,"+++"),Stac!$R55))=FALSE,"+++","++"),"+")," ")," ")</f>
        <v xml:space="preserve"> </v>
      </c>
      <c r="O57" s="27" t="str">
        <f>IF(ISERR(FIND(O$4,Stac!$R55))=FALSE,IF(ISERR(FIND(CONCATENATE(O$4,"+"),Stac!$R55))=FALSE,IF(ISERR(FIND(CONCATENATE(O$4,"++"),Stac!$R55))=FALSE,IF(ISERR(FIND(CONCATENATE(O$4,"+++"),Stac!$R55))=FALSE,"+++","++"),"+")," ")," ")</f>
        <v xml:space="preserve"> </v>
      </c>
      <c r="P57" s="27" t="str">
        <f>IF(ISERR(FIND(P$4,Stac!$R55))=FALSE,IF(ISERR(FIND(CONCATENATE(P$4,"+"),Stac!$R55))=FALSE,IF(ISERR(FIND(CONCATENATE(P$4,"++"),Stac!$R55))=FALSE,IF(ISERR(FIND(CONCATENATE(P$4,"+++"),Stac!$R55))=FALSE,"+++","++"),"+")," ")," ")</f>
        <v xml:space="preserve"> </v>
      </c>
      <c r="Q57" s="27" t="str">
        <f>IF(ISERR(FIND(Q$4,Stac!$R55))=FALSE,IF(ISERR(FIND(CONCATENATE(Q$4,"+"),Stac!$R55))=FALSE,IF(ISERR(FIND(CONCATENATE(Q$4,"++"),Stac!$R55))=FALSE,IF(ISERR(FIND(CONCATENATE(Q$4,"+++"),Stac!$R55))=FALSE,"+++","++"),"+")," ")," ")</f>
        <v xml:space="preserve"> </v>
      </c>
      <c r="R57" s="27" t="str">
        <f>IF(ISERR(FIND(R$4,Stac!$R55))=FALSE,IF(ISERR(FIND(CONCATENATE(R$4,"+"),Stac!$R55))=FALSE,IF(ISERR(FIND(CONCATENATE(R$4,"++"),Stac!$R55))=FALSE,IF(ISERR(FIND(CONCATENATE(R$4,"+++"),Stac!$R55))=FALSE,"+++","++"),"+")," ")," ")</f>
        <v xml:space="preserve"> </v>
      </c>
      <c r="S57" s="27" t="str">
        <f>IF(ISERR(FIND(S$4,Stac!$R55))=FALSE,IF(ISERR(FIND(CONCATENATE(S$4,"+"),Stac!$R55))=FALSE,IF(ISERR(FIND(CONCATENATE(S$4,"++"),Stac!$R55))=FALSE,IF(ISERR(FIND(CONCATENATE(S$4,"+++"),Stac!$R55))=FALSE,"+++","++"),"+")," ")," ")</f>
        <v>+</v>
      </c>
      <c r="T57" s="27" t="str">
        <f>IF(ISERR(FIND(T$4,Stac!$R55))=FALSE,IF(ISERR(FIND(CONCATENATE(T$4,"+"),Stac!$R55))=FALSE,IF(ISERR(FIND(CONCATENATE(T$4,"++"),Stac!$R55))=FALSE,IF(ISERR(FIND(CONCATENATE(T$4,"+++"),Stac!$R55))=FALSE,"+++","++"),"+")," ")," ")</f>
        <v xml:space="preserve"> </v>
      </c>
      <c r="U57" s="27" t="str">
        <f>IF(ISERR(FIND(U$4,Stac!$R55))=FALSE,IF(ISERR(FIND(CONCATENATE(U$4,"+"),Stac!$R55))=FALSE,IF(ISERR(FIND(CONCATENATE(U$4,"++"),Stac!$R55))=FALSE,IF(ISERR(FIND(CONCATENATE(U$4,"+++"),Stac!$R55))=FALSE,"+++","++"),"+")," ")," ")</f>
        <v>+</v>
      </c>
      <c r="V57" s="27" t="str">
        <f>IF(ISERR(FIND(V$4,Stac!$R55))=FALSE,IF(ISERR(FIND(CONCATENATE(V$4,"+"),Stac!$R55))=FALSE,IF(ISERR(FIND(CONCATENATE(V$4,"++"),Stac!$R55))=FALSE,IF(ISERR(FIND(CONCATENATE(V$4,"+++"),Stac!$R55))=FALSE,"+++","++"),"+")," ")," ")</f>
        <v xml:space="preserve"> </v>
      </c>
      <c r="W57" s="27" t="str">
        <f>IF(ISERR(FIND(W$4,Stac!$R55))=FALSE,IF(ISERR(FIND(CONCATENATE(W$4,"+"),Stac!$R55))=FALSE,IF(ISERR(FIND(CONCATENATE(W$4,"++"),Stac!$R55))=FALSE,IF(ISERR(FIND(CONCATENATE(W$4,"+++"),Stac!$R55))=FALSE,"+++","++"),"+")," ")," ")</f>
        <v xml:space="preserve"> </v>
      </c>
      <c r="X57" s="27" t="str">
        <f>IF(ISERR(FIND(X$4,Stac!$R55))=FALSE,IF(ISERR(FIND(CONCATENATE(X$4,"+"),Stac!$R55))=FALSE,IF(ISERR(FIND(CONCATENATE(X$4,"++"),Stac!$R55))=FALSE,IF(ISERR(FIND(CONCATENATE(X$4,"+++"),Stac!$R55))=FALSE,"+++","++"),"+")," ")," ")</f>
        <v xml:space="preserve"> </v>
      </c>
      <c r="Y57" s="27" t="str">
        <f>IF(ISERR(FIND(Y$4,Stac!$R55))=FALSE,IF(ISERR(FIND(CONCATENATE(Y$4,"+"),Stac!$R55))=FALSE,IF(ISERR(FIND(CONCATENATE(Y$4,"++"),Stac!$R55))=FALSE,IF(ISERR(FIND(CONCATENATE(Y$4,"+++"),Stac!$R55))=FALSE,"+++","++"),"+")," ")," ")</f>
        <v xml:space="preserve"> </v>
      </c>
      <c r="Z57" s="27" t="str">
        <f>IF(ISERR(FIND(Z$4,Stac!$R55))=FALSE,IF(ISERR(FIND(CONCATENATE(Z$4,"+"),Stac!$R55))=FALSE,IF(ISERR(FIND(CONCATENATE(Z$4,"++"),Stac!$R55))=FALSE,IF(ISERR(FIND(CONCATENATE(Z$4,"+++"),Stac!$R55))=FALSE,"+++","++"),"+")," ")," ")</f>
        <v xml:space="preserve"> </v>
      </c>
      <c r="AA57" s="27" t="str">
        <f>IF(ISERR(FIND(AA$4,Stac!$R55))=FALSE,IF(ISERR(FIND(CONCATENATE(AA$4,"+"),Stac!$R55))=FALSE,IF(ISERR(FIND(CONCATENATE(AA$4,"++"),Stac!$R55))=FALSE,IF(ISERR(FIND(CONCATENATE(AA$4,"+++"),Stac!$R55))=FALSE,"+++","++"),"+")," ")," ")</f>
        <v xml:space="preserve"> </v>
      </c>
      <c r="AB57" s="27" t="str">
        <f>IF(ISERR(FIND(AB$4,Stac!$R55))=FALSE,IF(ISERR(FIND(CONCATENATE(AB$4,"+"),Stac!$R55))=FALSE,IF(ISERR(FIND(CONCATENATE(AB$4,"++"),Stac!$R55))=FALSE,IF(ISERR(FIND(CONCATENATE(AB$4,"+++"),Stac!$R55))=FALSE,"+++","++"),"+")," ")," ")</f>
        <v xml:space="preserve"> </v>
      </c>
      <c r="AC57" s="27" t="str">
        <f>IF(ISERR(FIND(AC$4,Stac!$R55))=FALSE,IF(ISERR(FIND(CONCATENATE(AC$4,"+"),Stac!$R55))=FALSE,IF(ISERR(FIND(CONCATENATE(AC$4,"++"),Stac!$R55))=FALSE,IF(ISERR(FIND(CONCATENATE(AC$4,"+++"),Stac!$R55))=FALSE,"+++","++"),"+")," ")," ")</f>
        <v xml:space="preserve"> </v>
      </c>
      <c r="AD57" s="72" t="str">
        <f>Stac!C55</f>
        <v>Control of electrical drives</v>
      </c>
      <c r="AE57" s="27" t="str">
        <f>IF(ISERR(FIND(AE$4,Stac!$S55))=FALSE,IF(ISERR(FIND(CONCATENATE(AE$4,"+"),Stac!$S55))=FALSE,IF(ISERR(FIND(CONCATENATE(AE$4,"++"),Stac!$S55))=FALSE,IF(ISERR(FIND(CONCATENATE(AE$4,"+++"),Stac!$S55))=FALSE,"+++","++"),"+")," ")," ")</f>
        <v xml:space="preserve"> </v>
      </c>
      <c r="AF57" s="27" t="str">
        <f>IF(ISERR(FIND(AF$4,Stac!$S55))=FALSE,IF(ISERR(FIND(CONCATENATE(AF$4,"+"),Stac!$S55))=FALSE,IF(ISERR(FIND(CONCATENATE(AF$4,"++"),Stac!$S55))=FALSE,IF(ISERR(FIND(CONCATENATE(AF$4,"+++"),Stac!$S55))=FALSE,"+++","++"),"+")," ")," ")</f>
        <v xml:space="preserve"> </v>
      </c>
      <c r="AG57" s="27" t="str">
        <f>IF(ISERR(FIND(AG$4,Stac!$S55))=FALSE,IF(ISERR(FIND(CONCATENATE(AG$4,"+"),Stac!$S55))=FALSE,IF(ISERR(FIND(CONCATENATE(AG$4,"++"),Stac!$S55))=FALSE,IF(ISERR(FIND(CONCATENATE(AG$4,"+++"),Stac!$S55))=FALSE,"+++","++"),"+")," ")," ")</f>
        <v xml:space="preserve"> </v>
      </c>
      <c r="AH57" s="27" t="str">
        <f>IF(ISERR(FIND(AH$4,Stac!$S55))=FALSE,IF(ISERR(FIND(CONCATENATE(AH$4,"+"),Stac!$S55))=FALSE,IF(ISERR(FIND(CONCATENATE(AH$4,"++"),Stac!$S55))=FALSE,IF(ISERR(FIND(CONCATENATE(AH$4,"+++"),Stac!$S55))=FALSE,"+++","++"),"+")," ")," ")</f>
        <v xml:space="preserve"> </v>
      </c>
      <c r="AI57" s="27" t="str">
        <f>IF(ISERR(FIND(AI$4,Stac!$S55))=FALSE,IF(ISERR(FIND(CONCATENATE(AI$4,"+"),Stac!$S55))=FALSE,IF(ISERR(FIND(CONCATENATE(AI$4,"++"),Stac!$S55))=FALSE,IF(ISERR(FIND(CONCATENATE(AI$4,"+++"),Stac!$S55))=FALSE,"+++","++"),"+")," ")," ")</f>
        <v xml:space="preserve"> </v>
      </c>
      <c r="AJ57" s="27" t="str">
        <f>IF(ISERR(FIND(AJ$4,Stac!$S55))=FALSE,IF(ISERR(FIND(CONCATENATE(AJ$4,"+"),Stac!$S55))=FALSE,IF(ISERR(FIND(CONCATENATE(AJ$4,"++"),Stac!$S55))=FALSE,IF(ISERR(FIND(CONCATENATE(AJ$4,"+++"),Stac!$S55))=FALSE,"+++","++"),"+")," ")," ")</f>
        <v xml:space="preserve"> </v>
      </c>
      <c r="AK57" s="27" t="str">
        <f>IF(ISERR(FIND(AK$4,Stac!$S55))=FALSE,IF(ISERR(FIND(CONCATENATE(AK$4,"+"),Stac!$S55))=FALSE,IF(ISERR(FIND(CONCATENATE(AK$4,"++"),Stac!$S55))=FALSE,IF(ISERR(FIND(CONCATENATE(AK$4,"+++"),Stac!$S55))=FALSE,"+++","++"),"+")," ")," ")</f>
        <v xml:space="preserve"> </v>
      </c>
      <c r="AL57" s="27" t="str">
        <f>IF(ISERR(FIND(AL$4,Stac!$S55))=FALSE,IF(ISERR(FIND(CONCATENATE(AL$4,"+"),Stac!$S55))=FALSE,IF(ISERR(FIND(CONCATENATE(AL$4,"++"),Stac!$S55))=FALSE,IF(ISERR(FIND(CONCATENATE(AL$4,"+++"),Stac!$S55))=FALSE,"+++","++"),"+")," ")," ")</f>
        <v xml:space="preserve"> </v>
      </c>
      <c r="AM57" s="27" t="str">
        <f>IF(ISERR(FIND(AM$4,Stac!$S55))=FALSE,IF(ISERR(FIND(CONCATENATE(AM$4,"+"),Stac!$S55))=FALSE,IF(ISERR(FIND(CONCATENATE(AM$4,"++"),Stac!$S55))=FALSE,IF(ISERR(FIND(CONCATENATE(AM$4,"+++"),Stac!$S55))=FALSE,"+++","++"),"+")," ")," ")</f>
        <v xml:space="preserve"> </v>
      </c>
      <c r="AN57" s="27" t="str">
        <f>IF(ISERR(FIND(AN$4,Stac!$S55))=FALSE,IF(ISERR(FIND(CONCATENATE(AN$4,"+"),Stac!$S55))=FALSE,IF(ISERR(FIND(CONCATENATE(AN$4,"++"),Stac!$S55))=FALSE,IF(ISERR(FIND(CONCATENATE(AN$4,"+++"),Stac!$S55))=FALSE,"+++","++"),"+")," ")," ")</f>
        <v xml:space="preserve"> </v>
      </c>
      <c r="AO57" s="27" t="str">
        <f>IF(ISERR(FIND(AO$4,Stac!$S55))=FALSE,IF(ISERR(FIND(CONCATENATE(AO$4,"+"),Stac!$S55))=FALSE,IF(ISERR(FIND(CONCATENATE(AO$4,"++"),Stac!$S55))=FALSE,IF(ISERR(FIND(CONCATENATE(AO$4,"+++"),Stac!$S55))=FALSE,"+++","++"),"+")," ")," ")</f>
        <v>+</v>
      </c>
      <c r="AP57" s="27" t="str">
        <f>IF(ISERR(FIND(AP$4,Stac!$S55))=FALSE,IF(ISERR(FIND(CONCATENATE(AP$4,"+"),Stac!$S55))=FALSE,IF(ISERR(FIND(CONCATENATE(AP$4,"++"),Stac!$S55))=FALSE,IF(ISERR(FIND(CONCATENATE(AP$4,"+++"),Stac!$S55))=FALSE,"+++","++"),"+")," ")," ")</f>
        <v xml:space="preserve"> </v>
      </c>
      <c r="AQ57" s="27" t="str">
        <f>IF(ISERR(FIND(AQ$4,Stac!$S55))=FALSE,IF(ISERR(FIND(CONCATENATE(AQ$4,"+"),Stac!$S55))=FALSE,IF(ISERR(FIND(CONCATENATE(AQ$4,"++"),Stac!$S55))=FALSE,IF(ISERR(FIND(CONCATENATE(AQ$4,"+++"),Stac!$S55))=FALSE,"+++","++"),"+")," ")," ")</f>
        <v xml:space="preserve"> </v>
      </c>
      <c r="AR57" s="27" t="str">
        <f>IF(ISERR(FIND(AR$4,Stac!$S55))=FALSE,IF(ISERR(FIND(CONCATENATE(AR$4,"+"),Stac!$S55))=FALSE,IF(ISERR(FIND(CONCATENATE(AR$4,"++"),Stac!$S55))=FALSE,IF(ISERR(FIND(CONCATENATE(AR$4,"+++"),Stac!$S55))=FALSE,"+++","++"),"+")," ")," ")</f>
        <v xml:space="preserve"> </v>
      </c>
      <c r="AS57" s="27" t="str">
        <f>IF(ISERR(FIND(AS$4,Stac!$S55))=FALSE,IF(ISERR(FIND(CONCATENATE(AS$4,"+"),Stac!$S55))=FALSE,IF(ISERR(FIND(CONCATENATE(AS$4,"++"),Stac!$S55))=FALSE,IF(ISERR(FIND(CONCATENATE(AS$4,"+++"),Stac!$S55))=FALSE,"+++","++"),"+")," ")," ")</f>
        <v>+</v>
      </c>
      <c r="AT57" s="27" t="str">
        <f>IF(ISERR(FIND(AT$4,Stac!$S55))=FALSE,IF(ISERR(FIND(CONCATENATE(AT$4,"+"),Stac!$S55))=FALSE,IF(ISERR(FIND(CONCATENATE(AT$4,"++"),Stac!$S55))=FALSE,IF(ISERR(FIND(CONCATENATE(AT$4,"+++"),Stac!$S55))=FALSE,"+++","++"),"+")," ")," ")</f>
        <v xml:space="preserve"> </v>
      </c>
      <c r="AU57" s="27" t="str">
        <f>IF(ISERR(FIND(AU$4,Stac!$S55))=FALSE,IF(ISERR(FIND(CONCATENATE(AU$4,"+"),Stac!$S55))=FALSE,IF(ISERR(FIND(CONCATENATE(AU$4,"++"),Stac!$S55))=FALSE,IF(ISERR(FIND(CONCATENATE(AU$4,"+++"),Stac!$S55))=FALSE,"+++","++"),"+")," ")," ")</f>
        <v xml:space="preserve"> </v>
      </c>
      <c r="AV57" s="27" t="str">
        <f>IF(ISERR(FIND(AV$4,Stac!$S55))=FALSE,IF(ISERR(FIND(CONCATENATE(AV$4,"+"),Stac!$S55))=FALSE,IF(ISERR(FIND(CONCATENATE(AV$4,"++"),Stac!$S55))=FALSE,IF(ISERR(FIND(CONCATENATE(AV$4,"+++"),Stac!$S55))=FALSE,"+++","++"),"+")," ")," ")</f>
        <v xml:space="preserve"> </v>
      </c>
      <c r="AW57" s="27" t="str">
        <f>IF(ISERR(FIND(AW$4,Stac!$S55))=FALSE,IF(ISERR(FIND(CONCATENATE(AW$4,"+"),Stac!$S55))=FALSE,IF(ISERR(FIND(CONCATENATE(AW$4,"++"),Stac!$S55))=FALSE,IF(ISERR(FIND(CONCATENATE(AW$4,"+++"),Stac!$S55))=FALSE,"+++","++"),"+")," ")," ")</f>
        <v xml:space="preserve"> </v>
      </c>
      <c r="AX57" s="27" t="str">
        <f>IF(ISERR(FIND(AX$4,Stac!$S55))=FALSE,IF(ISERR(FIND(CONCATENATE(AX$4,"+"),Stac!$S55))=FALSE,IF(ISERR(FIND(CONCATENATE(AX$4,"++"),Stac!$S55))=FALSE,IF(ISERR(FIND(CONCATENATE(AX$4,"+++"),Stac!$S55))=FALSE,"+++","++"),"+")," ")," ")</f>
        <v xml:space="preserve"> </v>
      </c>
      <c r="AY57" s="27" t="str">
        <f>IF(ISERR(FIND(AY$4,Stac!$S55))=FALSE,IF(ISERR(FIND(CONCATENATE(AY$4,"+"),Stac!$S55))=FALSE,IF(ISERR(FIND(CONCATENATE(AY$4,"++"),Stac!$S55))=FALSE,IF(ISERR(FIND(CONCATENATE(AY$4,"+++"),Stac!$S55))=FALSE,"+++","++"),"+")," ")," ")</f>
        <v xml:space="preserve"> </v>
      </c>
      <c r="AZ57" s="27" t="str">
        <f>IF(ISERR(FIND(AZ$4,Stac!$S55))=FALSE,IF(ISERR(FIND(CONCATENATE(AZ$4,"+"),Stac!$S55))=FALSE,IF(ISERR(FIND(CONCATENATE(AZ$4,"++"),Stac!$S55))=FALSE,IF(ISERR(FIND(CONCATENATE(AZ$4,"+++"),Stac!$S55))=FALSE,"+++","++"),"+")," ")," ")</f>
        <v xml:space="preserve"> </v>
      </c>
      <c r="BA57" s="27" t="str">
        <f>IF(ISERR(FIND(BA$4,Stac!$S55))=FALSE,IF(ISERR(FIND(CONCATENATE(BA$4,"+"),Stac!$S55))=FALSE,IF(ISERR(FIND(CONCATENATE(BA$4,"++"),Stac!$S55))=FALSE,IF(ISERR(FIND(CONCATENATE(BA$4,"+++"),Stac!$S55))=FALSE,"+++","++"),"+")," ")," ")</f>
        <v xml:space="preserve"> </v>
      </c>
      <c r="BB57" s="27" t="str">
        <f>IF(ISERR(FIND(BB$4,Stac!$S55))=FALSE,IF(ISERR(FIND(CONCATENATE(BB$4,"+"),Stac!$S55))=FALSE,IF(ISERR(FIND(CONCATENATE(BB$4,"++"),Stac!$S55))=FALSE,IF(ISERR(FIND(CONCATENATE(BB$4,"+++"),Stac!$S55))=FALSE,"+++","++"),"+")," ")," ")</f>
        <v xml:space="preserve"> </v>
      </c>
      <c r="BC57" s="27" t="str">
        <f>IF(ISERR(FIND(BC$4,Stac!$S55))=FALSE,IF(ISERR(FIND(CONCATENATE(BC$4,"+"),Stac!$S55))=FALSE,IF(ISERR(FIND(CONCATENATE(BC$4,"++"),Stac!$S55))=FALSE,IF(ISERR(FIND(CONCATENATE(BC$4,"+++"),Stac!$S55))=FALSE,"+++","++"),"+")," ")," ")</f>
        <v xml:space="preserve"> </v>
      </c>
      <c r="BD57" s="27" t="str">
        <f>IF(ISERR(FIND(BD$4,Stac!$S55))=FALSE,IF(ISERR(FIND(CONCATENATE(BD$4,"+"),Stac!$S55))=FALSE,IF(ISERR(FIND(CONCATENATE(BD$4,"++"),Stac!$S55))=FALSE,IF(ISERR(FIND(CONCATENATE(BD$4,"+++"),Stac!$S55))=FALSE,"+++","++"),"+")," ")," ")</f>
        <v xml:space="preserve"> </v>
      </c>
      <c r="BE57" s="27" t="str">
        <f>IF(ISERR(FIND(BE$4,Stac!$S55))=FALSE,IF(ISERR(FIND(CONCATENATE(BE$4,"+"),Stac!$S55))=FALSE,IF(ISERR(FIND(CONCATENATE(BE$4,"++"),Stac!$S55))=FALSE,IF(ISERR(FIND(CONCATENATE(BE$4,"+++"),Stac!$S55))=FALSE,"+++","++"),"+")," ")," ")</f>
        <v xml:space="preserve"> </v>
      </c>
      <c r="BF57" s="27" t="str">
        <f>IF(ISERR(FIND(BF$4,Stac!$S55))=FALSE,IF(ISERR(FIND(CONCATENATE(BF$4,"+"),Stac!$S55))=FALSE,IF(ISERR(FIND(CONCATENATE(BF$4,"++"),Stac!$S55))=FALSE,IF(ISERR(FIND(CONCATENATE(BF$4,"+++"),Stac!$S55))=FALSE,"+++","++"),"+")," ")," ")</f>
        <v xml:space="preserve"> </v>
      </c>
      <c r="BG57" s="27" t="str">
        <f>IF(ISERR(FIND(BG$4,Stac!$S55))=FALSE,IF(ISERR(FIND(CONCATENATE(BG$4,"+"),Stac!$S55))=FALSE,IF(ISERR(FIND(CONCATENATE(BG$4,"++"),Stac!$S55))=FALSE,IF(ISERR(FIND(CONCATENATE(BG$4,"+++"),Stac!$S55))=FALSE,"+++","++"),"+")," ")," ")</f>
        <v>+</v>
      </c>
      <c r="BH57" s="27" t="str">
        <f>IF(ISERR(FIND(BH$4,Stac!$S55))=FALSE,IF(ISERR(FIND(CONCATENATE(BH$4,"+"),Stac!$S55))=FALSE,IF(ISERR(FIND(CONCATENATE(BH$4,"++"),Stac!$S55))=FALSE,IF(ISERR(FIND(CONCATENATE(BH$4,"+++"),Stac!$S55))=FALSE,"+++","++"),"+")," ")," ")</f>
        <v xml:space="preserve"> </v>
      </c>
      <c r="BI57" s="27" t="str">
        <f>IF(ISERR(FIND(BI$4,Stac!$S55))=FALSE,IF(ISERR(FIND(CONCATENATE(BI$4,"+"),Stac!$S55))=FALSE,IF(ISERR(FIND(CONCATENATE(BI$4,"++"),Stac!$S55))=FALSE,IF(ISERR(FIND(CONCATENATE(BI$4,"+++"),Stac!$S55))=FALSE,"+++","++"),"+")," ")," ")</f>
        <v xml:space="preserve"> </v>
      </c>
      <c r="BJ57" s="72" t="str">
        <f>Stac!C55</f>
        <v>Control of electrical drives</v>
      </c>
      <c r="BK57" s="27" t="str">
        <f>IF(ISERR(FIND(BK$4,Stac!$T55))=FALSE,IF(ISERR(FIND(CONCATENATE(BK$4,"+"),Stac!$T55))=FALSE,IF(ISERR(FIND(CONCATENATE(BK$4,"++"),Stac!$T55))=FALSE,IF(ISERR(FIND(CONCATENATE(BK$4,"+++"),Stac!$T55))=FALSE,"+++","++"),"+")," ")," ")</f>
        <v>+</v>
      </c>
      <c r="BL57" s="27" t="str">
        <f>IF(ISERR(FIND(BL$4,Stac!$T55))=FALSE,IF(ISERR(FIND(CONCATENATE(BL$4,"+"),Stac!$T55))=FALSE,IF(ISERR(FIND(CONCATENATE(BL$4,"++"),Stac!$T55))=FALSE,IF(ISERR(FIND(CONCATENATE(BL$4,"+++"),Stac!$T55))=FALSE,"+++","++"),"+")," ")," ")</f>
        <v xml:space="preserve"> </v>
      </c>
      <c r="BM57" s="27" t="str">
        <f>IF(ISERR(FIND(BM$4,Stac!$T55))=FALSE,IF(ISERR(FIND(CONCATENATE(BM$4,"+"),Stac!$T55))=FALSE,IF(ISERR(FIND(CONCATENATE(BM$4,"++"),Stac!$T55))=FALSE,IF(ISERR(FIND(CONCATENATE(BM$4,"+++"),Stac!$T55))=FALSE,"+++","++"),"+")," ")," ")</f>
        <v xml:space="preserve"> </v>
      </c>
      <c r="BN57" s="27" t="str">
        <f>IF(ISERR(FIND(BN$4,Stac!$T55))=FALSE,IF(ISERR(FIND(CONCATENATE(BN$4,"+"),Stac!$T55))=FALSE,IF(ISERR(FIND(CONCATENATE(BN$4,"++"),Stac!$T55))=FALSE,IF(ISERR(FIND(CONCATENATE(BN$4,"+++"),Stac!$T55))=FALSE,"+++","++"),"+")," ")," ")</f>
        <v xml:space="preserve"> </v>
      </c>
      <c r="BO57" s="27" t="str">
        <f>IF(ISERR(FIND(BO$4,Stac!$T55))=FALSE,IF(ISERR(FIND(CONCATENATE(BO$4,"+"),Stac!$T55))=FALSE,IF(ISERR(FIND(CONCATENATE(BO$4,"++"),Stac!$T55))=FALSE,IF(ISERR(FIND(CONCATENATE(BO$4,"+++"),Stac!$T55))=FALSE,"+++","++"),"+")," ")," ")</f>
        <v>+</v>
      </c>
      <c r="BP57" s="27" t="str">
        <f>IF(ISERR(FIND(BP$4,Stac!$T55))=FALSE,IF(ISERR(FIND(CONCATENATE(BP$4,"+"),Stac!$T55))=FALSE,IF(ISERR(FIND(CONCATENATE(BP$4,"++"),Stac!$T55))=FALSE,IF(ISERR(FIND(CONCATENATE(BP$4,"+++"),Stac!$T55))=FALSE,"+++","++"),"+")," ")," ")</f>
        <v xml:space="preserve"> </v>
      </c>
      <c r="BQ57" s="27" t="str">
        <f>IF(ISERR(FIND(BQ$4,Stac!$T55))=FALSE,IF(ISERR(FIND(CONCATENATE(BQ$4,"+"),Stac!$T55))=FALSE,IF(ISERR(FIND(CONCATENATE(BQ$4,"++"),Stac!$T55))=FALSE,IF(ISERR(FIND(CONCATENATE(BQ$4,"+++"),Stac!$T55))=FALSE,"+++","++"),"+")," ")," ")</f>
        <v xml:space="preserve"> </v>
      </c>
    </row>
    <row r="58" spans="1:69" ht="30.6" customHeight="1">
      <c r="A58" s="49" t="str">
        <f>Stac!C56</f>
        <v>Internship (4 weeks)</v>
      </c>
      <c r="B58" s="27" t="str">
        <f>IF(ISERR(FIND(B$4,Stac!$R56))=FALSE,IF(ISERR(FIND(CONCATENATE(B$4,"+"),Stac!$R56))=FALSE,IF(ISERR(FIND(CONCATENATE(B$4,"++"),Stac!$R56))=FALSE,IF(ISERR(FIND(CONCATENATE(B$4,"+++"),Stac!$R56))=FALSE,"+++","++"),"+")," ")," ")</f>
        <v xml:space="preserve"> </v>
      </c>
      <c r="C58" s="27" t="str">
        <f>IF(ISERR(FIND(C$4,Stac!$R56))=FALSE,IF(ISERR(FIND(CONCATENATE(C$4,"+"),Stac!$R56))=FALSE,IF(ISERR(FIND(CONCATENATE(C$4,"++"),Stac!$R56))=FALSE,IF(ISERR(FIND(CONCATENATE(C$4,"+++"),Stac!$R56))=FALSE,"+++","++"),"+")," ")," ")</f>
        <v xml:space="preserve"> </v>
      </c>
      <c r="D58" s="27" t="str">
        <f>IF(ISERR(FIND(D$4,Stac!$R56))=FALSE,IF(ISERR(FIND(CONCATENATE(D$4,"+"),Stac!$R56))=FALSE,IF(ISERR(FIND(CONCATENATE(D$4,"++"),Stac!$R56))=FALSE,IF(ISERR(FIND(CONCATENATE(D$4,"+++"),Stac!$R56))=FALSE,"+++","++"),"+")," ")," ")</f>
        <v xml:space="preserve"> </v>
      </c>
      <c r="E58" s="27" t="str">
        <f>IF(ISERR(FIND(E$4,Stac!$R56))=FALSE,IF(ISERR(FIND(CONCATENATE(E$4,"+"),Stac!$R56))=FALSE,IF(ISERR(FIND(CONCATENATE(E$4,"++"),Stac!$R56))=FALSE,IF(ISERR(FIND(CONCATENATE(E$4,"+++"),Stac!$R56))=FALSE,"+++","++"),"+")," ")," ")</f>
        <v xml:space="preserve"> </v>
      </c>
      <c r="F58" s="27" t="str">
        <f>IF(ISERR(FIND(F$4,Stac!$R56))=FALSE,IF(ISERR(FIND(CONCATENATE(F$4,"+"),Stac!$R56))=FALSE,IF(ISERR(FIND(CONCATENATE(F$4,"++"),Stac!$R56))=FALSE,IF(ISERR(FIND(CONCATENATE(F$4,"+++"),Stac!$R56))=FALSE,"+++","++"),"+")," ")," ")</f>
        <v xml:space="preserve"> </v>
      </c>
      <c r="G58" s="27" t="str">
        <f>IF(ISERR(FIND(G$4,Stac!$R56))=FALSE,IF(ISERR(FIND(CONCATENATE(G$4,"+"),Stac!$R56))=FALSE,IF(ISERR(FIND(CONCATENATE(G$4,"++"),Stac!$R56))=FALSE,IF(ISERR(FIND(CONCATENATE(G$4,"+++"),Stac!$R56))=FALSE,"+++","++"),"+")," ")," ")</f>
        <v xml:space="preserve"> </v>
      </c>
      <c r="H58" s="27" t="str">
        <f>IF(ISERR(FIND(H$4,Stac!$R56))=FALSE,IF(ISERR(FIND(CONCATENATE(H$4,"+"),Stac!$R56))=FALSE,IF(ISERR(FIND(CONCATENATE(H$4,"++"),Stac!$R56))=FALSE,IF(ISERR(FIND(CONCATENATE(H$4,"+++"),Stac!$R56))=FALSE,"+++","++"),"+")," ")," ")</f>
        <v xml:space="preserve"> </v>
      </c>
      <c r="I58" s="27" t="str">
        <f>IF(ISERR(FIND(I$4,Stac!$R56))=FALSE,IF(ISERR(FIND(CONCATENATE(I$4,"+"),Stac!$R56))=FALSE,IF(ISERR(FIND(CONCATENATE(I$4,"++"),Stac!$R56))=FALSE,IF(ISERR(FIND(CONCATENATE(I$4,"+++"),Stac!$R56))=FALSE,"+++","++"),"+")," ")," ")</f>
        <v xml:space="preserve"> </v>
      </c>
      <c r="J58" s="27" t="str">
        <f>IF(ISERR(FIND(J$4,Stac!$R56))=FALSE,IF(ISERR(FIND(CONCATENATE(J$4,"+"),Stac!$R56))=FALSE,IF(ISERR(FIND(CONCATENATE(J$4,"++"),Stac!$R56))=FALSE,IF(ISERR(FIND(CONCATENATE(J$4,"+++"),Stac!$R56))=FALSE,"+++","++"),"+")," ")," ")</f>
        <v xml:space="preserve"> </v>
      </c>
      <c r="K58" s="27" t="str">
        <f>IF(ISERR(FIND(K$4,Stac!$R56))=FALSE,IF(ISERR(FIND(CONCATENATE(K$4,"+"),Stac!$R56))=FALSE,IF(ISERR(FIND(CONCATENATE(K$4,"++"),Stac!$R56))=FALSE,IF(ISERR(FIND(CONCATENATE(K$4,"+++"),Stac!$R56))=FALSE,"+++","++"),"+")," ")," ")</f>
        <v xml:space="preserve"> </v>
      </c>
      <c r="L58" s="27" t="str">
        <f>IF(ISERR(FIND(L$4,Stac!$R56))=FALSE,IF(ISERR(FIND(CONCATENATE(L$4,"+"),Stac!$R56))=FALSE,IF(ISERR(FIND(CONCATENATE(L$4,"++"),Stac!$R56))=FALSE,IF(ISERR(FIND(CONCATENATE(L$4,"+++"),Stac!$R56))=FALSE,"+++","++"),"+")," ")," ")</f>
        <v xml:space="preserve"> </v>
      </c>
      <c r="M58" s="27" t="str">
        <f>IF(ISERR(FIND(M$4,Stac!$R56))=FALSE,IF(ISERR(FIND(CONCATENATE(M$4,"+"),Stac!$R56))=FALSE,IF(ISERR(FIND(CONCATENATE(M$4,"++"),Stac!$R56))=FALSE,IF(ISERR(FIND(CONCATENATE(M$4,"+++"),Stac!$R56))=FALSE,"+++","++"),"+")," ")," ")</f>
        <v xml:space="preserve"> </v>
      </c>
      <c r="N58" s="27" t="str">
        <f>IF(ISERR(FIND(N$4,Stac!$R56))=FALSE,IF(ISERR(FIND(CONCATENATE(N$4,"+"),Stac!$R56))=FALSE,IF(ISERR(FIND(CONCATENATE(N$4,"++"),Stac!$R56))=FALSE,IF(ISERR(FIND(CONCATENATE(N$4,"+++"),Stac!$R56))=FALSE,"+++","++"),"+")," ")," ")</f>
        <v xml:space="preserve"> </v>
      </c>
      <c r="O58" s="27" t="str">
        <f>IF(ISERR(FIND(O$4,Stac!$R56))=FALSE,IF(ISERR(FIND(CONCATENATE(O$4,"+"),Stac!$R56))=FALSE,IF(ISERR(FIND(CONCATENATE(O$4,"++"),Stac!$R56))=FALSE,IF(ISERR(FIND(CONCATENATE(O$4,"+++"),Stac!$R56))=FALSE,"+++","++"),"+")," ")," ")</f>
        <v xml:space="preserve"> </v>
      </c>
      <c r="P58" s="27" t="str">
        <f>IF(ISERR(FIND(P$4,Stac!$R56))=FALSE,IF(ISERR(FIND(CONCATENATE(P$4,"+"),Stac!$R56))=FALSE,IF(ISERR(FIND(CONCATENATE(P$4,"++"),Stac!$R56))=FALSE,IF(ISERR(FIND(CONCATENATE(P$4,"+++"),Stac!$R56))=FALSE,"+++","++"),"+")," ")," ")</f>
        <v xml:space="preserve"> </v>
      </c>
      <c r="Q58" s="27" t="str">
        <f>IF(ISERR(FIND(Q$4,Stac!$R56))=FALSE,IF(ISERR(FIND(CONCATENATE(Q$4,"+"),Stac!$R56))=FALSE,IF(ISERR(FIND(CONCATENATE(Q$4,"++"),Stac!$R56))=FALSE,IF(ISERR(FIND(CONCATENATE(Q$4,"+++"),Stac!$R56))=FALSE,"+++","++"),"+")," ")," ")</f>
        <v xml:space="preserve"> </v>
      </c>
      <c r="R58" s="27" t="str">
        <f>IF(ISERR(FIND(R$4,Stac!$R56))=FALSE,IF(ISERR(FIND(CONCATENATE(R$4,"+"),Stac!$R56))=FALSE,IF(ISERR(FIND(CONCATENATE(R$4,"++"),Stac!$R56))=FALSE,IF(ISERR(FIND(CONCATENATE(R$4,"+++"),Stac!$R56))=FALSE,"+++","++"),"+")," ")," ")</f>
        <v xml:space="preserve"> </v>
      </c>
      <c r="S58" s="27" t="str">
        <f>IF(ISERR(FIND(S$4,Stac!$R56))=FALSE,IF(ISERR(FIND(CONCATENATE(S$4,"+"),Stac!$R56))=FALSE,IF(ISERR(FIND(CONCATENATE(S$4,"++"),Stac!$R56))=FALSE,IF(ISERR(FIND(CONCATENATE(S$4,"+++"),Stac!$R56))=FALSE,"+++","++"),"+")," ")," ")</f>
        <v xml:space="preserve"> </v>
      </c>
      <c r="T58" s="27" t="str">
        <f>IF(ISERR(FIND(T$4,Stac!$R56))=FALSE,IF(ISERR(FIND(CONCATENATE(T$4,"+"),Stac!$R56))=FALSE,IF(ISERR(FIND(CONCATENATE(T$4,"++"),Stac!$R56))=FALSE,IF(ISERR(FIND(CONCATENATE(T$4,"+++"),Stac!$R56))=FALSE,"+++","++"),"+")," ")," ")</f>
        <v xml:space="preserve"> </v>
      </c>
      <c r="U58" s="27" t="str">
        <f>IF(ISERR(FIND(U$4,Stac!$R56))=FALSE,IF(ISERR(FIND(CONCATENATE(U$4,"+"),Stac!$R56))=FALSE,IF(ISERR(FIND(CONCATENATE(U$4,"++"),Stac!$R56))=FALSE,IF(ISERR(FIND(CONCATENATE(U$4,"+++"),Stac!$R56))=FALSE,"+++","++"),"+")," ")," ")</f>
        <v xml:space="preserve"> </v>
      </c>
      <c r="V58" s="27" t="str">
        <f>IF(ISERR(FIND(V$4,Stac!$R56))=FALSE,IF(ISERR(FIND(CONCATENATE(V$4,"+"),Stac!$R56))=FALSE,IF(ISERR(FIND(CONCATENATE(V$4,"++"),Stac!$R56))=FALSE,IF(ISERR(FIND(CONCATENATE(V$4,"+++"),Stac!$R56))=FALSE,"+++","++"),"+")," ")," ")</f>
        <v>+</v>
      </c>
      <c r="W58" s="27" t="str">
        <f>IF(ISERR(FIND(W$4,Stac!$R56))=FALSE,IF(ISERR(FIND(CONCATENATE(W$4,"+"),Stac!$R56))=FALSE,IF(ISERR(FIND(CONCATENATE(W$4,"++"),Stac!$R56))=FALSE,IF(ISERR(FIND(CONCATENATE(W$4,"+++"),Stac!$R56))=FALSE,"+++","++"),"+")," ")," ")</f>
        <v xml:space="preserve"> </v>
      </c>
      <c r="X58" s="27" t="str">
        <f>IF(ISERR(FIND(X$4,Stac!$R56))=FALSE,IF(ISERR(FIND(CONCATENATE(X$4,"+"),Stac!$R56))=FALSE,IF(ISERR(FIND(CONCATENATE(X$4,"++"),Stac!$R56))=FALSE,IF(ISERR(FIND(CONCATENATE(X$4,"+++"),Stac!$R56))=FALSE,"+++","++"),"+")," ")," ")</f>
        <v xml:space="preserve"> </v>
      </c>
      <c r="Y58" s="27" t="str">
        <f>IF(ISERR(FIND(Y$4,Stac!$R56))=FALSE,IF(ISERR(FIND(CONCATENATE(Y$4,"+"),Stac!$R56))=FALSE,IF(ISERR(FIND(CONCATENATE(Y$4,"++"),Stac!$R56))=FALSE,IF(ISERR(FIND(CONCATENATE(Y$4,"+++"),Stac!$R56))=FALSE,"+++","++"),"+")," ")," ")</f>
        <v>+</v>
      </c>
      <c r="Z58" s="27" t="str">
        <f>IF(ISERR(FIND(Z$4,Stac!$R56))=FALSE,IF(ISERR(FIND(CONCATENATE(Z$4,"+"),Stac!$R56))=FALSE,IF(ISERR(FIND(CONCATENATE(Z$4,"++"),Stac!$R56))=FALSE,IF(ISERR(FIND(CONCATENATE(Z$4,"+++"),Stac!$R56))=FALSE,"+++","++"),"+")," ")," ")</f>
        <v>+</v>
      </c>
      <c r="AA58" s="27" t="str">
        <f>IF(ISERR(FIND(AA$4,Stac!$R56))=FALSE,IF(ISERR(FIND(CONCATENATE(AA$4,"+"),Stac!$R56))=FALSE,IF(ISERR(FIND(CONCATENATE(AA$4,"++"),Stac!$R56))=FALSE,IF(ISERR(FIND(CONCATENATE(AA$4,"+++"),Stac!$R56))=FALSE,"+++","++"),"+")," ")," ")</f>
        <v>+</v>
      </c>
      <c r="AB58" s="27" t="str">
        <f>IF(ISERR(FIND(AB$4,Stac!$R56))=FALSE,IF(ISERR(FIND(CONCATENATE(AB$4,"+"),Stac!$R56))=FALSE,IF(ISERR(FIND(CONCATENATE(AB$4,"++"),Stac!$R56))=FALSE,IF(ISERR(FIND(CONCATENATE(AB$4,"+++"),Stac!$R56))=FALSE,"+++","++"),"+")," ")," ")</f>
        <v>+</v>
      </c>
      <c r="AC58" s="27" t="str">
        <f>IF(ISERR(FIND(AC$4,Stac!$R56))=FALSE,IF(ISERR(FIND(CONCATENATE(AC$4,"+"),Stac!$R56))=FALSE,IF(ISERR(FIND(CONCATENATE(AC$4,"++"),Stac!$R56))=FALSE,IF(ISERR(FIND(CONCATENATE(AC$4,"+++"),Stac!$R56))=FALSE,"+++","++"),"+")," ")," ")</f>
        <v xml:space="preserve"> </v>
      </c>
      <c r="AD58" s="72" t="str">
        <f>Stac!C56</f>
        <v>Internship (4 weeks)</v>
      </c>
      <c r="AE58" s="27" t="str">
        <f>IF(ISERR(FIND(AE$4,Stac!$S56))=FALSE,IF(ISERR(FIND(CONCATENATE(AE$4,"+"),Stac!$S56))=FALSE,IF(ISERR(FIND(CONCATENATE(AE$4,"++"),Stac!$S56))=FALSE,IF(ISERR(FIND(CONCATENATE(AE$4,"+++"),Stac!$S56))=FALSE,"+++","++"),"+")," ")," ")</f>
        <v xml:space="preserve"> </v>
      </c>
      <c r="AF58" s="27" t="str">
        <f>IF(ISERR(FIND(AF$4,Stac!$S56))=FALSE,IF(ISERR(FIND(CONCATENATE(AF$4,"+"),Stac!$S56))=FALSE,IF(ISERR(FIND(CONCATENATE(AF$4,"++"),Stac!$S56))=FALSE,IF(ISERR(FIND(CONCATENATE(AF$4,"+++"),Stac!$S56))=FALSE,"+++","++"),"+")," ")," ")</f>
        <v>+</v>
      </c>
      <c r="AG58" s="27" t="str">
        <f>IF(ISERR(FIND(AG$4,Stac!$S56))=FALSE,IF(ISERR(FIND(CONCATENATE(AG$4,"+"),Stac!$S56))=FALSE,IF(ISERR(FIND(CONCATENATE(AG$4,"++"),Stac!$S56))=FALSE,IF(ISERR(FIND(CONCATENATE(AG$4,"+++"),Stac!$S56))=FALSE,"+++","++"),"+")," ")," ")</f>
        <v xml:space="preserve"> </v>
      </c>
      <c r="AH58" s="27" t="str">
        <f>IF(ISERR(FIND(AH$4,Stac!$S56))=FALSE,IF(ISERR(FIND(CONCATENATE(AH$4,"+"),Stac!$S56))=FALSE,IF(ISERR(FIND(CONCATENATE(AH$4,"++"),Stac!$S56))=FALSE,IF(ISERR(FIND(CONCATENATE(AH$4,"+++"),Stac!$S56))=FALSE,"+++","++"),"+")," ")," ")</f>
        <v xml:space="preserve"> </v>
      </c>
      <c r="AI58" s="27" t="str">
        <f>IF(ISERR(FIND(AI$4,Stac!$S56))=FALSE,IF(ISERR(FIND(CONCATENATE(AI$4,"+"),Stac!$S56))=FALSE,IF(ISERR(FIND(CONCATENATE(AI$4,"++"),Stac!$S56))=FALSE,IF(ISERR(FIND(CONCATENATE(AI$4,"+++"),Stac!$S56))=FALSE,"+++","++"),"+")," ")," ")</f>
        <v xml:space="preserve"> </v>
      </c>
      <c r="AJ58" s="27" t="str">
        <f>IF(ISERR(FIND(AJ$4,Stac!$S56))=FALSE,IF(ISERR(FIND(CONCATENATE(AJ$4,"+"),Stac!$S56))=FALSE,IF(ISERR(FIND(CONCATENATE(AJ$4,"++"),Stac!$S56))=FALSE,IF(ISERR(FIND(CONCATENATE(AJ$4,"+++"),Stac!$S56))=FALSE,"+++","++"),"+")," ")," ")</f>
        <v xml:space="preserve"> </v>
      </c>
      <c r="AK58" s="27" t="str">
        <f>IF(ISERR(FIND(AK$4,Stac!$S56))=FALSE,IF(ISERR(FIND(CONCATENATE(AK$4,"+"),Stac!$S56))=FALSE,IF(ISERR(FIND(CONCATENATE(AK$4,"++"),Stac!$S56))=FALSE,IF(ISERR(FIND(CONCATENATE(AK$4,"+++"),Stac!$S56))=FALSE,"+++","++"),"+")," ")," ")</f>
        <v xml:space="preserve"> </v>
      </c>
      <c r="AL58" s="27" t="str">
        <f>IF(ISERR(FIND(AL$4,Stac!$S56))=FALSE,IF(ISERR(FIND(CONCATENATE(AL$4,"+"),Stac!$S56))=FALSE,IF(ISERR(FIND(CONCATENATE(AL$4,"++"),Stac!$S56))=FALSE,IF(ISERR(FIND(CONCATENATE(AL$4,"+++"),Stac!$S56))=FALSE,"+++","++"),"+")," ")," ")</f>
        <v xml:space="preserve"> </v>
      </c>
      <c r="AM58" s="27" t="str">
        <f>IF(ISERR(FIND(AM$4,Stac!$S56))=FALSE,IF(ISERR(FIND(CONCATENATE(AM$4,"+"),Stac!$S56))=FALSE,IF(ISERR(FIND(CONCATENATE(AM$4,"++"),Stac!$S56))=FALSE,IF(ISERR(FIND(CONCATENATE(AM$4,"+++"),Stac!$S56))=FALSE,"+++","++"),"+")," ")," ")</f>
        <v xml:space="preserve"> </v>
      </c>
      <c r="AN58" s="27" t="str">
        <f>IF(ISERR(FIND(AN$4,Stac!$S56))=FALSE,IF(ISERR(FIND(CONCATENATE(AN$4,"+"),Stac!$S56))=FALSE,IF(ISERR(FIND(CONCATENATE(AN$4,"++"),Stac!$S56))=FALSE,IF(ISERR(FIND(CONCATENATE(AN$4,"+++"),Stac!$S56))=FALSE,"+++","++"),"+")," ")," ")</f>
        <v xml:space="preserve"> </v>
      </c>
      <c r="AO58" s="27" t="str">
        <f>IF(ISERR(FIND(AO$4,Stac!$S56))=FALSE,IF(ISERR(FIND(CONCATENATE(AO$4,"+"),Stac!$S56))=FALSE,IF(ISERR(FIND(CONCATENATE(AO$4,"++"),Stac!$S56))=FALSE,IF(ISERR(FIND(CONCATENATE(AO$4,"+++"),Stac!$S56))=FALSE,"+++","++"),"+")," ")," ")</f>
        <v xml:space="preserve"> </v>
      </c>
      <c r="AP58" s="27" t="str">
        <f>IF(ISERR(FIND(AP$4,Stac!$S56))=FALSE,IF(ISERR(FIND(CONCATENATE(AP$4,"+"),Stac!$S56))=FALSE,IF(ISERR(FIND(CONCATENATE(AP$4,"++"),Stac!$S56))=FALSE,IF(ISERR(FIND(CONCATENATE(AP$4,"+++"),Stac!$S56))=FALSE,"+++","++"),"+")," ")," ")</f>
        <v xml:space="preserve"> </v>
      </c>
      <c r="AQ58" s="27" t="str">
        <f>IF(ISERR(FIND(AQ$4,Stac!$S56))=FALSE,IF(ISERR(FIND(CONCATENATE(AQ$4,"+"),Stac!$S56))=FALSE,IF(ISERR(FIND(CONCATENATE(AQ$4,"++"),Stac!$S56))=FALSE,IF(ISERR(FIND(CONCATENATE(AQ$4,"+++"),Stac!$S56))=FALSE,"+++","++"),"+")," ")," ")</f>
        <v xml:space="preserve"> </v>
      </c>
      <c r="AR58" s="27" t="str">
        <f>IF(ISERR(FIND(AR$4,Stac!$S56))=FALSE,IF(ISERR(FIND(CONCATENATE(AR$4,"+"),Stac!$S56))=FALSE,IF(ISERR(FIND(CONCATENATE(AR$4,"++"),Stac!$S56))=FALSE,IF(ISERR(FIND(CONCATENATE(AR$4,"+++"),Stac!$S56))=FALSE,"+++","++"),"+")," ")," ")</f>
        <v xml:space="preserve"> </v>
      </c>
      <c r="AS58" s="27" t="str">
        <f>IF(ISERR(FIND(AS$4,Stac!$S56))=FALSE,IF(ISERR(FIND(CONCATENATE(AS$4,"+"),Stac!$S56))=FALSE,IF(ISERR(FIND(CONCATENATE(AS$4,"++"),Stac!$S56))=FALSE,IF(ISERR(FIND(CONCATENATE(AS$4,"+++"),Stac!$S56))=FALSE,"+++","++"),"+")," ")," ")</f>
        <v xml:space="preserve"> </v>
      </c>
      <c r="AT58" s="27" t="str">
        <f>IF(ISERR(FIND(AT$4,Stac!$S56))=FALSE,IF(ISERR(FIND(CONCATENATE(AT$4,"+"),Stac!$S56))=FALSE,IF(ISERR(FIND(CONCATENATE(AT$4,"++"),Stac!$S56))=FALSE,IF(ISERR(FIND(CONCATENATE(AT$4,"+++"),Stac!$S56))=FALSE,"+++","++"),"+")," ")," ")</f>
        <v xml:space="preserve"> </v>
      </c>
      <c r="AU58" s="27" t="str">
        <f>IF(ISERR(FIND(AU$4,Stac!$S56))=FALSE,IF(ISERR(FIND(CONCATENATE(AU$4,"+"),Stac!$S56))=FALSE,IF(ISERR(FIND(CONCATENATE(AU$4,"++"),Stac!$S56))=FALSE,IF(ISERR(FIND(CONCATENATE(AU$4,"+++"),Stac!$S56))=FALSE,"+++","++"),"+")," ")," ")</f>
        <v xml:space="preserve"> </v>
      </c>
      <c r="AV58" s="27" t="str">
        <f>IF(ISERR(FIND(AV$4,Stac!$S56))=FALSE,IF(ISERR(FIND(CONCATENATE(AV$4,"+"),Stac!$S56))=FALSE,IF(ISERR(FIND(CONCATENATE(AV$4,"++"),Stac!$S56))=FALSE,IF(ISERR(FIND(CONCATENATE(AV$4,"+++"),Stac!$S56))=FALSE,"+++","++"),"+")," ")," ")</f>
        <v xml:space="preserve"> </v>
      </c>
      <c r="AW58" s="27" t="str">
        <f>IF(ISERR(FIND(AW$4,Stac!$S56))=FALSE,IF(ISERR(FIND(CONCATENATE(AW$4,"+"),Stac!$S56))=FALSE,IF(ISERR(FIND(CONCATENATE(AW$4,"++"),Stac!$S56))=FALSE,IF(ISERR(FIND(CONCATENATE(AW$4,"+++"),Stac!$S56))=FALSE,"+++","++"),"+")," ")," ")</f>
        <v>+</v>
      </c>
      <c r="AX58" s="27" t="str">
        <f>IF(ISERR(FIND(AX$4,Stac!$S56))=FALSE,IF(ISERR(FIND(CONCATENATE(AX$4,"+"),Stac!$S56))=FALSE,IF(ISERR(FIND(CONCATENATE(AX$4,"++"),Stac!$S56))=FALSE,IF(ISERR(FIND(CONCATENATE(AX$4,"+++"),Stac!$S56))=FALSE,"+++","++"),"+")," ")," ")</f>
        <v xml:space="preserve"> </v>
      </c>
      <c r="AY58" s="27" t="str">
        <f>IF(ISERR(FIND(AY$4,Stac!$S56))=FALSE,IF(ISERR(FIND(CONCATENATE(AY$4,"+"),Stac!$S56))=FALSE,IF(ISERR(FIND(CONCATENATE(AY$4,"++"),Stac!$S56))=FALSE,IF(ISERR(FIND(CONCATENATE(AY$4,"+++"),Stac!$S56))=FALSE,"+++","++"),"+")," ")," ")</f>
        <v xml:space="preserve"> </v>
      </c>
      <c r="AZ58" s="27" t="str">
        <f>IF(ISERR(FIND(AZ$4,Stac!$S56))=FALSE,IF(ISERR(FIND(CONCATENATE(AZ$4,"+"),Stac!$S56))=FALSE,IF(ISERR(FIND(CONCATENATE(AZ$4,"++"),Stac!$S56))=FALSE,IF(ISERR(FIND(CONCATENATE(AZ$4,"+++"),Stac!$S56))=FALSE,"+++","++"),"+")," ")," ")</f>
        <v xml:space="preserve"> </v>
      </c>
      <c r="BA58" s="27" t="str">
        <f>IF(ISERR(FIND(BA$4,Stac!$S56))=FALSE,IF(ISERR(FIND(CONCATENATE(BA$4,"+"),Stac!$S56))=FALSE,IF(ISERR(FIND(CONCATENATE(BA$4,"++"),Stac!$S56))=FALSE,IF(ISERR(FIND(CONCATENATE(BA$4,"+++"),Stac!$S56))=FALSE,"+++","++"),"+")," ")," ")</f>
        <v>+</v>
      </c>
      <c r="BB58" s="27" t="str">
        <f>IF(ISERR(FIND(BB$4,Stac!$S56))=FALSE,IF(ISERR(FIND(CONCATENATE(BB$4,"+"),Stac!$S56))=FALSE,IF(ISERR(FIND(CONCATENATE(BB$4,"++"),Stac!$S56))=FALSE,IF(ISERR(FIND(CONCATENATE(BB$4,"+++"),Stac!$S56))=FALSE,"+++","++"),"+")," ")," ")</f>
        <v xml:space="preserve"> </v>
      </c>
      <c r="BC58" s="27" t="str">
        <f>IF(ISERR(FIND(BC$4,Stac!$S56))=FALSE,IF(ISERR(FIND(CONCATENATE(BC$4,"+"),Stac!$S56))=FALSE,IF(ISERR(FIND(CONCATENATE(BC$4,"++"),Stac!$S56))=FALSE,IF(ISERR(FIND(CONCATENATE(BC$4,"+++"),Stac!$S56))=FALSE,"+++","++"),"+")," ")," ")</f>
        <v xml:space="preserve"> </v>
      </c>
      <c r="BD58" s="27" t="str">
        <f>IF(ISERR(FIND(BD$4,Stac!$S56))=FALSE,IF(ISERR(FIND(CONCATENATE(BD$4,"+"),Stac!$S56))=FALSE,IF(ISERR(FIND(CONCATENATE(BD$4,"++"),Stac!$S56))=FALSE,IF(ISERR(FIND(CONCATENATE(BD$4,"+++"),Stac!$S56))=FALSE,"+++","++"),"+")," ")," ")</f>
        <v xml:space="preserve"> </v>
      </c>
      <c r="BE58" s="27" t="str">
        <f>IF(ISERR(FIND(BE$4,Stac!$S56))=FALSE,IF(ISERR(FIND(CONCATENATE(BE$4,"+"),Stac!$S56))=FALSE,IF(ISERR(FIND(CONCATENATE(BE$4,"++"),Stac!$S56))=FALSE,IF(ISERR(FIND(CONCATENATE(BE$4,"+++"),Stac!$S56))=FALSE,"+++","++"),"+")," ")," ")</f>
        <v xml:space="preserve"> </v>
      </c>
      <c r="BF58" s="27" t="str">
        <f>IF(ISERR(FIND(BF$4,Stac!$S56))=FALSE,IF(ISERR(FIND(CONCATENATE(BF$4,"+"),Stac!$S56))=FALSE,IF(ISERR(FIND(CONCATENATE(BF$4,"++"),Stac!$S56))=FALSE,IF(ISERR(FIND(CONCATENATE(BF$4,"+++"),Stac!$S56))=FALSE,"+++","++"),"+")," ")," ")</f>
        <v xml:space="preserve"> </v>
      </c>
      <c r="BG58" s="27" t="str">
        <f>IF(ISERR(FIND(BG$4,Stac!$S56))=FALSE,IF(ISERR(FIND(CONCATENATE(BG$4,"+"),Stac!$S56))=FALSE,IF(ISERR(FIND(CONCATENATE(BG$4,"++"),Stac!$S56))=FALSE,IF(ISERR(FIND(CONCATENATE(BG$4,"+++"),Stac!$S56))=FALSE,"+++","++"),"+")," ")," ")</f>
        <v xml:space="preserve"> </v>
      </c>
      <c r="BH58" s="27" t="str">
        <f>IF(ISERR(FIND(BH$4,Stac!$S56))=FALSE,IF(ISERR(FIND(CONCATENATE(BH$4,"+"),Stac!$S56))=FALSE,IF(ISERR(FIND(CONCATENATE(BH$4,"++"),Stac!$S56))=FALSE,IF(ISERR(FIND(CONCATENATE(BH$4,"+++"),Stac!$S56))=FALSE,"+++","++"),"+")," ")," ")</f>
        <v xml:space="preserve"> </v>
      </c>
      <c r="BI58" s="27" t="str">
        <f>IF(ISERR(FIND(BI$4,Stac!$S56))=FALSE,IF(ISERR(FIND(CONCATENATE(BI$4,"+"),Stac!$S56))=FALSE,IF(ISERR(FIND(CONCATENATE(BI$4,"++"),Stac!$S56))=FALSE,IF(ISERR(FIND(CONCATENATE(BI$4,"+++"),Stac!$S56))=FALSE,"+++","++"),"+")," ")," ")</f>
        <v xml:space="preserve"> </v>
      </c>
      <c r="BJ58" s="72" t="str">
        <f>Stac!C56</f>
        <v>Internship (4 weeks)</v>
      </c>
      <c r="BK58" s="27" t="str">
        <f>IF(ISERR(FIND(BK$4,Stac!$T56))=FALSE,IF(ISERR(FIND(CONCATENATE(BK$4,"+"),Stac!$T56))=FALSE,IF(ISERR(FIND(CONCATENATE(BK$4,"++"),Stac!$T56))=FALSE,IF(ISERR(FIND(CONCATENATE(BK$4,"+++"),Stac!$T56))=FALSE,"+++","++"),"+")," ")," ")</f>
        <v xml:space="preserve"> </v>
      </c>
      <c r="BL58" s="27" t="str">
        <f>IF(ISERR(FIND(BL$4,Stac!$T56))=FALSE,IF(ISERR(FIND(CONCATENATE(BL$4,"+"),Stac!$T56))=FALSE,IF(ISERR(FIND(CONCATENATE(BL$4,"++"),Stac!$T56))=FALSE,IF(ISERR(FIND(CONCATENATE(BL$4,"+++"),Stac!$T56))=FALSE,"+++","++"),"+")," ")," ")</f>
        <v>+</v>
      </c>
      <c r="BM58" s="27" t="str">
        <f>IF(ISERR(FIND(BM$4,Stac!$T56))=FALSE,IF(ISERR(FIND(CONCATENATE(BM$4,"+"),Stac!$T56))=FALSE,IF(ISERR(FIND(CONCATENATE(BM$4,"++"),Stac!$T56))=FALSE,IF(ISERR(FIND(CONCATENATE(BM$4,"+++"),Stac!$T56))=FALSE,"+++","++"),"+")," ")," ")</f>
        <v>+</v>
      </c>
      <c r="BN58" s="27" t="str">
        <f>IF(ISERR(FIND(BN$4,Stac!$T56))=FALSE,IF(ISERR(FIND(CONCATENATE(BN$4,"+"),Stac!$T56))=FALSE,IF(ISERR(FIND(CONCATENATE(BN$4,"++"),Stac!$T56))=FALSE,IF(ISERR(FIND(CONCATENATE(BN$4,"+++"),Stac!$T56))=FALSE,"+++","++"),"+")," ")," ")</f>
        <v>+</v>
      </c>
      <c r="BO58" s="27" t="str">
        <f>IF(ISERR(FIND(BO$4,Stac!$T56))=FALSE,IF(ISERR(FIND(CONCATENATE(BO$4,"+"),Stac!$T56))=FALSE,IF(ISERR(FIND(CONCATENATE(BO$4,"++"),Stac!$T56))=FALSE,IF(ISERR(FIND(CONCATENATE(BO$4,"+++"),Stac!$T56))=FALSE,"+++","++"),"+")," ")," ")</f>
        <v>+</v>
      </c>
      <c r="BP58" s="27" t="str">
        <f>IF(ISERR(FIND(BP$4,Stac!$T56))=FALSE,IF(ISERR(FIND(CONCATENATE(BP$4,"+"),Stac!$T56))=FALSE,IF(ISERR(FIND(CONCATENATE(BP$4,"++"),Stac!$T56))=FALSE,IF(ISERR(FIND(CONCATENATE(BP$4,"+++"),Stac!$T56))=FALSE,"+++","++"),"+")," ")," ")</f>
        <v>+</v>
      </c>
      <c r="BQ58" s="27" t="str">
        <f>IF(ISERR(FIND(BQ$4,Stac!$T56))=FALSE,IF(ISERR(FIND(CONCATENATE(BQ$4,"+"),Stac!$T56))=FALSE,IF(ISERR(FIND(CONCATENATE(BQ$4,"++"),Stac!$T56))=FALSE,IF(ISERR(FIND(CONCATENATE(BQ$4,"+++"),Stac!$T56))=FALSE,"+++","++"),"+")," ")," ")</f>
        <v xml:space="preserve"> </v>
      </c>
    </row>
    <row r="59" spans="1:69" hidden="1">
      <c r="A59" s="4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50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50"/>
      <c r="BK59" s="27"/>
      <c r="BL59" s="27"/>
      <c r="BM59" s="27"/>
      <c r="BN59" s="27"/>
      <c r="BO59" s="27"/>
      <c r="BP59" s="27"/>
      <c r="BQ59" s="27"/>
    </row>
    <row r="60" spans="1:69" hidden="1">
      <c r="A60" s="4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50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50"/>
      <c r="BK60" s="27"/>
      <c r="BL60" s="27"/>
      <c r="BM60" s="27"/>
      <c r="BN60" s="27"/>
      <c r="BO60" s="27"/>
      <c r="BP60" s="27"/>
      <c r="BQ60" s="27"/>
    </row>
    <row r="61" spans="1:69" hidden="1">
      <c r="A61" s="4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50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50"/>
      <c r="BK61" s="27"/>
      <c r="BL61" s="27"/>
      <c r="BM61" s="27"/>
      <c r="BN61" s="27"/>
      <c r="BO61" s="27"/>
      <c r="BP61" s="27"/>
      <c r="BQ61" s="27"/>
    </row>
    <row r="62" spans="1:69">
      <c r="A62" s="50" t="str">
        <f>Stac!C59</f>
        <v>Semestr 5: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50" t="str">
        <f>Stac!C59</f>
        <v>Semestr 5:</v>
      </c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50" t="str">
        <f>Stac!C59</f>
        <v>Semestr 5:</v>
      </c>
      <c r="BK62" s="27"/>
      <c r="BL62" s="27"/>
      <c r="BM62" s="27"/>
      <c r="BN62" s="27"/>
      <c r="BO62" s="27"/>
      <c r="BP62" s="27"/>
      <c r="BQ62" s="27"/>
    </row>
    <row r="63" spans="1:69" hidden="1">
      <c r="A63" s="49" t="str">
        <f>Stac!C60</f>
        <v>Moduł kształcenia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50" t="str">
        <f>Stac!C60</f>
        <v>Moduł kształcenia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50" t="str">
        <f>Stac!C60</f>
        <v>Moduł kształcenia</v>
      </c>
      <c r="BK63" s="27"/>
      <c r="BL63" s="27"/>
      <c r="BM63" s="27"/>
      <c r="BN63" s="27"/>
      <c r="BO63" s="27"/>
      <c r="BP63" s="27"/>
      <c r="BQ63" s="27"/>
    </row>
    <row r="64" spans="1:69">
      <c r="A64" s="49" t="str">
        <f>Stac!C61</f>
        <v>Devices of automation and actuators</v>
      </c>
      <c r="B64" s="27" t="str">
        <f>IF(ISERR(FIND(B$4,Stac!$R61))=FALSE,IF(ISERR(FIND(CONCATENATE(B$4,"+"),Stac!$R61))=FALSE,IF(ISERR(FIND(CONCATENATE(B$4,"++"),Stac!$R61))=FALSE,IF(ISERR(FIND(CONCATENATE(B$4,"+++"),Stac!$R61))=FALSE,"+++","++"),"+")," ")," ")</f>
        <v xml:space="preserve"> </v>
      </c>
      <c r="C64" s="27" t="str">
        <f>IF(ISERR(FIND(C$4,Stac!$R61))=FALSE,IF(ISERR(FIND(CONCATENATE(C$4,"+"),Stac!$R61))=FALSE,IF(ISERR(FIND(CONCATENATE(C$4,"++"),Stac!$R61))=FALSE,IF(ISERR(FIND(CONCATENATE(C$4,"+++"),Stac!$R61))=FALSE,"+++","++"),"+")," ")," ")</f>
        <v xml:space="preserve"> </v>
      </c>
      <c r="D64" s="27" t="str">
        <f>IF(ISERR(FIND(D$4,Stac!$R61))=FALSE,IF(ISERR(FIND(CONCATENATE(D$4,"+"),Stac!$R61))=FALSE,IF(ISERR(FIND(CONCATENATE(D$4,"++"),Stac!$R61))=FALSE,IF(ISERR(FIND(CONCATENATE(D$4,"+++"),Stac!$R61))=FALSE,"+++","++"),"+")," ")," ")</f>
        <v xml:space="preserve"> </v>
      </c>
      <c r="E64" s="27" t="str">
        <f>IF(ISERR(FIND(E$4,Stac!$R61))=FALSE,IF(ISERR(FIND(CONCATENATE(E$4,"+"),Stac!$R61))=FALSE,IF(ISERR(FIND(CONCATENATE(E$4,"++"),Stac!$R61))=FALSE,IF(ISERR(FIND(CONCATENATE(E$4,"+++"),Stac!$R61))=FALSE,"+++","++"),"+")," ")," ")</f>
        <v xml:space="preserve"> </v>
      </c>
      <c r="F64" s="27" t="str">
        <f>IF(ISERR(FIND(F$4,Stac!$R61))=FALSE,IF(ISERR(FIND(CONCATENATE(F$4,"+"),Stac!$R61))=FALSE,IF(ISERR(FIND(CONCATENATE(F$4,"++"),Stac!$R61))=FALSE,IF(ISERR(FIND(CONCATENATE(F$4,"+++"),Stac!$R61))=FALSE,"+++","++"),"+")," ")," ")</f>
        <v xml:space="preserve"> </v>
      </c>
      <c r="G64" s="27" t="str">
        <f>IF(ISERR(FIND(G$4,Stac!$R61))=FALSE,IF(ISERR(FIND(CONCATENATE(G$4,"+"),Stac!$R61))=FALSE,IF(ISERR(FIND(CONCATENATE(G$4,"++"),Stac!$R61))=FALSE,IF(ISERR(FIND(CONCATENATE(G$4,"+++"),Stac!$R61))=FALSE,"+++","++"),"+")," ")," ")</f>
        <v xml:space="preserve"> </v>
      </c>
      <c r="H64" s="27" t="str">
        <f>IF(ISERR(FIND(H$4,Stac!$R61))=FALSE,IF(ISERR(FIND(CONCATENATE(H$4,"+"),Stac!$R61))=FALSE,IF(ISERR(FIND(CONCATENATE(H$4,"++"),Stac!$R61))=FALSE,IF(ISERR(FIND(CONCATENATE(H$4,"+++"),Stac!$R61))=FALSE,"+++","++"),"+")," ")," ")</f>
        <v xml:space="preserve"> </v>
      </c>
      <c r="I64" s="27" t="str">
        <f>IF(ISERR(FIND(I$4,Stac!$R61))=FALSE,IF(ISERR(FIND(CONCATENATE(I$4,"+"),Stac!$R61))=FALSE,IF(ISERR(FIND(CONCATENATE(I$4,"++"),Stac!$R61))=FALSE,IF(ISERR(FIND(CONCATENATE(I$4,"+++"),Stac!$R61))=FALSE,"+++","++"),"+")," ")," ")</f>
        <v xml:space="preserve"> </v>
      </c>
      <c r="J64" s="27" t="str">
        <f>IF(ISERR(FIND(J$4,Stac!$R61))=FALSE,IF(ISERR(FIND(CONCATENATE(J$4,"+"),Stac!$R61))=FALSE,IF(ISERR(FIND(CONCATENATE(J$4,"++"),Stac!$R61))=FALSE,IF(ISERR(FIND(CONCATENATE(J$4,"+++"),Stac!$R61))=FALSE,"+++","++"),"+")," ")," ")</f>
        <v xml:space="preserve"> </v>
      </c>
      <c r="K64" s="27" t="str">
        <f>IF(ISERR(FIND(K$4,Stac!$R61))=FALSE,IF(ISERR(FIND(CONCATENATE(K$4,"+"),Stac!$R61))=FALSE,IF(ISERR(FIND(CONCATENATE(K$4,"++"),Stac!$R61))=FALSE,IF(ISERR(FIND(CONCATENATE(K$4,"+++"),Stac!$R61))=FALSE,"+++","++"),"+")," ")," ")</f>
        <v xml:space="preserve"> </v>
      </c>
      <c r="L64" s="27" t="str">
        <f>IF(ISERR(FIND(L$4,Stac!$R61))=FALSE,IF(ISERR(FIND(CONCATENATE(L$4,"+"),Stac!$R61))=FALSE,IF(ISERR(FIND(CONCATENATE(L$4,"++"),Stac!$R61))=FALSE,IF(ISERR(FIND(CONCATENATE(L$4,"+++"),Stac!$R61))=FALSE,"+++","++"),"+")," ")," ")</f>
        <v>+</v>
      </c>
      <c r="M64" s="27" t="str">
        <f>IF(ISERR(FIND(M$4,Stac!$R61))=FALSE,IF(ISERR(FIND(CONCATENATE(M$4,"+"),Stac!$R61))=FALSE,IF(ISERR(FIND(CONCATENATE(M$4,"++"),Stac!$R61))=FALSE,IF(ISERR(FIND(CONCATENATE(M$4,"+++"),Stac!$R61))=FALSE,"+++","++"),"+")," ")," ")</f>
        <v xml:space="preserve"> </v>
      </c>
      <c r="N64" s="27" t="str">
        <f>IF(ISERR(FIND(N$4,Stac!$R61))=FALSE,IF(ISERR(FIND(CONCATENATE(N$4,"+"),Stac!$R61))=FALSE,IF(ISERR(FIND(CONCATENATE(N$4,"++"),Stac!$R61))=FALSE,IF(ISERR(FIND(CONCATENATE(N$4,"+++"),Stac!$R61))=FALSE,"+++","++"),"+")," ")," ")</f>
        <v xml:space="preserve"> </v>
      </c>
      <c r="O64" s="27" t="str">
        <f>IF(ISERR(FIND(O$4,Stac!$R61))=FALSE,IF(ISERR(FIND(CONCATENATE(O$4,"+"),Stac!$R61))=FALSE,IF(ISERR(FIND(CONCATENATE(O$4,"++"),Stac!$R61))=FALSE,IF(ISERR(FIND(CONCATENATE(O$4,"+++"),Stac!$R61))=FALSE,"+++","++"),"+")," ")," ")</f>
        <v xml:space="preserve"> </v>
      </c>
      <c r="P64" s="27" t="str">
        <f>IF(ISERR(FIND(P$4,Stac!$R61))=FALSE,IF(ISERR(FIND(CONCATENATE(P$4,"+"),Stac!$R61))=FALSE,IF(ISERR(FIND(CONCATENATE(P$4,"++"),Stac!$R61))=FALSE,IF(ISERR(FIND(CONCATENATE(P$4,"+++"),Stac!$R61))=FALSE,"+++","++"),"+")," ")," ")</f>
        <v xml:space="preserve"> </v>
      </c>
      <c r="Q64" s="27" t="str">
        <f>IF(ISERR(FIND(Q$4,Stac!$R61))=FALSE,IF(ISERR(FIND(CONCATENATE(Q$4,"+"),Stac!$R61))=FALSE,IF(ISERR(FIND(CONCATENATE(Q$4,"++"),Stac!$R61))=FALSE,IF(ISERR(FIND(CONCATENATE(Q$4,"+++"),Stac!$R61))=FALSE,"+++","++"),"+")," ")," ")</f>
        <v xml:space="preserve"> </v>
      </c>
      <c r="R64" s="27" t="str">
        <f>IF(ISERR(FIND(R$4,Stac!$R61))=FALSE,IF(ISERR(FIND(CONCATENATE(R$4,"+"),Stac!$R61))=FALSE,IF(ISERR(FIND(CONCATENATE(R$4,"++"),Stac!$R61))=FALSE,IF(ISERR(FIND(CONCATENATE(R$4,"+++"),Stac!$R61))=FALSE,"+++","++"),"+")," ")," ")</f>
        <v xml:space="preserve"> </v>
      </c>
      <c r="S64" s="27" t="str">
        <f>IF(ISERR(FIND(S$4,Stac!$R61))=FALSE,IF(ISERR(FIND(CONCATENATE(S$4,"+"),Stac!$R61))=FALSE,IF(ISERR(FIND(CONCATENATE(S$4,"++"),Stac!$R61))=FALSE,IF(ISERR(FIND(CONCATENATE(S$4,"+++"),Stac!$R61))=FALSE,"+++","++"),"+")," ")," ")</f>
        <v>+</v>
      </c>
      <c r="T64" s="27" t="str">
        <f>IF(ISERR(FIND(T$4,Stac!$R61))=FALSE,IF(ISERR(FIND(CONCATENATE(T$4,"+"),Stac!$R61))=FALSE,IF(ISERR(FIND(CONCATENATE(T$4,"++"),Stac!$R61))=FALSE,IF(ISERR(FIND(CONCATENATE(T$4,"+++"),Stac!$R61))=FALSE,"+++","++"),"+")," ")," ")</f>
        <v xml:space="preserve"> </v>
      </c>
      <c r="U64" s="27" t="str">
        <f>IF(ISERR(FIND(U$4,Stac!$R61))=FALSE,IF(ISERR(FIND(CONCATENATE(U$4,"+"),Stac!$R61))=FALSE,IF(ISERR(FIND(CONCATENATE(U$4,"++"),Stac!$R61))=FALSE,IF(ISERR(FIND(CONCATENATE(U$4,"+++"),Stac!$R61))=FALSE,"+++","++"),"+")," ")," ")</f>
        <v>+</v>
      </c>
      <c r="V64" s="27" t="str">
        <f>IF(ISERR(FIND(V$4,Stac!$R61))=FALSE,IF(ISERR(FIND(CONCATENATE(V$4,"+"),Stac!$R61))=FALSE,IF(ISERR(FIND(CONCATENATE(V$4,"++"),Stac!$R61))=FALSE,IF(ISERR(FIND(CONCATENATE(V$4,"+++"),Stac!$R61))=FALSE,"+++","++"),"+")," ")," ")</f>
        <v xml:space="preserve"> </v>
      </c>
      <c r="W64" s="27" t="str">
        <f>IF(ISERR(FIND(W$4,Stac!$R61))=FALSE,IF(ISERR(FIND(CONCATENATE(W$4,"+"),Stac!$R61))=FALSE,IF(ISERR(FIND(CONCATENATE(W$4,"++"),Stac!$R61))=FALSE,IF(ISERR(FIND(CONCATENATE(W$4,"+++"),Stac!$R61))=FALSE,"+++","++"),"+")," ")," ")</f>
        <v>+</v>
      </c>
      <c r="X64" s="27" t="str">
        <f>IF(ISERR(FIND(X$4,Stac!$R61))=FALSE,IF(ISERR(FIND(CONCATENATE(X$4,"+"),Stac!$R61))=FALSE,IF(ISERR(FIND(CONCATENATE(X$4,"++"),Stac!$R61))=FALSE,IF(ISERR(FIND(CONCATENATE(X$4,"+++"),Stac!$R61))=FALSE,"+++","++"),"+")," ")," ")</f>
        <v xml:space="preserve"> </v>
      </c>
      <c r="Y64" s="27" t="str">
        <f>IF(ISERR(FIND(Y$4,Stac!$R61))=FALSE,IF(ISERR(FIND(CONCATENATE(Y$4,"+"),Stac!$R61))=FALSE,IF(ISERR(FIND(CONCATENATE(Y$4,"++"),Stac!$R61))=FALSE,IF(ISERR(FIND(CONCATENATE(Y$4,"+++"),Stac!$R61))=FALSE,"+++","++"),"+")," ")," ")</f>
        <v xml:space="preserve"> </v>
      </c>
      <c r="Z64" s="27" t="str">
        <f>IF(ISERR(FIND(Z$4,Stac!$R61))=FALSE,IF(ISERR(FIND(CONCATENATE(Z$4,"+"),Stac!$R61))=FALSE,IF(ISERR(FIND(CONCATENATE(Z$4,"++"),Stac!$R61))=FALSE,IF(ISERR(FIND(CONCATENATE(Z$4,"+++"),Stac!$R61))=FALSE,"+++","++"),"+")," ")," ")</f>
        <v xml:space="preserve"> </v>
      </c>
      <c r="AA64" s="27" t="str">
        <f>IF(ISERR(FIND(AA$4,Stac!$R61))=FALSE,IF(ISERR(FIND(CONCATENATE(AA$4,"+"),Stac!$R61))=FALSE,IF(ISERR(FIND(CONCATENATE(AA$4,"++"),Stac!$R61))=FALSE,IF(ISERR(FIND(CONCATENATE(AA$4,"+++"),Stac!$R61))=FALSE,"+++","++"),"+")," ")," ")</f>
        <v xml:space="preserve"> </v>
      </c>
      <c r="AB64" s="27" t="str">
        <f>IF(ISERR(FIND(AB$4,Stac!$R61))=FALSE,IF(ISERR(FIND(CONCATENATE(AB$4,"+"),Stac!$R61))=FALSE,IF(ISERR(FIND(CONCATENATE(AB$4,"++"),Stac!$R61))=FALSE,IF(ISERR(FIND(CONCATENATE(AB$4,"+++"),Stac!$R61))=FALSE,"+++","++"),"+")," ")," ")</f>
        <v xml:space="preserve"> </v>
      </c>
      <c r="AC64" s="27" t="str">
        <f>IF(ISERR(FIND(AC$4,Stac!$R61))=FALSE,IF(ISERR(FIND(CONCATENATE(AC$4,"+"),Stac!$R61))=FALSE,IF(ISERR(FIND(CONCATENATE(AC$4,"++"),Stac!$R61))=FALSE,IF(ISERR(FIND(CONCATENATE(AC$4,"+++"),Stac!$R61))=FALSE,"+++","++"),"+")," ")," ")</f>
        <v xml:space="preserve"> </v>
      </c>
      <c r="AD64" s="72" t="str">
        <f>Stac!C61</f>
        <v>Devices of automation and actuators</v>
      </c>
      <c r="AE64" s="27" t="str">
        <f>IF(ISERR(FIND(AE$4,Stac!$S61))=FALSE,IF(ISERR(FIND(CONCATENATE(AE$4,"+"),Stac!$S61))=FALSE,IF(ISERR(FIND(CONCATENATE(AE$4,"++"),Stac!$S61))=FALSE,IF(ISERR(FIND(CONCATENATE(AE$4,"+++"),Stac!$S61))=FALSE,"+++","++"),"+")," ")," ")</f>
        <v xml:space="preserve"> </v>
      </c>
      <c r="AF64" s="27" t="str">
        <f>IF(ISERR(FIND(AF$4,Stac!$S61))=FALSE,IF(ISERR(FIND(CONCATENATE(AF$4,"+"),Stac!$S61))=FALSE,IF(ISERR(FIND(CONCATENATE(AF$4,"++"),Stac!$S61))=FALSE,IF(ISERR(FIND(CONCATENATE(AF$4,"+++"),Stac!$S61))=FALSE,"+++","++"),"+")," ")," ")</f>
        <v>+</v>
      </c>
      <c r="AG64" s="27" t="str">
        <f>IF(ISERR(FIND(AG$4,Stac!$S61))=FALSE,IF(ISERR(FIND(CONCATENATE(AG$4,"+"),Stac!$S61))=FALSE,IF(ISERR(FIND(CONCATENATE(AG$4,"++"),Stac!$S61))=FALSE,IF(ISERR(FIND(CONCATENATE(AG$4,"+++"),Stac!$S61))=FALSE,"+++","++"),"+")," ")," ")</f>
        <v xml:space="preserve"> </v>
      </c>
      <c r="AH64" s="27" t="str">
        <f>IF(ISERR(FIND(AH$4,Stac!$S61))=FALSE,IF(ISERR(FIND(CONCATENATE(AH$4,"+"),Stac!$S61))=FALSE,IF(ISERR(FIND(CONCATENATE(AH$4,"++"),Stac!$S61))=FALSE,IF(ISERR(FIND(CONCATENATE(AH$4,"+++"),Stac!$S61))=FALSE,"+++","++"),"+")," ")," ")</f>
        <v xml:space="preserve"> </v>
      </c>
      <c r="AI64" s="27" t="str">
        <f>IF(ISERR(FIND(AI$4,Stac!$S61))=FALSE,IF(ISERR(FIND(CONCATENATE(AI$4,"+"),Stac!$S61))=FALSE,IF(ISERR(FIND(CONCATENATE(AI$4,"++"),Stac!$S61))=FALSE,IF(ISERR(FIND(CONCATENATE(AI$4,"+++"),Stac!$S61))=FALSE,"+++","++"),"+")," ")," ")</f>
        <v xml:space="preserve"> </v>
      </c>
      <c r="AJ64" s="27" t="str">
        <f>IF(ISERR(FIND(AJ$4,Stac!$S61))=FALSE,IF(ISERR(FIND(CONCATENATE(AJ$4,"+"),Stac!$S61))=FALSE,IF(ISERR(FIND(CONCATENATE(AJ$4,"++"),Stac!$S61))=FALSE,IF(ISERR(FIND(CONCATENATE(AJ$4,"+++"),Stac!$S61))=FALSE,"+++","++"),"+")," ")," ")</f>
        <v xml:space="preserve"> </v>
      </c>
      <c r="AK64" s="27" t="str">
        <f>IF(ISERR(FIND(AK$4,Stac!$S61))=FALSE,IF(ISERR(FIND(CONCATENATE(AK$4,"+"),Stac!$S61))=FALSE,IF(ISERR(FIND(CONCATENATE(AK$4,"++"),Stac!$S61))=FALSE,IF(ISERR(FIND(CONCATENATE(AK$4,"+++"),Stac!$S61))=FALSE,"+++","++"),"+")," ")," ")</f>
        <v xml:space="preserve"> </v>
      </c>
      <c r="AL64" s="27" t="str">
        <f>IF(ISERR(FIND(AL$4,Stac!$S61))=FALSE,IF(ISERR(FIND(CONCATENATE(AL$4,"+"),Stac!$S61))=FALSE,IF(ISERR(FIND(CONCATENATE(AL$4,"++"),Stac!$S61))=FALSE,IF(ISERR(FIND(CONCATENATE(AL$4,"+++"),Stac!$S61))=FALSE,"+++","++"),"+")," ")," ")</f>
        <v xml:space="preserve"> </v>
      </c>
      <c r="AM64" s="27" t="str">
        <f>IF(ISERR(FIND(AM$4,Stac!$S61))=FALSE,IF(ISERR(FIND(CONCATENATE(AM$4,"+"),Stac!$S61))=FALSE,IF(ISERR(FIND(CONCATENATE(AM$4,"++"),Stac!$S61))=FALSE,IF(ISERR(FIND(CONCATENATE(AM$4,"+++"),Stac!$S61))=FALSE,"+++","++"),"+")," ")," ")</f>
        <v xml:space="preserve"> </v>
      </c>
      <c r="AN64" s="27" t="str">
        <f>IF(ISERR(FIND(AN$4,Stac!$S61))=FALSE,IF(ISERR(FIND(CONCATENATE(AN$4,"+"),Stac!$S61))=FALSE,IF(ISERR(FIND(CONCATENATE(AN$4,"++"),Stac!$S61))=FALSE,IF(ISERR(FIND(CONCATENATE(AN$4,"+++"),Stac!$S61))=FALSE,"+++","++"),"+")," ")," ")</f>
        <v xml:space="preserve"> </v>
      </c>
      <c r="AO64" s="27" t="str">
        <f>IF(ISERR(FIND(AO$4,Stac!$S61))=FALSE,IF(ISERR(FIND(CONCATENATE(AO$4,"+"),Stac!$S61))=FALSE,IF(ISERR(FIND(CONCATENATE(AO$4,"++"),Stac!$S61))=FALSE,IF(ISERR(FIND(CONCATENATE(AO$4,"+++"),Stac!$S61))=FALSE,"+++","++"),"+")," ")," ")</f>
        <v>+</v>
      </c>
      <c r="AP64" s="27" t="str">
        <f>IF(ISERR(FIND(AP$4,Stac!$S61))=FALSE,IF(ISERR(FIND(CONCATENATE(AP$4,"+"),Stac!$S61))=FALSE,IF(ISERR(FIND(CONCATENATE(AP$4,"++"),Stac!$S61))=FALSE,IF(ISERR(FIND(CONCATENATE(AP$4,"+++"),Stac!$S61))=FALSE,"+++","++"),"+")," ")," ")</f>
        <v xml:space="preserve"> </v>
      </c>
      <c r="AQ64" s="27" t="str">
        <f>IF(ISERR(FIND(AQ$4,Stac!$S61))=FALSE,IF(ISERR(FIND(CONCATENATE(AQ$4,"+"),Stac!$S61))=FALSE,IF(ISERR(FIND(CONCATENATE(AQ$4,"++"),Stac!$S61))=FALSE,IF(ISERR(FIND(CONCATENATE(AQ$4,"+++"),Stac!$S61))=FALSE,"+++","++"),"+")," ")," ")</f>
        <v xml:space="preserve"> </v>
      </c>
      <c r="AR64" s="27" t="str">
        <f>IF(ISERR(FIND(AR$4,Stac!$S61))=FALSE,IF(ISERR(FIND(CONCATENATE(AR$4,"+"),Stac!$S61))=FALSE,IF(ISERR(FIND(CONCATENATE(AR$4,"++"),Stac!$S61))=FALSE,IF(ISERR(FIND(CONCATENATE(AR$4,"+++"),Stac!$S61))=FALSE,"+++","++"),"+")," ")," ")</f>
        <v>+</v>
      </c>
      <c r="AS64" s="27" t="str">
        <f>IF(ISERR(FIND(AS$4,Stac!$S61))=FALSE,IF(ISERR(FIND(CONCATENATE(AS$4,"+"),Stac!$S61))=FALSE,IF(ISERR(FIND(CONCATENATE(AS$4,"++"),Stac!$S61))=FALSE,IF(ISERR(FIND(CONCATENATE(AS$4,"+++"),Stac!$S61))=FALSE,"+++","++"),"+")," ")," ")</f>
        <v>+</v>
      </c>
      <c r="AT64" s="27" t="str">
        <f>IF(ISERR(FIND(AT$4,Stac!$S61))=FALSE,IF(ISERR(FIND(CONCATENATE(AT$4,"+"),Stac!$S61))=FALSE,IF(ISERR(FIND(CONCATENATE(AT$4,"++"),Stac!$S61))=FALSE,IF(ISERR(FIND(CONCATENATE(AT$4,"+++"),Stac!$S61))=FALSE,"+++","++"),"+")," ")," ")</f>
        <v xml:space="preserve"> </v>
      </c>
      <c r="AU64" s="27" t="str">
        <f>IF(ISERR(FIND(AU$4,Stac!$S61))=FALSE,IF(ISERR(FIND(CONCATENATE(AU$4,"+"),Stac!$S61))=FALSE,IF(ISERR(FIND(CONCATENATE(AU$4,"++"),Stac!$S61))=FALSE,IF(ISERR(FIND(CONCATENATE(AU$4,"+++"),Stac!$S61))=FALSE,"+++","++"),"+")," ")," ")</f>
        <v xml:space="preserve"> </v>
      </c>
      <c r="AV64" s="27" t="str">
        <f>IF(ISERR(FIND(AV$4,Stac!$S61))=FALSE,IF(ISERR(FIND(CONCATENATE(AV$4,"+"),Stac!$S61))=FALSE,IF(ISERR(FIND(CONCATENATE(AV$4,"++"),Stac!$S61))=FALSE,IF(ISERR(FIND(CONCATENATE(AV$4,"+++"),Stac!$S61))=FALSE,"+++","++"),"+")," ")," ")</f>
        <v xml:space="preserve"> </v>
      </c>
      <c r="AW64" s="27" t="str">
        <f>IF(ISERR(FIND(AW$4,Stac!$S61))=FALSE,IF(ISERR(FIND(CONCATENATE(AW$4,"+"),Stac!$S61))=FALSE,IF(ISERR(FIND(CONCATENATE(AW$4,"++"),Stac!$S61))=FALSE,IF(ISERR(FIND(CONCATENATE(AW$4,"+++"),Stac!$S61))=FALSE,"+++","++"),"+")," ")," ")</f>
        <v xml:space="preserve"> </v>
      </c>
      <c r="AX64" s="27" t="str">
        <f>IF(ISERR(FIND(AX$4,Stac!$S61))=FALSE,IF(ISERR(FIND(CONCATENATE(AX$4,"+"),Stac!$S61))=FALSE,IF(ISERR(FIND(CONCATENATE(AX$4,"++"),Stac!$S61))=FALSE,IF(ISERR(FIND(CONCATENATE(AX$4,"+++"),Stac!$S61))=FALSE,"+++","++"),"+")," ")," ")</f>
        <v xml:space="preserve"> </v>
      </c>
      <c r="AY64" s="27" t="str">
        <f>IF(ISERR(FIND(AY$4,Stac!$S61))=FALSE,IF(ISERR(FIND(CONCATENATE(AY$4,"+"),Stac!$S61))=FALSE,IF(ISERR(FIND(CONCATENATE(AY$4,"++"),Stac!$S61))=FALSE,IF(ISERR(FIND(CONCATENATE(AY$4,"+++"),Stac!$S61))=FALSE,"+++","++"),"+")," ")," ")</f>
        <v xml:space="preserve"> </v>
      </c>
      <c r="AZ64" s="27" t="str">
        <f>IF(ISERR(FIND(AZ$4,Stac!$S61))=FALSE,IF(ISERR(FIND(CONCATENATE(AZ$4,"+"),Stac!$S61))=FALSE,IF(ISERR(FIND(CONCATENATE(AZ$4,"++"),Stac!$S61))=FALSE,IF(ISERR(FIND(CONCATENATE(AZ$4,"+++"),Stac!$S61))=FALSE,"+++","++"),"+")," ")," ")</f>
        <v xml:space="preserve"> </v>
      </c>
      <c r="BA64" s="27" t="str">
        <f>IF(ISERR(FIND(BA$4,Stac!$S61))=FALSE,IF(ISERR(FIND(CONCATENATE(BA$4,"+"),Stac!$S61))=FALSE,IF(ISERR(FIND(CONCATENATE(BA$4,"++"),Stac!$S61))=FALSE,IF(ISERR(FIND(CONCATENATE(BA$4,"+++"),Stac!$S61))=FALSE,"+++","++"),"+")," ")," ")</f>
        <v xml:space="preserve"> </v>
      </c>
      <c r="BB64" s="27" t="str">
        <f>IF(ISERR(FIND(BB$4,Stac!$S61))=FALSE,IF(ISERR(FIND(CONCATENATE(BB$4,"+"),Stac!$S61))=FALSE,IF(ISERR(FIND(CONCATENATE(BB$4,"++"),Stac!$S61))=FALSE,IF(ISERR(FIND(CONCATENATE(BB$4,"+++"),Stac!$S61))=FALSE,"+++","++"),"+")," ")," ")</f>
        <v xml:space="preserve"> </v>
      </c>
      <c r="BC64" s="27" t="str">
        <f>IF(ISERR(FIND(BC$4,Stac!$S61))=FALSE,IF(ISERR(FIND(CONCATENATE(BC$4,"+"),Stac!$S61))=FALSE,IF(ISERR(FIND(CONCATENATE(BC$4,"++"),Stac!$S61))=FALSE,IF(ISERR(FIND(CONCATENATE(BC$4,"+++"),Stac!$S61))=FALSE,"+++","++"),"+")," ")," ")</f>
        <v xml:space="preserve"> </v>
      </c>
      <c r="BD64" s="27" t="str">
        <f>IF(ISERR(FIND(BD$4,Stac!$S61))=FALSE,IF(ISERR(FIND(CONCATENATE(BD$4,"+"),Stac!$S61))=FALSE,IF(ISERR(FIND(CONCATENATE(BD$4,"++"),Stac!$S61))=FALSE,IF(ISERR(FIND(CONCATENATE(BD$4,"+++"),Stac!$S61))=FALSE,"+++","++"),"+")," ")," ")</f>
        <v xml:space="preserve"> </v>
      </c>
      <c r="BE64" s="27" t="str">
        <f>IF(ISERR(FIND(BE$4,Stac!$S61))=FALSE,IF(ISERR(FIND(CONCATENATE(BE$4,"+"),Stac!$S61))=FALSE,IF(ISERR(FIND(CONCATENATE(BE$4,"++"),Stac!$S61))=FALSE,IF(ISERR(FIND(CONCATENATE(BE$4,"+++"),Stac!$S61))=FALSE,"+++","++"),"+")," ")," ")</f>
        <v xml:space="preserve"> </v>
      </c>
      <c r="BF64" s="27" t="str">
        <f>IF(ISERR(FIND(BF$4,Stac!$S61))=FALSE,IF(ISERR(FIND(CONCATENATE(BF$4,"+"),Stac!$S61))=FALSE,IF(ISERR(FIND(CONCATENATE(BF$4,"++"),Stac!$S61))=FALSE,IF(ISERR(FIND(CONCATENATE(BF$4,"+++"),Stac!$S61))=FALSE,"+++","++"),"+")," ")," ")</f>
        <v xml:space="preserve"> </v>
      </c>
      <c r="BG64" s="27" t="str">
        <f>IF(ISERR(FIND(BG$4,Stac!$S61))=FALSE,IF(ISERR(FIND(CONCATENATE(BG$4,"+"),Stac!$S61))=FALSE,IF(ISERR(FIND(CONCATENATE(BG$4,"++"),Stac!$S61))=FALSE,IF(ISERR(FIND(CONCATENATE(BG$4,"+++"),Stac!$S61))=FALSE,"+++","++"),"+")," ")," ")</f>
        <v xml:space="preserve"> </v>
      </c>
      <c r="BH64" s="27" t="str">
        <f>IF(ISERR(FIND(BH$4,Stac!$S61))=FALSE,IF(ISERR(FIND(CONCATENATE(BH$4,"+"),Stac!$S61))=FALSE,IF(ISERR(FIND(CONCATENATE(BH$4,"++"),Stac!$S61))=FALSE,IF(ISERR(FIND(CONCATENATE(BH$4,"+++"),Stac!$S61))=FALSE,"+++","++"),"+")," ")," ")</f>
        <v xml:space="preserve"> </v>
      </c>
      <c r="BI64" s="27" t="str">
        <f>IF(ISERR(FIND(BI$4,Stac!$S61))=FALSE,IF(ISERR(FIND(CONCATENATE(BI$4,"+"),Stac!$S61))=FALSE,IF(ISERR(FIND(CONCATENATE(BI$4,"++"),Stac!$S61))=FALSE,IF(ISERR(FIND(CONCATENATE(BI$4,"+++"),Stac!$S61))=FALSE,"+++","++"),"+")," ")," ")</f>
        <v xml:space="preserve"> </v>
      </c>
      <c r="BJ64" s="72" t="str">
        <f>Stac!C61</f>
        <v>Devices of automation and actuators</v>
      </c>
      <c r="BK64" s="27" t="str">
        <f>IF(ISERR(FIND(BK$4,Stac!$T61))=FALSE,IF(ISERR(FIND(CONCATENATE(BK$4,"+"),Stac!$T61))=FALSE,IF(ISERR(FIND(CONCATENATE(BK$4,"++"),Stac!$T61))=FALSE,IF(ISERR(FIND(CONCATENATE(BK$4,"+++"),Stac!$T61))=FALSE,"+++","++"),"+")," ")," ")</f>
        <v xml:space="preserve"> </v>
      </c>
      <c r="BL64" s="27" t="str">
        <f>IF(ISERR(FIND(BL$4,Stac!$T61))=FALSE,IF(ISERR(FIND(CONCATENATE(BL$4,"+"),Stac!$T61))=FALSE,IF(ISERR(FIND(CONCATENATE(BL$4,"++"),Stac!$T61))=FALSE,IF(ISERR(FIND(CONCATENATE(BL$4,"+++"),Stac!$T61))=FALSE,"+++","++"),"+")," ")," ")</f>
        <v xml:space="preserve"> </v>
      </c>
      <c r="BM64" s="27" t="str">
        <f>IF(ISERR(FIND(BM$4,Stac!$T61))=FALSE,IF(ISERR(FIND(CONCATENATE(BM$4,"+"),Stac!$T61))=FALSE,IF(ISERR(FIND(CONCATENATE(BM$4,"++"),Stac!$T61))=FALSE,IF(ISERR(FIND(CONCATENATE(BM$4,"+++"),Stac!$T61))=FALSE,"+++","++"),"+")," ")," ")</f>
        <v xml:space="preserve"> </v>
      </c>
      <c r="BN64" s="27" t="str">
        <f>IF(ISERR(FIND(BN$4,Stac!$T61))=FALSE,IF(ISERR(FIND(CONCATENATE(BN$4,"+"),Stac!$T61))=FALSE,IF(ISERR(FIND(CONCATENATE(BN$4,"++"),Stac!$T61))=FALSE,IF(ISERR(FIND(CONCATENATE(BN$4,"+++"),Stac!$T61))=FALSE,"+++","++"),"+")," ")," ")</f>
        <v xml:space="preserve"> </v>
      </c>
      <c r="BO64" s="27" t="str">
        <f>IF(ISERR(FIND(BO$4,Stac!$T61))=FALSE,IF(ISERR(FIND(CONCATENATE(BO$4,"+"),Stac!$T61))=FALSE,IF(ISERR(FIND(CONCATENATE(BO$4,"++"),Stac!$T61))=FALSE,IF(ISERR(FIND(CONCATENATE(BO$4,"+++"),Stac!$T61))=FALSE,"+++","++"),"+")," ")," ")</f>
        <v>+</v>
      </c>
      <c r="BP64" s="27" t="str">
        <f>IF(ISERR(FIND(BP$4,Stac!$T61))=FALSE,IF(ISERR(FIND(CONCATENATE(BP$4,"+"),Stac!$T61))=FALSE,IF(ISERR(FIND(CONCATENATE(BP$4,"++"),Stac!$T61))=FALSE,IF(ISERR(FIND(CONCATENATE(BP$4,"+++"),Stac!$T61))=FALSE,"+++","++"),"+")," ")," ")</f>
        <v xml:space="preserve"> </v>
      </c>
      <c r="BQ64" s="27" t="str">
        <f>IF(ISERR(FIND(BQ$4,Stac!$T61))=FALSE,IF(ISERR(FIND(CONCATENATE(BQ$4,"+"),Stac!$T61))=FALSE,IF(ISERR(FIND(CONCATENATE(BQ$4,"++"),Stac!$T61))=FALSE,IF(ISERR(FIND(CONCATENATE(BQ$4,"+++"),Stac!$T61))=FALSE,"+++","++"),"+")," ")," ")</f>
        <v xml:space="preserve"> </v>
      </c>
    </row>
    <row r="65" spans="1:69">
      <c r="A65" s="49" t="str">
        <f>Stac!C62</f>
        <v>System identification</v>
      </c>
      <c r="B65" s="27" t="str">
        <f>IF(ISERR(FIND(B$4,Stac!$R62))=FALSE,IF(ISERR(FIND(CONCATENATE(B$4,"+"),Stac!$R62))=FALSE,IF(ISERR(FIND(CONCATENATE(B$4,"++"),Stac!$R62))=FALSE,IF(ISERR(FIND(CONCATENATE(B$4,"+++"),Stac!$R62))=FALSE,"+++","++"),"+")," ")," ")</f>
        <v xml:space="preserve"> </v>
      </c>
      <c r="C65" s="27" t="str">
        <f>IF(ISERR(FIND(C$4,Stac!$R62))=FALSE,IF(ISERR(FIND(CONCATENATE(C$4,"+"),Stac!$R62))=FALSE,IF(ISERR(FIND(CONCATENATE(C$4,"++"),Stac!$R62))=FALSE,IF(ISERR(FIND(CONCATENATE(C$4,"+++"),Stac!$R62))=FALSE,"+++","++"),"+")," ")," ")</f>
        <v xml:space="preserve"> </v>
      </c>
      <c r="D65" s="27" t="str">
        <f>IF(ISERR(FIND(D$4,Stac!$R62))=FALSE,IF(ISERR(FIND(CONCATENATE(D$4,"+"),Stac!$R62))=FALSE,IF(ISERR(FIND(CONCATENATE(D$4,"++"),Stac!$R62))=FALSE,IF(ISERR(FIND(CONCATENATE(D$4,"+++"),Stac!$R62))=FALSE,"+++","++"),"+")," ")," ")</f>
        <v xml:space="preserve"> </v>
      </c>
      <c r="E65" s="27" t="str">
        <f>IF(ISERR(FIND(E$4,Stac!$R62))=FALSE,IF(ISERR(FIND(CONCATENATE(E$4,"+"),Stac!$R62))=FALSE,IF(ISERR(FIND(CONCATENATE(E$4,"++"),Stac!$R62))=FALSE,IF(ISERR(FIND(CONCATENATE(E$4,"+++"),Stac!$R62))=FALSE,"+++","++"),"+")," ")," ")</f>
        <v xml:space="preserve"> </v>
      </c>
      <c r="F65" s="27" t="str">
        <f>IF(ISERR(FIND(F$4,Stac!$R62))=FALSE,IF(ISERR(FIND(CONCATENATE(F$4,"+"),Stac!$R62))=FALSE,IF(ISERR(FIND(CONCATENATE(F$4,"++"),Stac!$R62))=FALSE,IF(ISERR(FIND(CONCATENATE(F$4,"+++"),Stac!$R62))=FALSE,"+++","++"),"+")," ")," ")</f>
        <v xml:space="preserve"> </v>
      </c>
      <c r="G65" s="27" t="str">
        <f>IF(ISERR(FIND(G$4,Stac!$R62))=FALSE,IF(ISERR(FIND(CONCATENATE(G$4,"+"),Stac!$R62))=FALSE,IF(ISERR(FIND(CONCATENATE(G$4,"++"),Stac!$R62))=FALSE,IF(ISERR(FIND(CONCATENATE(G$4,"+++"),Stac!$R62))=FALSE,"+++","++"),"+")," ")," ")</f>
        <v xml:space="preserve"> </v>
      </c>
      <c r="H65" s="27" t="str">
        <f>IF(ISERR(FIND(H$4,Stac!$R62))=FALSE,IF(ISERR(FIND(CONCATENATE(H$4,"+"),Stac!$R62))=FALSE,IF(ISERR(FIND(CONCATENATE(H$4,"++"),Stac!$R62))=FALSE,IF(ISERR(FIND(CONCATENATE(H$4,"+++"),Stac!$R62))=FALSE,"+++","++"),"+")," ")," ")</f>
        <v xml:space="preserve"> </v>
      </c>
      <c r="I65" s="27" t="str">
        <f>IF(ISERR(FIND(I$4,Stac!$R62))=FALSE,IF(ISERR(FIND(CONCATENATE(I$4,"+"),Stac!$R62))=FALSE,IF(ISERR(FIND(CONCATENATE(I$4,"++"),Stac!$R62))=FALSE,IF(ISERR(FIND(CONCATENATE(I$4,"+++"),Stac!$R62))=FALSE,"+++","++"),"+")," ")," ")</f>
        <v xml:space="preserve"> </v>
      </c>
      <c r="J65" s="27" t="str">
        <f>IF(ISERR(FIND(J$4,Stac!$R62))=FALSE,IF(ISERR(FIND(CONCATENATE(J$4,"+"),Stac!$R62))=FALSE,IF(ISERR(FIND(CONCATENATE(J$4,"++"),Stac!$R62))=FALSE,IF(ISERR(FIND(CONCATENATE(J$4,"+++"),Stac!$R62))=FALSE,"+++","++"),"+")," ")," ")</f>
        <v xml:space="preserve"> </v>
      </c>
      <c r="K65" s="27" t="str">
        <f>IF(ISERR(FIND(K$4,Stac!$R62))=FALSE,IF(ISERR(FIND(CONCATENATE(K$4,"+"),Stac!$R62))=FALSE,IF(ISERR(FIND(CONCATENATE(K$4,"++"),Stac!$R62))=FALSE,IF(ISERR(FIND(CONCATENATE(K$4,"+++"),Stac!$R62))=FALSE,"+++","++"),"+")," ")," ")</f>
        <v xml:space="preserve"> </v>
      </c>
      <c r="L65" s="27" t="str">
        <f>IF(ISERR(FIND(L$4,Stac!$R62))=FALSE,IF(ISERR(FIND(CONCATENATE(L$4,"+"),Stac!$R62))=FALSE,IF(ISERR(FIND(CONCATENATE(L$4,"++"),Stac!$R62))=FALSE,IF(ISERR(FIND(CONCATENATE(L$4,"+++"),Stac!$R62))=FALSE,"+++","++"),"+")," ")," ")</f>
        <v xml:space="preserve"> </v>
      </c>
      <c r="M65" s="27" t="str">
        <f>IF(ISERR(FIND(M$4,Stac!$R62))=FALSE,IF(ISERR(FIND(CONCATENATE(M$4,"+"),Stac!$R62))=FALSE,IF(ISERR(FIND(CONCATENATE(M$4,"++"),Stac!$R62))=FALSE,IF(ISERR(FIND(CONCATENATE(M$4,"+++"),Stac!$R62))=FALSE,"+++","++"),"+")," ")," ")</f>
        <v xml:space="preserve"> </v>
      </c>
      <c r="N65" s="27" t="str">
        <f>IF(ISERR(FIND(N$4,Stac!$R62))=FALSE,IF(ISERR(FIND(CONCATENATE(N$4,"+"),Stac!$R62))=FALSE,IF(ISERR(FIND(CONCATENATE(N$4,"++"),Stac!$R62))=FALSE,IF(ISERR(FIND(CONCATENATE(N$4,"+++"),Stac!$R62))=FALSE,"+++","++"),"+")," ")," ")</f>
        <v xml:space="preserve"> </v>
      </c>
      <c r="O65" s="27" t="str">
        <f>IF(ISERR(FIND(O$4,Stac!$R62))=FALSE,IF(ISERR(FIND(CONCATENATE(O$4,"+"),Stac!$R62))=FALSE,IF(ISERR(FIND(CONCATENATE(O$4,"++"),Stac!$R62))=FALSE,IF(ISERR(FIND(CONCATENATE(O$4,"+++"),Stac!$R62))=FALSE,"+++","++"),"+")," ")," ")</f>
        <v xml:space="preserve"> </v>
      </c>
      <c r="P65" s="27" t="str">
        <f>IF(ISERR(FIND(P$4,Stac!$R62))=FALSE,IF(ISERR(FIND(CONCATENATE(P$4,"+"),Stac!$R62))=FALSE,IF(ISERR(FIND(CONCATENATE(P$4,"++"),Stac!$R62))=FALSE,IF(ISERR(FIND(CONCATENATE(P$4,"+++"),Stac!$R62))=FALSE,"+++","++"),"+")," ")," ")</f>
        <v xml:space="preserve"> </v>
      </c>
      <c r="Q65" s="27" t="str">
        <f>IF(ISERR(FIND(Q$4,Stac!$R62))=FALSE,IF(ISERR(FIND(CONCATENATE(Q$4,"+"),Stac!$R62))=FALSE,IF(ISERR(FIND(CONCATENATE(Q$4,"++"),Stac!$R62))=FALSE,IF(ISERR(FIND(CONCATENATE(Q$4,"+++"),Stac!$R62))=FALSE,"+++","++"),"+")," ")," ")</f>
        <v xml:space="preserve"> </v>
      </c>
      <c r="R65" s="27" t="str">
        <f>IF(ISERR(FIND(R$4,Stac!$R62))=FALSE,IF(ISERR(FIND(CONCATENATE(R$4,"+"),Stac!$R62))=FALSE,IF(ISERR(FIND(CONCATENATE(R$4,"++"),Stac!$R62))=FALSE,IF(ISERR(FIND(CONCATENATE(R$4,"+++"),Stac!$R62))=FALSE,"+++","++"),"+")," ")," ")</f>
        <v>+</v>
      </c>
      <c r="S65" s="27" t="str">
        <f>IF(ISERR(FIND(S$4,Stac!$R62))=FALSE,IF(ISERR(FIND(CONCATENATE(S$4,"+"),Stac!$R62))=FALSE,IF(ISERR(FIND(CONCATENATE(S$4,"++"),Stac!$R62))=FALSE,IF(ISERR(FIND(CONCATENATE(S$4,"+++"),Stac!$R62))=FALSE,"+++","++"),"+")," ")," ")</f>
        <v xml:space="preserve"> </v>
      </c>
      <c r="T65" s="27" t="str">
        <f>IF(ISERR(FIND(T$4,Stac!$R62))=FALSE,IF(ISERR(FIND(CONCATENATE(T$4,"+"),Stac!$R62))=FALSE,IF(ISERR(FIND(CONCATENATE(T$4,"++"),Stac!$R62))=FALSE,IF(ISERR(FIND(CONCATENATE(T$4,"+++"),Stac!$R62))=FALSE,"+++","++"),"+")," ")," ")</f>
        <v xml:space="preserve"> </v>
      </c>
      <c r="U65" s="27" t="str">
        <f>IF(ISERR(FIND(U$4,Stac!$R62))=FALSE,IF(ISERR(FIND(CONCATENATE(U$4,"+"),Stac!$R62))=FALSE,IF(ISERR(FIND(CONCATENATE(U$4,"++"),Stac!$R62))=FALSE,IF(ISERR(FIND(CONCATENATE(U$4,"+++"),Stac!$R62))=FALSE,"+++","++"),"+")," ")," ")</f>
        <v xml:space="preserve"> </v>
      </c>
      <c r="V65" s="27" t="str">
        <f>IF(ISERR(FIND(V$4,Stac!$R62))=FALSE,IF(ISERR(FIND(CONCATENATE(V$4,"+"),Stac!$R62))=FALSE,IF(ISERR(FIND(CONCATENATE(V$4,"++"),Stac!$R62))=FALSE,IF(ISERR(FIND(CONCATENATE(V$4,"+++"),Stac!$R62))=FALSE,"+++","++"),"+")," ")," ")</f>
        <v xml:space="preserve"> </v>
      </c>
      <c r="W65" s="27" t="str">
        <f>IF(ISERR(FIND(W$4,Stac!$R62))=FALSE,IF(ISERR(FIND(CONCATENATE(W$4,"+"),Stac!$R62))=FALSE,IF(ISERR(FIND(CONCATENATE(W$4,"++"),Stac!$R62))=FALSE,IF(ISERR(FIND(CONCATENATE(W$4,"+++"),Stac!$R62))=FALSE,"+++","++"),"+")," ")," ")</f>
        <v xml:space="preserve"> </v>
      </c>
      <c r="X65" s="27" t="str">
        <f>IF(ISERR(FIND(X$4,Stac!$R62))=FALSE,IF(ISERR(FIND(CONCATENATE(X$4,"+"),Stac!$R62))=FALSE,IF(ISERR(FIND(CONCATENATE(X$4,"++"),Stac!$R62))=FALSE,IF(ISERR(FIND(CONCATENATE(X$4,"+++"),Stac!$R62))=FALSE,"+++","++"),"+")," ")," ")</f>
        <v xml:space="preserve"> </v>
      </c>
      <c r="Y65" s="27" t="str">
        <f>IF(ISERR(FIND(Y$4,Stac!$R62))=FALSE,IF(ISERR(FIND(CONCATENATE(Y$4,"+"),Stac!$R62))=FALSE,IF(ISERR(FIND(CONCATENATE(Y$4,"++"),Stac!$R62))=FALSE,IF(ISERR(FIND(CONCATENATE(Y$4,"+++"),Stac!$R62))=FALSE,"+++","++"),"+")," ")," ")</f>
        <v xml:space="preserve"> </v>
      </c>
      <c r="Z65" s="27" t="str">
        <f>IF(ISERR(FIND(Z$4,Stac!$R62))=FALSE,IF(ISERR(FIND(CONCATENATE(Z$4,"+"),Stac!$R62))=FALSE,IF(ISERR(FIND(CONCATENATE(Z$4,"++"),Stac!$R62))=FALSE,IF(ISERR(FIND(CONCATENATE(Z$4,"+++"),Stac!$R62))=FALSE,"+++","++"),"+")," ")," ")</f>
        <v xml:space="preserve"> </v>
      </c>
      <c r="AA65" s="27" t="str">
        <f>IF(ISERR(FIND(AA$4,Stac!$R62))=FALSE,IF(ISERR(FIND(CONCATENATE(AA$4,"+"),Stac!$R62))=FALSE,IF(ISERR(FIND(CONCATENATE(AA$4,"++"),Stac!$R62))=FALSE,IF(ISERR(FIND(CONCATENATE(AA$4,"+++"),Stac!$R62))=FALSE,"+++","++"),"+")," ")," ")</f>
        <v xml:space="preserve"> </v>
      </c>
      <c r="AB65" s="27" t="str">
        <f>IF(ISERR(FIND(AB$4,Stac!$R62))=FALSE,IF(ISERR(FIND(CONCATENATE(AB$4,"+"),Stac!$R62))=FALSE,IF(ISERR(FIND(CONCATENATE(AB$4,"++"),Stac!$R62))=FALSE,IF(ISERR(FIND(CONCATENATE(AB$4,"+++"),Stac!$R62))=FALSE,"+++","++"),"+")," ")," ")</f>
        <v xml:space="preserve"> </v>
      </c>
      <c r="AC65" s="27" t="str">
        <f>IF(ISERR(FIND(AC$4,Stac!$R62))=FALSE,IF(ISERR(FIND(CONCATENATE(AC$4,"+"),Stac!$R62))=FALSE,IF(ISERR(FIND(CONCATENATE(AC$4,"++"),Stac!$R62))=FALSE,IF(ISERR(FIND(CONCATENATE(AC$4,"+++"),Stac!$R62))=FALSE,"+++","++"),"+")," ")," ")</f>
        <v xml:space="preserve"> </v>
      </c>
      <c r="AD65" s="72" t="str">
        <f>Stac!C62</f>
        <v>System identification</v>
      </c>
      <c r="AE65" s="27" t="str">
        <f>IF(ISERR(FIND(AE$4,Stac!$S62))=FALSE,IF(ISERR(FIND(CONCATENATE(AE$4,"+"),Stac!$S62))=FALSE,IF(ISERR(FIND(CONCATENATE(AE$4,"++"),Stac!$S62))=FALSE,IF(ISERR(FIND(CONCATENATE(AE$4,"+++"),Stac!$S62))=FALSE,"+++","++"),"+")," ")," ")</f>
        <v xml:space="preserve"> </v>
      </c>
      <c r="AF65" s="27" t="str">
        <f>IF(ISERR(FIND(AF$4,Stac!$S62))=FALSE,IF(ISERR(FIND(CONCATENATE(AF$4,"+"),Stac!$S62))=FALSE,IF(ISERR(FIND(CONCATENATE(AF$4,"++"),Stac!$S62))=FALSE,IF(ISERR(FIND(CONCATENATE(AF$4,"+++"),Stac!$S62))=FALSE,"+++","++"),"+")," ")," ")</f>
        <v xml:space="preserve"> </v>
      </c>
      <c r="AG65" s="27" t="str">
        <f>IF(ISERR(FIND(AG$4,Stac!$S62))=FALSE,IF(ISERR(FIND(CONCATENATE(AG$4,"+"),Stac!$S62))=FALSE,IF(ISERR(FIND(CONCATENATE(AG$4,"++"),Stac!$S62))=FALSE,IF(ISERR(FIND(CONCATENATE(AG$4,"+++"),Stac!$S62))=FALSE,"+++","++"),"+")," ")," ")</f>
        <v xml:space="preserve"> </v>
      </c>
      <c r="AH65" s="27" t="str">
        <f>IF(ISERR(FIND(AH$4,Stac!$S62))=FALSE,IF(ISERR(FIND(CONCATENATE(AH$4,"+"),Stac!$S62))=FALSE,IF(ISERR(FIND(CONCATENATE(AH$4,"++"),Stac!$S62))=FALSE,IF(ISERR(FIND(CONCATENATE(AH$4,"+++"),Stac!$S62))=FALSE,"+++","++"),"+")," ")," ")</f>
        <v xml:space="preserve"> </v>
      </c>
      <c r="AI65" s="27" t="str">
        <f>IF(ISERR(FIND(AI$4,Stac!$S62))=FALSE,IF(ISERR(FIND(CONCATENATE(AI$4,"+"),Stac!$S62))=FALSE,IF(ISERR(FIND(CONCATENATE(AI$4,"++"),Stac!$S62))=FALSE,IF(ISERR(FIND(CONCATENATE(AI$4,"+++"),Stac!$S62))=FALSE,"+++","++"),"+")," ")," ")</f>
        <v xml:space="preserve"> </v>
      </c>
      <c r="AJ65" s="27" t="str">
        <f>IF(ISERR(FIND(AJ$4,Stac!$S62))=FALSE,IF(ISERR(FIND(CONCATENATE(AJ$4,"+"),Stac!$S62))=FALSE,IF(ISERR(FIND(CONCATENATE(AJ$4,"++"),Stac!$S62))=FALSE,IF(ISERR(FIND(CONCATENATE(AJ$4,"+++"),Stac!$S62))=FALSE,"+++","++"),"+")," ")," ")</f>
        <v xml:space="preserve"> </v>
      </c>
      <c r="AK65" s="27" t="str">
        <f>IF(ISERR(FIND(AK$4,Stac!$S62))=FALSE,IF(ISERR(FIND(CONCATENATE(AK$4,"+"),Stac!$S62))=FALSE,IF(ISERR(FIND(CONCATENATE(AK$4,"++"),Stac!$S62))=FALSE,IF(ISERR(FIND(CONCATENATE(AK$4,"+++"),Stac!$S62))=FALSE,"+++","++"),"+")," ")," ")</f>
        <v xml:space="preserve"> </v>
      </c>
      <c r="AL65" s="27" t="str">
        <f>IF(ISERR(FIND(AL$4,Stac!$S62))=FALSE,IF(ISERR(FIND(CONCATENATE(AL$4,"+"),Stac!$S62))=FALSE,IF(ISERR(FIND(CONCATENATE(AL$4,"++"),Stac!$S62))=FALSE,IF(ISERR(FIND(CONCATENATE(AL$4,"+++"),Stac!$S62))=FALSE,"+++","++"),"+")," ")," ")</f>
        <v xml:space="preserve"> </v>
      </c>
      <c r="AM65" s="27" t="str">
        <f>IF(ISERR(FIND(AM$4,Stac!$S62))=FALSE,IF(ISERR(FIND(CONCATENATE(AM$4,"+"),Stac!$S62))=FALSE,IF(ISERR(FIND(CONCATENATE(AM$4,"++"),Stac!$S62))=FALSE,IF(ISERR(FIND(CONCATENATE(AM$4,"+++"),Stac!$S62))=FALSE,"+++","++"),"+")," ")," ")</f>
        <v xml:space="preserve"> </v>
      </c>
      <c r="AN65" s="27" t="str">
        <f>IF(ISERR(FIND(AN$4,Stac!$S62))=FALSE,IF(ISERR(FIND(CONCATENATE(AN$4,"+"),Stac!$S62))=FALSE,IF(ISERR(FIND(CONCATENATE(AN$4,"++"),Stac!$S62))=FALSE,IF(ISERR(FIND(CONCATENATE(AN$4,"+++"),Stac!$S62))=FALSE,"+++","++"),"+")," ")," ")</f>
        <v xml:space="preserve"> </v>
      </c>
      <c r="AO65" s="27" t="str">
        <f>IF(ISERR(FIND(AO$4,Stac!$S62))=FALSE,IF(ISERR(FIND(CONCATENATE(AO$4,"+"),Stac!$S62))=FALSE,IF(ISERR(FIND(CONCATENATE(AO$4,"++"),Stac!$S62))=FALSE,IF(ISERR(FIND(CONCATENATE(AO$4,"+++"),Stac!$S62))=FALSE,"+++","++"),"+")," ")," ")</f>
        <v>+</v>
      </c>
      <c r="AP65" s="27" t="str">
        <f>IF(ISERR(FIND(AP$4,Stac!$S62))=FALSE,IF(ISERR(FIND(CONCATENATE(AP$4,"+"),Stac!$S62))=FALSE,IF(ISERR(FIND(CONCATENATE(AP$4,"++"),Stac!$S62))=FALSE,IF(ISERR(FIND(CONCATENATE(AP$4,"+++"),Stac!$S62))=FALSE,"+++","++"),"+")," ")," ")</f>
        <v xml:space="preserve"> </v>
      </c>
      <c r="AQ65" s="27" t="str">
        <f>IF(ISERR(FIND(AQ$4,Stac!$S62))=FALSE,IF(ISERR(FIND(CONCATENATE(AQ$4,"+"),Stac!$S62))=FALSE,IF(ISERR(FIND(CONCATENATE(AQ$4,"++"),Stac!$S62))=FALSE,IF(ISERR(FIND(CONCATENATE(AQ$4,"+++"),Stac!$S62))=FALSE,"+++","++"),"+")," ")," ")</f>
        <v xml:space="preserve"> </v>
      </c>
      <c r="AR65" s="27" t="str">
        <f>IF(ISERR(FIND(AR$4,Stac!$S62))=FALSE,IF(ISERR(FIND(CONCATENATE(AR$4,"+"),Stac!$S62))=FALSE,IF(ISERR(FIND(CONCATENATE(AR$4,"++"),Stac!$S62))=FALSE,IF(ISERR(FIND(CONCATENATE(AR$4,"+++"),Stac!$S62))=FALSE,"+++","++"),"+")," ")," ")</f>
        <v xml:space="preserve"> </v>
      </c>
      <c r="AS65" s="27" t="str">
        <f>IF(ISERR(FIND(AS$4,Stac!$S62))=FALSE,IF(ISERR(FIND(CONCATENATE(AS$4,"+"),Stac!$S62))=FALSE,IF(ISERR(FIND(CONCATENATE(AS$4,"++"),Stac!$S62))=FALSE,IF(ISERR(FIND(CONCATENATE(AS$4,"+++"),Stac!$S62))=FALSE,"+++","++"),"+")," ")," ")</f>
        <v xml:space="preserve"> </v>
      </c>
      <c r="AT65" s="27" t="str">
        <f>IF(ISERR(FIND(AT$4,Stac!$S62))=FALSE,IF(ISERR(FIND(CONCATENATE(AT$4,"+"),Stac!$S62))=FALSE,IF(ISERR(FIND(CONCATENATE(AT$4,"++"),Stac!$S62))=FALSE,IF(ISERR(FIND(CONCATENATE(AT$4,"+++"),Stac!$S62))=FALSE,"+++","++"),"+")," ")," ")</f>
        <v xml:space="preserve"> </v>
      </c>
      <c r="AU65" s="27" t="str">
        <f>IF(ISERR(FIND(AU$4,Stac!$S62))=FALSE,IF(ISERR(FIND(CONCATENATE(AU$4,"+"),Stac!$S62))=FALSE,IF(ISERR(FIND(CONCATENATE(AU$4,"++"),Stac!$S62))=FALSE,IF(ISERR(FIND(CONCATENATE(AU$4,"+++"),Stac!$S62))=FALSE,"+++","++"),"+")," ")," ")</f>
        <v xml:space="preserve"> </v>
      </c>
      <c r="AV65" s="27" t="str">
        <f>IF(ISERR(FIND(AV$4,Stac!$S62))=FALSE,IF(ISERR(FIND(CONCATENATE(AV$4,"+"),Stac!$S62))=FALSE,IF(ISERR(FIND(CONCATENATE(AV$4,"++"),Stac!$S62))=FALSE,IF(ISERR(FIND(CONCATENATE(AV$4,"+++"),Stac!$S62))=FALSE,"+++","++"),"+")," ")," ")</f>
        <v xml:space="preserve"> </v>
      </c>
      <c r="AW65" s="27" t="str">
        <f>IF(ISERR(FIND(AW$4,Stac!$S62))=FALSE,IF(ISERR(FIND(CONCATENATE(AW$4,"+"),Stac!$S62))=FALSE,IF(ISERR(FIND(CONCATENATE(AW$4,"++"),Stac!$S62))=FALSE,IF(ISERR(FIND(CONCATENATE(AW$4,"+++"),Stac!$S62))=FALSE,"+++","++"),"+")," ")," ")</f>
        <v xml:space="preserve"> </v>
      </c>
      <c r="AX65" s="27" t="str">
        <f>IF(ISERR(FIND(AX$4,Stac!$S62))=FALSE,IF(ISERR(FIND(CONCATENATE(AX$4,"+"),Stac!$S62))=FALSE,IF(ISERR(FIND(CONCATENATE(AX$4,"++"),Stac!$S62))=FALSE,IF(ISERR(FIND(CONCATENATE(AX$4,"+++"),Stac!$S62))=FALSE,"+++","++"),"+")," ")," ")</f>
        <v xml:space="preserve"> </v>
      </c>
      <c r="AY65" s="27" t="str">
        <f>IF(ISERR(FIND(AY$4,Stac!$S62))=FALSE,IF(ISERR(FIND(CONCATENATE(AY$4,"+"),Stac!$S62))=FALSE,IF(ISERR(FIND(CONCATENATE(AY$4,"++"),Stac!$S62))=FALSE,IF(ISERR(FIND(CONCATENATE(AY$4,"+++"),Stac!$S62))=FALSE,"+++","++"),"+")," ")," ")</f>
        <v xml:space="preserve"> </v>
      </c>
      <c r="AZ65" s="27" t="str">
        <f>IF(ISERR(FIND(AZ$4,Stac!$S62))=FALSE,IF(ISERR(FIND(CONCATENATE(AZ$4,"+"),Stac!$S62))=FALSE,IF(ISERR(FIND(CONCATENATE(AZ$4,"++"),Stac!$S62))=FALSE,IF(ISERR(FIND(CONCATENATE(AZ$4,"+++"),Stac!$S62))=FALSE,"+++","++"),"+")," ")," ")</f>
        <v xml:space="preserve"> </v>
      </c>
      <c r="BA65" s="27" t="str">
        <f>IF(ISERR(FIND(BA$4,Stac!$S62))=FALSE,IF(ISERR(FIND(CONCATENATE(BA$4,"+"),Stac!$S62))=FALSE,IF(ISERR(FIND(CONCATENATE(BA$4,"++"),Stac!$S62))=FALSE,IF(ISERR(FIND(CONCATENATE(BA$4,"+++"),Stac!$S62))=FALSE,"+++","++"),"+")," ")," ")</f>
        <v xml:space="preserve"> </v>
      </c>
      <c r="BB65" s="27" t="str">
        <f>IF(ISERR(FIND(BB$4,Stac!$S62))=FALSE,IF(ISERR(FIND(CONCATENATE(BB$4,"+"),Stac!$S62))=FALSE,IF(ISERR(FIND(CONCATENATE(BB$4,"++"),Stac!$S62))=FALSE,IF(ISERR(FIND(CONCATENATE(BB$4,"+++"),Stac!$S62))=FALSE,"+++","++"),"+")," ")," ")</f>
        <v xml:space="preserve"> </v>
      </c>
      <c r="BC65" s="27" t="str">
        <f>IF(ISERR(FIND(BC$4,Stac!$S62))=FALSE,IF(ISERR(FIND(CONCATENATE(BC$4,"+"),Stac!$S62))=FALSE,IF(ISERR(FIND(CONCATENATE(BC$4,"++"),Stac!$S62))=FALSE,IF(ISERR(FIND(CONCATENATE(BC$4,"+++"),Stac!$S62))=FALSE,"+++","++"),"+")," ")," ")</f>
        <v xml:space="preserve"> </v>
      </c>
      <c r="BD65" s="27" t="str">
        <f>IF(ISERR(FIND(BD$4,Stac!$S62))=FALSE,IF(ISERR(FIND(CONCATENATE(BD$4,"+"),Stac!$S62))=FALSE,IF(ISERR(FIND(CONCATENATE(BD$4,"++"),Stac!$S62))=FALSE,IF(ISERR(FIND(CONCATENATE(BD$4,"+++"),Stac!$S62))=FALSE,"+++","++"),"+")," ")," ")</f>
        <v xml:space="preserve"> </v>
      </c>
      <c r="BE65" s="27" t="str">
        <f>IF(ISERR(FIND(BE$4,Stac!$S62))=FALSE,IF(ISERR(FIND(CONCATENATE(BE$4,"+"),Stac!$S62))=FALSE,IF(ISERR(FIND(CONCATENATE(BE$4,"++"),Stac!$S62))=FALSE,IF(ISERR(FIND(CONCATENATE(BE$4,"+++"),Stac!$S62))=FALSE,"+++","++"),"+")," ")," ")</f>
        <v xml:space="preserve"> </v>
      </c>
      <c r="BF65" s="27" t="str">
        <f>IF(ISERR(FIND(BF$4,Stac!$S62))=FALSE,IF(ISERR(FIND(CONCATENATE(BF$4,"+"),Stac!$S62))=FALSE,IF(ISERR(FIND(CONCATENATE(BF$4,"++"),Stac!$S62))=FALSE,IF(ISERR(FIND(CONCATENATE(BF$4,"+++"),Stac!$S62))=FALSE,"+++","++"),"+")," ")," ")</f>
        <v xml:space="preserve"> </v>
      </c>
      <c r="BG65" s="27" t="str">
        <f>IF(ISERR(FIND(BG$4,Stac!$S62))=FALSE,IF(ISERR(FIND(CONCATENATE(BG$4,"+"),Stac!$S62))=FALSE,IF(ISERR(FIND(CONCATENATE(BG$4,"++"),Stac!$S62))=FALSE,IF(ISERR(FIND(CONCATENATE(BG$4,"+++"),Stac!$S62))=FALSE,"+++","++"),"+")," ")," ")</f>
        <v xml:space="preserve"> </v>
      </c>
      <c r="BH65" s="27" t="str">
        <f>IF(ISERR(FIND(BH$4,Stac!$S62))=FALSE,IF(ISERR(FIND(CONCATENATE(BH$4,"+"),Stac!$S62))=FALSE,IF(ISERR(FIND(CONCATENATE(BH$4,"++"),Stac!$S62))=FALSE,IF(ISERR(FIND(CONCATENATE(BH$4,"+++"),Stac!$S62))=FALSE,"+++","++"),"+")," ")," ")</f>
        <v xml:space="preserve"> </v>
      </c>
      <c r="BI65" s="27" t="str">
        <f>IF(ISERR(FIND(BI$4,Stac!$S62))=FALSE,IF(ISERR(FIND(CONCATENATE(BI$4,"+"),Stac!$S62))=FALSE,IF(ISERR(FIND(CONCATENATE(BI$4,"++"),Stac!$S62))=FALSE,IF(ISERR(FIND(CONCATENATE(BI$4,"+++"),Stac!$S62))=FALSE,"+++","++"),"+")," ")," ")</f>
        <v xml:space="preserve"> </v>
      </c>
      <c r="BJ65" s="72" t="str">
        <f>Stac!C62</f>
        <v>System identification</v>
      </c>
      <c r="BK65" s="27" t="str">
        <f>IF(ISERR(FIND(BK$4,Stac!$T62))=FALSE,IF(ISERR(FIND(CONCATENATE(BK$4,"+"),Stac!$T62))=FALSE,IF(ISERR(FIND(CONCATENATE(BK$4,"++"),Stac!$T62))=FALSE,IF(ISERR(FIND(CONCATENATE(BK$4,"+++"),Stac!$T62))=FALSE,"+++","++"),"+")," ")," ")</f>
        <v>+</v>
      </c>
      <c r="BL65" s="27" t="str">
        <f>IF(ISERR(FIND(BL$4,Stac!$T62))=FALSE,IF(ISERR(FIND(CONCATENATE(BL$4,"+"),Stac!$T62))=FALSE,IF(ISERR(FIND(CONCATENATE(BL$4,"++"),Stac!$T62))=FALSE,IF(ISERR(FIND(CONCATENATE(BL$4,"+++"),Stac!$T62))=FALSE,"+++","++"),"+")," ")," ")</f>
        <v xml:space="preserve"> </v>
      </c>
      <c r="BM65" s="27" t="str">
        <f>IF(ISERR(FIND(BM$4,Stac!$T62))=FALSE,IF(ISERR(FIND(CONCATENATE(BM$4,"+"),Stac!$T62))=FALSE,IF(ISERR(FIND(CONCATENATE(BM$4,"++"),Stac!$T62))=FALSE,IF(ISERR(FIND(CONCATENATE(BM$4,"+++"),Stac!$T62))=FALSE,"+++","++"),"+")," ")," ")</f>
        <v xml:space="preserve"> </v>
      </c>
      <c r="BN65" s="27" t="str">
        <f>IF(ISERR(FIND(BN$4,Stac!$T62))=FALSE,IF(ISERR(FIND(CONCATENATE(BN$4,"+"),Stac!$T62))=FALSE,IF(ISERR(FIND(CONCATENATE(BN$4,"++"),Stac!$T62))=FALSE,IF(ISERR(FIND(CONCATENATE(BN$4,"+++"),Stac!$T62))=FALSE,"+++","++"),"+")," ")," ")</f>
        <v xml:space="preserve"> </v>
      </c>
      <c r="BO65" s="27" t="str">
        <f>IF(ISERR(FIND(BO$4,Stac!$T62))=FALSE,IF(ISERR(FIND(CONCATENATE(BO$4,"+"),Stac!$T62))=FALSE,IF(ISERR(FIND(CONCATENATE(BO$4,"++"),Stac!$T62))=FALSE,IF(ISERR(FIND(CONCATENATE(BO$4,"+++"),Stac!$T62))=FALSE,"+++","++"),"+")," ")," ")</f>
        <v xml:space="preserve"> </v>
      </c>
      <c r="BP65" s="27" t="str">
        <f>IF(ISERR(FIND(BP$4,Stac!$T62))=FALSE,IF(ISERR(FIND(CONCATENATE(BP$4,"+"),Stac!$T62))=FALSE,IF(ISERR(FIND(CONCATENATE(BP$4,"++"),Stac!$T62))=FALSE,IF(ISERR(FIND(CONCATENATE(BP$4,"+++"),Stac!$T62))=FALSE,"+++","++"),"+")," ")," ")</f>
        <v xml:space="preserve"> </v>
      </c>
      <c r="BQ65" s="27" t="str">
        <f>IF(ISERR(FIND(BQ$4,Stac!$T62))=FALSE,IF(ISERR(FIND(CONCATENATE(BQ$4,"+"),Stac!$T62))=FALSE,IF(ISERR(FIND(CONCATENATE(BQ$4,"++"),Stac!$T62))=FALSE,IF(ISERR(FIND(CONCATENATE(BQ$4,"+++"),Stac!$T62))=FALSE,"+++","++"),"+")," ")," ")</f>
        <v xml:space="preserve"> </v>
      </c>
    </row>
    <row r="66" spans="1:69">
      <c r="A66" s="49" t="str">
        <f>Stac!C63</f>
        <v>Control of electrical drives</v>
      </c>
      <c r="B66" s="27" t="str">
        <f>IF(ISERR(FIND(B$4,Stac!$R63))=FALSE,IF(ISERR(FIND(CONCATENATE(B$4,"+"),Stac!$R63))=FALSE,IF(ISERR(FIND(CONCATENATE(B$4,"++"),Stac!$R63))=FALSE,IF(ISERR(FIND(CONCATENATE(B$4,"+++"),Stac!$R63))=FALSE,"+++","++"),"+")," ")," ")</f>
        <v xml:space="preserve"> </v>
      </c>
      <c r="C66" s="27" t="str">
        <f>IF(ISERR(FIND(C$4,Stac!$R63))=FALSE,IF(ISERR(FIND(CONCATENATE(C$4,"+"),Stac!$R63))=FALSE,IF(ISERR(FIND(CONCATENATE(C$4,"++"),Stac!$R63))=FALSE,IF(ISERR(FIND(CONCATENATE(C$4,"+++"),Stac!$R63))=FALSE,"+++","++"),"+")," ")," ")</f>
        <v xml:space="preserve"> </v>
      </c>
      <c r="D66" s="27" t="str">
        <f>IF(ISERR(FIND(D$4,Stac!$R63))=FALSE,IF(ISERR(FIND(CONCATENATE(D$4,"+"),Stac!$R63))=FALSE,IF(ISERR(FIND(CONCATENATE(D$4,"++"),Stac!$R63))=FALSE,IF(ISERR(FIND(CONCATENATE(D$4,"+++"),Stac!$R63))=FALSE,"+++","++"),"+")," ")," ")</f>
        <v xml:space="preserve"> </v>
      </c>
      <c r="E66" s="27" t="str">
        <f>IF(ISERR(FIND(E$4,Stac!$R63))=FALSE,IF(ISERR(FIND(CONCATENATE(E$4,"+"),Stac!$R63))=FALSE,IF(ISERR(FIND(CONCATENATE(E$4,"++"),Stac!$R63))=FALSE,IF(ISERR(FIND(CONCATENATE(E$4,"+++"),Stac!$R63))=FALSE,"+++","++"),"+")," ")," ")</f>
        <v xml:space="preserve"> </v>
      </c>
      <c r="F66" s="27" t="str">
        <f>IF(ISERR(FIND(F$4,Stac!$R63))=FALSE,IF(ISERR(FIND(CONCATENATE(F$4,"+"),Stac!$R63))=FALSE,IF(ISERR(FIND(CONCATENATE(F$4,"++"),Stac!$R63))=FALSE,IF(ISERR(FIND(CONCATENATE(F$4,"+++"),Stac!$R63))=FALSE,"+++","++"),"+")," ")," ")</f>
        <v xml:space="preserve"> </v>
      </c>
      <c r="G66" s="27" t="str">
        <f>IF(ISERR(FIND(G$4,Stac!$R63))=FALSE,IF(ISERR(FIND(CONCATENATE(G$4,"+"),Stac!$R63))=FALSE,IF(ISERR(FIND(CONCATENATE(G$4,"++"),Stac!$R63))=FALSE,IF(ISERR(FIND(CONCATENATE(G$4,"+++"),Stac!$R63))=FALSE,"+++","++"),"+")," ")," ")</f>
        <v xml:space="preserve"> </v>
      </c>
      <c r="H66" s="27" t="str">
        <f>IF(ISERR(FIND(H$4,Stac!$R63))=FALSE,IF(ISERR(FIND(CONCATENATE(H$4,"+"),Stac!$R63))=FALSE,IF(ISERR(FIND(CONCATENATE(H$4,"++"),Stac!$R63))=FALSE,IF(ISERR(FIND(CONCATENATE(H$4,"+++"),Stac!$R63))=FALSE,"+++","++"),"+")," ")," ")</f>
        <v xml:space="preserve"> </v>
      </c>
      <c r="I66" s="27" t="str">
        <f>IF(ISERR(FIND(I$4,Stac!$R63))=FALSE,IF(ISERR(FIND(CONCATENATE(I$4,"+"),Stac!$R63))=FALSE,IF(ISERR(FIND(CONCATENATE(I$4,"++"),Stac!$R63))=FALSE,IF(ISERR(FIND(CONCATENATE(I$4,"+++"),Stac!$R63))=FALSE,"+++","++"),"+")," ")," ")</f>
        <v xml:space="preserve"> </v>
      </c>
      <c r="J66" s="27" t="str">
        <f>IF(ISERR(FIND(J$4,Stac!$R63))=FALSE,IF(ISERR(FIND(CONCATENATE(J$4,"+"),Stac!$R63))=FALSE,IF(ISERR(FIND(CONCATENATE(J$4,"++"),Stac!$R63))=FALSE,IF(ISERR(FIND(CONCATENATE(J$4,"+++"),Stac!$R63))=FALSE,"+++","++"),"+")," ")," ")</f>
        <v xml:space="preserve"> </v>
      </c>
      <c r="K66" s="27" t="str">
        <f>IF(ISERR(FIND(K$4,Stac!$R63))=FALSE,IF(ISERR(FIND(CONCATENATE(K$4,"+"),Stac!$R63))=FALSE,IF(ISERR(FIND(CONCATENATE(K$4,"++"),Stac!$R63))=FALSE,IF(ISERR(FIND(CONCATENATE(K$4,"+++"),Stac!$R63))=FALSE,"+++","++"),"+")," ")," ")</f>
        <v xml:space="preserve"> </v>
      </c>
      <c r="L66" s="27" t="str">
        <f>IF(ISERR(FIND(L$4,Stac!$R63))=FALSE,IF(ISERR(FIND(CONCATENATE(L$4,"+"),Stac!$R63))=FALSE,IF(ISERR(FIND(CONCATENATE(L$4,"++"),Stac!$R63))=FALSE,IF(ISERR(FIND(CONCATENATE(L$4,"+++"),Stac!$R63))=FALSE,"+++","++"),"+")," ")," ")</f>
        <v xml:space="preserve"> </v>
      </c>
      <c r="M66" s="27" t="str">
        <f>IF(ISERR(FIND(M$4,Stac!$R63))=FALSE,IF(ISERR(FIND(CONCATENATE(M$4,"+"),Stac!$R63))=FALSE,IF(ISERR(FIND(CONCATENATE(M$4,"++"),Stac!$R63))=FALSE,IF(ISERR(FIND(CONCATENATE(M$4,"+++"),Stac!$R63))=FALSE,"+++","++"),"+")," ")," ")</f>
        <v xml:space="preserve"> </v>
      </c>
      <c r="N66" s="27" t="str">
        <f>IF(ISERR(FIND(N$4,Stac!$R63))=FALSE,IF(ISERR(FIND(CONCATENATE(N$4,"+"),Stac!$R63))=FALSE,IF(ISERR(FIND(CONCATENATE(N$4,"++"),Stac!$R63))=FALSE,IF(ISERR(FIND(CONCATENATE(N$4,"+++"),Stac!$R63))=FALSE,"+++","++"),"+")," ")," ")</f>
        <v xml:space="preserve"> </v>
      </c>
      <c r="O66" s="27" t="str">
        <f>IF(ISERR(FIND(O$4,Stac!$R63))=FALSE,IF(ISERR(FIND(CONCATENATE(O$4,"+"),Stac!$R63))=FALSE,IF(ISERR(FIND(CONCATENATE(O$4,"++"),Stac!$R63))=FALSE,IF(ISERR(FIND(CONCATENATE(O$4,"+++"),Stac!$R63))=FALSE,"+++","++"),"+")," ")," ")</f>
        <v xml:space="preserve"> </v>
      </c>
      <c r="P66" s="27" t="str">
        <f>IF(ISERR(FIND(P$4,Stac!$R63))=FALSE,IF(ISERR(FIND(CONCATENATE(P$4,"+"),Stac!$R63))=FALSE,IF(ISERR(FIND(CONCATENATE(P$4,"++"),Stac!$R63))=FALSE,IF(ISERR(FIND(CONCATENATE(P$4,"+++"),Stac!$R63))=FALSE,"+++","++"),"+")," ")," ")</f>
        <v xml:space="preserve"> </v>
      </c>
      <c r="Q66" s="27" t="str">
        <f>IF(ISERR(FIND(Q$4,Stac!$R63))=FALSE,IF(ISERR(FIND(CONCATENATE(Q$4,"+"),Stac!$R63))=FALSE,IF(ISERR(FIND(CONCATENATE(Q$4,"++"),Stac!$R63))=FALSE,IF(ISERR(FIND(CONCATENATE(Q$4,"+++"),Stac!$R63))=FALSE,"+++","++"),"+")," ")," ")</f>
        <v xml:space="preserve"> </v>
      </c>
      <c r="R66" s="27" t="str">
        <f>IF(ISERR(FIND(R$4,Stac!$R63))=FALSE,IF(ISERR(FIND(CONCATENATE(R$4,"+"),Stac!$R63))=FALSE,IF(ISERR(FIND(CONCATENATE(R$4,"++"),Stac!$R63))=FALSE,IF(ISERR(FIND(CONCATENATE(R$4,"+++"),Stac!$R63))=FALSE,"+++","++"),"+")," ")," ")</f>
        <v xml:space="preserve"> </v>
      </c>
      <c r="S66" s="27" t="str">
        <f>IF(ISERR(FIND(S$4,Stac!$R63))=FALSE,IF(ISERR(FIND(CONCATENATE(S$4,"+"),Stac!$R63))=FALSE,IF(ISERR(FIND(CONCATENATE(S$4,"++"),Stac!$R63))=FALSE,IF(ISERR(FIND(CONCATENATE(S$4,"+++"),Stac!$R63))=FALSE,"+++","++"),"+")," ")," ")</f>
        <v>+</v>
      </c>
      <c r="T66" s="27" t="str">
        <f>IF(ISERR(FIND(T$4,Stac!$R63))=FALSE,IF(ISERR(FIND(CONCATENATE(T$4,"+"),Stac!$R63))=FALSE,IF(ISERR(FIND(CONCATENATE(T$4,"++"),Stac!$R63))=FALSE,IF(ISERR(FIND(CONCATENATE(T$4,"+++"),Stac!$R63))=FALSE,"+++","++"),"+")," ")," ")</f>
        <v xml:space="preserve"> </v>
      </c>
      <c r="U66" s="27" t="str">
        <f>IF(ISERR(FIND(U$4,Stac!$R63))=FALSE,IF(ISERR(FIND(CONCATENATE(U$4,"+"),Stac!$R63))=FALSE,IF(ISERR(FIND(CONCATENATE(U$4,"++"),Stac!$R63))=FALSE,IF(ISERR(FIND(CONCATENATE(U$4,"+++"),Stac!$R63))=FALSE,"+++","++"),"+")," ")," ")</f>
        <v>+</v>
      </c>
      <c r="V66" s="27" t="str">
        <f>IF(ISERR(FIND(V$4,Stac!$R63))=FALSE,IF(ISERR(FIND(CONCATENATE(V$4,"+"),Stac!$R63))=FALSE,IF(ISERR(FIND(CONCATENATE(V$4,"++"),Stac!$R63))=FALSE,IF(ISERR(FIND(CONCATENATE(V$4,"+++"),Stac!$R63))=FALSE,"+++","++"),"+")," ")," ")</f>
        <v xml:space="preserve"> </v>
      </c>
      <c r="W66" s="27" t="str">
        <f>IF(ISERR(FIND(W$4,Stac!$R63))=FALSE,IF(ISERR(FIND(CONCATENATE(W$4,"+"),Stac!$R63))=FALSE,IF(ISERR(FIND(CONCATENATE(W$4,"++"),Stac!$R63))=FALSE,IF(ISERR(FIND(CONCATENATE(W$4,"+++"),Stac!$R63))=FALSE,"+++","++"),"+")," ")," ")</f>
        <v xml:space="preserve"> </v>
      </c>
      <c r="X66" s="27" t="str">
        <f>IF(ISERR(FIND(X$4,Stac!$R63))=FALSE,IF(ISERR(FIND(CONCATENATE(X$4,"+"),Stac!$R63))=FALSE,IF(ISERR(FIND(CONCATENATE(X$4,"++"),Stac!$R63))=FALSE,IF(ISERR(FIND(CONCATENATE(X$4,"+++"),Stac!$R63))=FALSE,"+++","++"),"+")," ")," ")</f>
        <v xml:space="preserve"> </v>
      </c>
      <c r="Y66" s="27" t="str">
        <f>IF(ISERR(FIND(Y$4,Stac!$R63))=FALSE,IF(ISERR(FIND(CONCATENATE(Y$4,"+"),Stac!$R63))=FALSE,IF(ISERR(FIND(CONCATENATE(Y$4,"++"),Stac!$R63))=FALSE,IF(ISERR(FIND(CONCATENATE(Y$4,"+++"),Stac!$R63))=FALSE,"+++","++"),"+")," ")," ")</f>
        <v xml:space="preserve"> </v>
      </c>
      <c r="Z66" s="27" t="str">
        <f>IF(ISERR(FIND(Z$4,Stac!$R63))=FALSE,IF(ISERR(FIND(CONCATENATE(Z$4,"+"),Stac!$R63))=FALSE,IF(ISERR(FIND(CONCATENATE(Z$4,"++"),Stac!$R63))=FALSE,IF(ISERR(FIND(CONCATENATE(Z$4,"+++"),Stac!$R63))=FALSE,"+++","++"),"+")," ")," ")</f>
        <v xml:space="preserve"> </v>
      </c>
      <c r="AA66" s="27" t="str">
        <f>IF(ISERR(FIND(AA$4,Stac!$R63))=FALSE,IF(ISERR(FIND(CONCATENATE(AA$4,"+"),Stac!$R63))=FALSE,IF(ISERR(FIND(CONCATENATE(AA$4,"++"),Stac!$R63))=FALSE,IF(ISERR(FIND(CONCATENATE(AA$4,"+++"),Stac!$R63))=FALSE,"+++","++"),"+")," ")," ")</f>
        <v xml:space="preserve"> </v>
      </c>
      <c r="AB66" s="27" t="str">
        <f>IF(ISERR(FIND(AB$4,Stac!$R63))=FALSE,IF(ISERR(FIND(CONCATENATE(AB$4,"+"),Stac!$R63))=FALSE,IF(ISERR(FIND(CONCATENATE(AB$4,"++"),Stac!$R63))=FALSE,IF(ISERR(FIND(CONCATENATE(AB$4,"+++"),Stac!$R63))=FALSE,"+++","++"),"+")," ")," ")</f>
        <v xml:space="preserve"> </v>
      </c>
      <c r="AC66" s="27" t="str">
        <f>IF(ISERR(FIND(AC$4,Stac!$R63))=FALSE,IF(ISERR(FIND(CONCATENATE(AC$4,"+"),Stac!$R63))=FALSE,IF(ISERR(FIND(CONCATENATE(AC$4,"++"),Stac!$R63))=FALSE,IF(ISERR(FIND(CONCATENATE(AC$4,"+++"),Stac!$R63))=FALSE,"+++","++"),"+")," ")," ")</f>
        <v xml:space="preserve"> </v>
      </c>
      <c r="AD66" s="72" t="str">
        <f>Stac!C63</f>
        <v>Control of electrical drives</v>
      </c>
      <c r="AE66" s="27" t="str">
        <f>IF(ISERR(FIND(AE$4,Stac!$S63))=FALSE,IF(ISERR(FIND(CONCATENATE(AE$4,"+"),Stac!$S63))=FALSE,IF(ISERR(FIND(CONCATENATE(AE$4,"++"),Stac!$S63))=FALSE,IF(ISERR(FIND(CONCATENATE(AE$4,"+++"),Stac!$S63))=FALSE,"+++","++"),"+")," ")," ")</f>
        <v xml:space="preserve"> </v>
      </c>
      <c r="AF66" s="27" t="str">
        <f>IF(ISERR(FIND(AF$4,Stac!$S63))=FALSE,IF(ISERR(FIND(CONCATENATE(AF$4,"+"),Stac!$S63))=FALSE,IF(ISERR(FIND(CONCATENATE(AF$4,"++"),Stac!$S63))=FALSE,IF(ISERR(FIND(CONCATENATE(AF$4,"+++"),Stac!$S63))=FALSE,"+++","++"),"+")," ")," ")</f>
        <v xml:space="preserve"> </v>
      </c>
      <c r="AG66" s="27" t="str">
        <f>IF(ISERR(FIND(AG$4,Stac!$S63))=FALSE,IF(ISERR(FIND(CONCATENATE(AG$4,"+"),Stac!$S63))=FALSE,IF(ISERR(FIND(CONCATENATE(AG$4,"++"),Stac!$S63))=FALSE,IF(ISERR(FIND(CONCATENATE(AG$4,"+++"),Stac!$S63))=FALSE,"+++","++"),"+")," ")," ")</f>
        <v xml:space="preserve"> </v>
      </c>
      <c r="AH66" s="27" t="str">
        <f>IF(ISERR(FIND(AH$4,Stac!$S63))=FALSE,IF(ISERR(FIND(CONCATENATE(AH$4,"+"),Stac!$S63))=FALSE,IF(ISERR(FIND(CONCATENATE(AH$4,"++"),Stac!$S63))=FALSE,IF(ISERR(FIND(CONCATENATE(AH$4,"+++"),Stac!$S63))=FALSE,"+++","++"),"+")," ")," ")</f>
        <v xml:space="preserve"> </v>
      </c>
      <c r="AI66" s="27" t="str">
        <f>IF(ISERR(FIND(AI$4,Stac!$S63))=FALSE,IF(ISERR(FIND(CONCATENATE(AI$4,"+"),Stac!$S63))=FALSE,IF(ISERR(FIND(CONCATENATE(AI$4,"++"),Stac!$S63))=FALSE,IF(ISERR(FIND(CONCATENATE(AI$4,"+++"),Stac!$S63))=FALSE,"+++","++"),"+")," ")," ")</f>
        <v xml:space="preserve"> </v>
      </c>
      <c r="AJ66" s="27" t="str">
        <f>IF(ISERR(FIND(AJ$4,Stac!$S63))=FALSE,IF(ISERR(FIND(CONCATENATE(AJ$4,"+"),Stac!$S63))=FALSE,IF(ISERR(FIND(CONCATENATE(AJ$4,"++"),Stac!$S63))=FALSE,IF(ISERR(FIND(CONCATENATE(AJ$4,"+++"),Stac!$S63))=FALSE,"+++","++"),"+")," ")," ")</f>
        <v xml:space="preserve"> </v>
      </c>
      <c r="AK66" s="27" t="str">
        <f>IF(ISERR(FIND(AK$4,Stac!$S63))=FALSE,IF(ISERR(FIND(CONCATENATE(AK$4,"+"),Stac!$S63))=FALSE,IF(ISERR(FIND(CONCATENATE(AK$4,"++"),Stac!$S63))=FALSE,IF(ISERR(FIND(CONCATENATE(AK$4,"+++"),Stac!$S63))=FALSE,"+++","++"),"+")," ")," ")</f>
        <v xml:space="preserve"> </v>
      </c>
      <c r="AL66" s="27" t="str">
        <f>IF(ISERR(FIND(AL$4,Stac!$S63))=FALSE,IF(ISERR(FIND(CONCATENATE(AL$4,"+"),Stac!$S63))=FALSE,IF(ISERR(FIND(CONCATENATE(AL$4,"++"),Stac!$S63))=FALSE,IF(ISERR(FIND(CONCATENATE(AL$4,"+++"),Stac!$S63))=FALSE,"+++","++"),"+")," ")," ")</f>
        <v xml:space="preserve"> </v>
      </c>
      <c r="AM66" s="27" t="str">
        <f>IF(ISERR(FIND(AM$4,Stac!$S63))=FALSE,IF(ISERR(FIND(CONCATENATE(AM$4,"+"),Stac!$S63))=FALSE,IF(ISERR(FIND(CONCATENATE(AM$4,"++"),Stac!$S63))=FALSE,IF(ISERR(FIND(CONCATENATE(AM$4,"+++"),Stac!$S63))=FALSE,"+++","++"),"+")," ")," ")</f>
        <v xml:space="preserve"> </v>
      </c>
      <c r="AN66" s="27" t="str">
        <f>IF(ISERR(FIND(AN$4,Stac!$S63))=FALSE,IF(ISERR(FIND(CONCATENATE(AN$4,"+"),Stac!$S63))=FALSE,IF(ISERR(FIND(CONCATENATE(AN$4,"++"),Stac!$S63))=FALSE,IF(ISERR(FIND(CONCATENATE(AN$4,"+++"),Stac!$S63))=FALSE,"+++","++"),"+")," ")," ")</f>
        <v xml:space="preserve"> </v>
      </c>
      <c r="AO66" s="27" t="str">
        <f>IF(ISERR(FIND(AO$4,Stac!$S63))=FALSE,IF(ISERR(FIND(CONCATENATE(AO$4,"+"),Stac!$S63))=FALSE,IF(ISERR(FIND(CONCATENATE(AO$4,"++"),Stac!$S63))=FALSE,IF(ISERR(FIND(CONCATENATE(AO$4,"+++"),Stac!$S63))=FALSE,"+++","++"),"+")," ")," ")</f>
        <v>+</v>
      </c>
      <c r="AP66" s="27" t="str">
        <f>IF(ISERR(FIND(AP$4,Stac!$S63))=FALSE,IF(ISERR(FIND(CONCATENATE(AP$4,"+"),Stac!$S63))=FALSE,IF(ISERR(FIND(CONCATENATE(AP$4,"++"),Stac!$S63))=FALSE,IF(ISERR(FIND(CONCATENATE(AP$4,"+++"),Stac!$S63))=FALSE,"+++","++"),"+")," ")," ")</f>
        <v xml:space="preserve"> </v>
      </c>
      <c r="AQ66" s="27" t="str">
        <f>IF(ISERR(FIND(AQ$4,Stac!$S63))=FALSE,IF(ISERR(FIND(CONCATENATE(AQ$4,"+"),Stac!$S63))=FALSE,IF(ISERR(FIND(CONCATENATE(AQ$4,"++"),Stac!$S63))=FALSE,IF(ISERR(FIND(CONCATENATE(AQ$4,"+++"),Stac!$S63))=FALSE,"+++","++"),"+")," ")," ")</f>
        <v xml:space="preserve"> </v>
      </c>
      <c r="AR66" s="27" t="str">
        <f>IF(ISERR(FIND(AR$4,Stac!$S63))=FALSE,IF(ISERR(FIND(CONCATENATE(AR$4,"+"),Stac!$S63))=FALSE,IF(ISERR(FIND(CONCATENATE(AR$4,"++"),Stac!$S63))=FALSE,IF(ISERR(FIND(CONCATENATE(AR$4,"+++"),Stac!$S63))=FALSE,"+++","++"),"+")," ")," ")</f>
        <v xml:space="preserve"> </v>
      </c>
      <c r="AS66" s="27" t="str">
        <f>IF(ISERR(FIND(AS$4,Stac!$S63))=FALSE,IF(ISERR(FIND(CONCATENATE(AS$4,"+"),Stac!$S63))=FALSE,IF(ISERR(FIND(CONCATENATE(AS$4,"++"),Stac!$S63))=FALSE,IF(ISERR(FIND(CONCATENATE(AS$4,"+++"),Stac!$S63))=FALSE,"+++","++"),"+")," ")," ")</f>
        <v>+</v>
      </c>
      <c r="AT66" s="27" t="str">
        <f>IF(ISERR(FIND(AT$4,Stac!$S63))=FALSE,IF(ISERR(FIND(CONCATENATE(AT$4,"+"),Stac!$S63))=FALSE,IF(ISERR(FIND(CONCATENATE(AT$4,"++"),Stac!$S63))=FALSE,IF(ISERR(FIND(CONCATENATE(AT$4,"+++"),Stac!$S63))=FALSE,"+++","++"),"+")," ")," ")</f>
        <v xml:space="preserve"> </v>
      </c>
      <c r="AU66" s="27" t="str">
        <f>IF(ISERR(FIND(AU$4,Stac!$S63))=FALSE,IF(ISERR(FIND(CONCATENATE(AU$4,"+"),Stac!$S63))=FALSE,IF(ISERR(FIND(CONCATENATE(AU$4,"++"),Stac!$S63))=FALSE,IF(ISERR(FIND(CONCATENATE(AU$4,"+++"),Stac!$S63))=FALSE,"+++","++"),"+")," ")," ")</f>
        <v xml:space="preserve"> </v>
      </c>
      <c r="AV66" s="27" t="str">
        <f>IF(ISERR(FIND(AV$4,Stac!$S63))=FALSE,IF(ISERR(FIND(CONCATENATE(AV$4,"+"),Stac!$S63))=FALSE,IF(ISERR(FIND(CONCATENATE(AV$4,"++"),Stac!$S63))=FALSE,IF(ISERR(FIND(CONCATENATE(AV$4,"+++"),Stac!$S63))=FALSE,"+++","++"),"+")," ")," ")</f>
        <v xml:space="preserve"> </v>
      </c>
      <c r="AW66" s="27" t="str">
        <f>IF(ISERR(FIND(AW$4,Stac!$S63))=FALSE,IF(ISERR(FIND(CONCATENATE(AW$4,"+"),Stac!$S63))=FALSE,IF(ISERR(FIND(CONCATENATE(AW$4,"++"),Stac!$S63))=FALSE,IF(ISERR(FIND(CONCATENATE(AW$4,"+++"),Stac!$S63))=FALSE,"+++","++"),"+")," ")," ")</f>
        <v xml:space="preserve"> </v>
      </c>
      <c r="AX66" s="27" t="str">
        <f>IF(ISERR(FIND(AX$4,Stac!$S63))=FALSE,IF(ISERR(FIND(CONCATENATE(AX$4,"+"),Stac!$S63))=FALSE,IF(ISERR(FIND(CONCATENATE(AX$4,"++"),Stac!$S63))=FALSE,IF(ISERR(FIND(CONCATENATE(AX$4,"+++"),Stac!$S63))=FALSE,"+++","++"),"+")," ")," ")</f>
        <v xml:space="preserve"> </v>
      </c>
      <c r="AY66" s="27" t="str">
        <f>IF(ISERR(FIND(AY$4,Stac!$S63))=FALSE,IF(ISERR(FIND(CONCATENATE(AY$4,"+"),Stac!$S63))=FALSE,IF(ISERR(FIND(CONCATENATE(AY$4,"++"),Stac!$S63))=FALSE,IF(ISERR(FIND(CONCATENATE(AY$4,"+++"),Stac!$S63))=FALSE,"+++","++"),"+")," ")," ")</f>
        <v xml:space="preserve"> </v>
      </c>
      <c r="AZ66" s="27" t="str">
        <f>IF(ISERR(FIND(AZ$4,Stac!$S63))=FALSE,IF(ISERR(FIND(CONCATENATE(AZ$4,"+"),Stac!$S63))=FALSE,IF(ISERR(FIND(CONCATENATE(AZ$4,"++"),Stac!$S63))=FALSE,IF(ISERR(FIND(CONCATENATE(AZ$4,"+++"),Stac!$S63))=FALSE,"+++","++"),"+")," ")," ")</f>
        <v xml:space="preserve"> </v>
      </c>
      <c r="BA66" s="27" t="str">
        <f>IF(ISERR(FIND(BA$4,Stac!$S63))=FALSE,IF(ISERR(FIND(CONCATENATE(BA$4,"+"),Stac!$S63))=FALSE,IF(ISERR(FIND(CONCATENATE(BA$4,"++"),Stac!$S63))=FALSE,IF(ISERR(FIND(CONCATENATE(BA$4,"+++"),Stac!$S63))=FALSE,"+++","++"),"+")," ")," ")</f>
        <v xml:space="preserve"> </v>
      </c>
      <c r="BB66" s="27" t="str">
        <f>IF(ISERR(FIND(BB$4,Stac!$S63))=FALSE,IF(ISERR(FIND(CONCATENATE(BB$4,"+"),Stac!$S63))=FALSE,IF(ISERR(FIND(CONCATENATE(BB$4,"++"),Stac!$S63))=FALSE,IF(ISERR(FIND(CONCATENATE(BB$4,"+++"),Stac!$S63))=FALSE,"+++","++"),"+")," ")," ")</f>
        <v xml:space="preserve"> </v>
      </c>
      <c r="BC66" s="27" t="str">
        <f>IF(ISERR(FIND(BC$4,Stac!$S63))=FALSE,IF(ISERR(FIND(CONCATENATE(BC$4,"+"),Stac!$S63))=FALSE,IF(ISERR(FIND(CONCATENATE(BC$4,"++"),Stac!$S63))=FALSE,IF(ISERR(FIND(CONCATENATE(BC$4,"+++"),Stac!$S63))=FALSE,"+++","++"),"+")," ")," ")</f>
        <v xml:space="preserve"> </v>
      </c>
      <c r="BD66" s="27" t="str">
        <f>IF(ISERR(FIND(BD$4,Stac!$S63))=FALSE,IF(ISERR(FIND(CONCATENATE(BD$4,"+"),Stac!$S63))=FALSE,IF(ISERR(FIND(CONCATENATE(BD$4,"++"),Stac!$S63))=FALSE,IF(ISERR(FIND(CONCATENATE(BD$4,"+++"),Stac!$S63))=FALSE,"+++","++"),"+")," ")," ")</f>
        <v xml:space="preserve"> </v>
      </c>
      <c r="BE66" s="27" t="str">
        <f>IF(ISERR(FIND(BE$4,Stac!$S63))=FALSE,IF(ISERR(FIND(CONCATENATE(BE$4,"+"),Stac!$S63))=FALSE,IF(ISERR(FIND(CONCATENATE(BE$4,"++"),Stac!$S63))=FALSE,IF(ISERR(FIND(CONCATENATE(BE$4,"+++"),Stac!$S63))=FALSE,"+++","++"),"+")," ")," ")</f>
        <v xml:space="preserve"> </v>
      </c>
      <c r="BF66" s="27" t="str">
        <f>IF(ISERR(FIND(BF$4,Stac!$S63))=FALSE,IF(ISERR(FIND(CONCATENATE(BF$4,"+"),Stac!$S63))=FALSE,IF(ISERR(FIND(CONCATENATE(BF$4,"++"),Stac!$S63))=FALSE,IF(ISERR(FIND(CONCATENATE(BF$4,"+++"),Stac!$S63))=FALSE,"+++","++"),"+")," ")," ")</f>
        <v xml:space="preserve"> </v>
      </c>
      <c r="BG66" s="27" t="str">
        <f>IF(ISERR(FIND(BG$4,Stac!$S63))=FALSE,IF(ISERR(FIND(CONCATENATE(BG$4,"+"),Stac!$S63))=FALSE,IF(ISERR(FIND(CONCATENATE(BG$4,"++"),Stac!$S63))=FALSE,IF(ISERR(FIND(CONCATENATE(BG$4,"+++"),Stac!$S63))=FALSE,"+++","++"),"+")," ")," ")</f>
        <v>+</v>
      </c>
      <c r="BH66" s="27" t="str">
        <f>IF(ISERR(FIND(BH$4,Stac!$S63))=FALSE,IF(ISERR(FIND(CONCATENATE(BH$4,"+"),Stac!$S63))=FALSE,IF(ISERR(FIND(CONCATENATE(BH$4,"++"),Stac!$S63))=FALSE,IF(ISERR(FIND(CONCATENATE(BH$4,"+++"),Stac!$S63))=FALSE,"+++","++"),"+")," ")," ")</f>
        <v xml:space="preserve"> </v>
      </c>
      <c r="BI66" s="27" t="str">
        <f>IF(ISERR(FIND(BI$4,Stac!$S63))=FALSE,IF(ISERR(FIND(CONCATENATE(BI$4,"+"),Stac!$S63))=FALSE,IF(ISERR(FIND(CONCATENATE(BI$4,"++"),Stac!$S63))=FALSE,IF(ISERR(FIND(CONCATENATE(BI$4,"+++"),Stac!$S63))=FALSE,"+++","++"),"+")," ")," ")</f>
        <v xml:space="preserve"> </v>
      </c>
      <c r="BJ66" s="72" t="str">
        <f>Stac!C63</f>
        <v>Control of electrical drives</v>
      </c>
      <c r="BK66" s="27" t="str">
        <f>IF(ISERR(FIND(BK$4,Stac!$T63))=FALSE,IF(ISERR(FIND(CONCATENATE(BK$4,"+"),Stac!$T63))=FALSE,IF(ISERR(FIND(CONCATENATE(BK$4,"++"),Stac!$T63))=FALSE,IF(ISERR(FIND(CONCATENATE(BK$4,"+++"),Stac!$T63))=FALSE,"+++","++"),"+")," ")," ")</f>
        <v>+</v>
      </c>
      <c r="BL66" s="27" t="str">
        <f>IF(ISERR(FIND(BL$4,Stac!$T63))=FALSE,IF(ISERR(FIND(CONCATENATE(BL$4,"+"),Stac!$T63))=FALSE,IF(ISERR(FIND(CONCATENATE(BL$4,"++"),Stac!$T63))=FALSE,IF(ISERR(FIND(CONCATENATE(BL$4,"+++"),Stac!$T63))=FALSE,"+++","++"),"+")," ")," ")</f>
        <v xml:space="preserve"> </v>
      </c>
      <c r="BM66" s="27" t="str">
        <f>IF(ISERR(FIND(BM$4,Stac!$T63))=FALSE,IF(ISERR(FIND(CONCATENATE(BM$4,"+"),Stac!$T63))=FALSE,IF(ISERR(FIND(CONCATENATE(BM$4,"++"),Stac!$T63))=FALSE,IF(ISERR(FIND(CONCATENATE(BM$4,"+++"),Stac!$T63))=FALSE,"+++","++"),"+")," ")," ")</f>
        <v xml:space="preserve"> </v>
      </c>
      <c r="BN66" s="27" t="str">
        <f>IF(ISERR(FIND(BN$4,Stac!$T63))=FALSE,IF(ISERR(FIND(CONCATENATE(BN$4,"+"),Stac!$T63))=FALSE,IF(ISERR(FIND(CONCATENATE(BN$4,"++"),Stac!$T63))=FALSE,IF(ISERR(FIND(CONCATENATE(BN$4,"+++"),Stac!$T63))=FALSE,"+++","++"),"+")," ")," ")</f>
        <v xml:space="preserve"> </v>
      </c>
      <c r="BO66" s="27" t="str">
        <f>IF(ISERR(FIND(BO$4,Stac!$T63))=FALSE,IF(ISERR(FIND(CONCATENATE(BO$4,"+"),Stac!$T63))=FALSE,IF(ISERR(FIND(CONCATENATE(BO$4,"++"),Stac!$T63))=FALSE,IF(ISERR(FIND(CONCATENATE(BO$4,"+++"),Stac!$T63))=FALSE,"+++","++"),"+")," ")," ")</f>
        <v>+</v>
      </c>
      <c r="BP66" s="27" t="str">
        <f>IF(ISERR(FIND(BP$4,Stac!$T63))=FALSE,IF(ISERR(FIND(CONCATENATE(BP$4,"+"),Stac!$T63))=FALSE,IF(ISERR(FIND(CONCATENATE(BP$4,"++"),Stac!$T63))=FALSE,IF(ISERR(FIND(CONCATENATE(BP$4,"+++"),Stac!$T63))=FALSE,"+++","++"),"+")," ")," ")</f>
        <v xml:space="preserve"> </v>
      </c>
      <c r="BQ66" s="27" t="str">
        <f>IF(ISERR(FIND(BQ$4,Stac!$T63))=FALSE,IF(ISERR(FIND(CONCATENATE(BQ$4,"+"),Stac!$T63))=FALSE,IF(ISERR(FIND(CONCATENATE(BQ$4,"++"),Stac!$T63))=FALSE,IF(ISERR(FIND(CONCATENATE(BQ$4,"+++"),Stac!$T63))=FALSE,"+++","++"),"+")," ")," ")</f>
        <v xml:space="preserve"> </v>
      </c>
    </row>
    <row r="67" spans="1:69">
      <c r="A67" s="49" t="str">
        <f>Stac!C64</f>
        <v>Microprocessor systems</v>
      </c>
      <c r="B67" s="27" t="str">
        <f>IF(ISERR(FIND(B$4,Stac!$R64))=FALSE,IF(ISERR(FIND(CONCATENATE(B$4,"+"),Stac!$R64))=FALSE,IF(ISERR(FIND(CONCATENATE(B$4,"++"),Stac!$R64))=FALSE,IF(ISERR(FIND(CONCATENATE(B$4,"+++"),Stac!$R64))=FALSE,"+++","++"),"+")," ")," ")</f>
        <v xml:space="preserve"> </v>
      </c>
      <c r="C67" s="27" t="str">
        <f>IF(ISERR(FIND(C$4,Stac!$R64))=FALSE,IF(ISERR(FIND(CONCATENATE(C$4,"+"),Stac!$R64))=FALSE,IF(ISERR(FIND(CONCATENATE(C$4,"++"),Stac!$R64))=FALSE,IF(ISERR(FIND(CONCATENATE(C$4,"+++"),Stac!$R64))=FALSE,"+++","++"),"+")," ")," ")</f>
        <v xml:space="preserve"> </v>
      </c>
      <c r="D67" s="27" t="str">
        <f>IF(ISERR(FIND(D$4,Stac!$R64))=FALSE,IF(ISERR(FIND(CONCATENATE(D$4,"+"),Stac!$R64))=FALSE,IF(ISERR(FIND(CONCATENATE(D$4,"++"),Stac!$R64))=FALSE,IF(ISERR(FIND(CONCATENATE(D$4,"+++"),Stac!$R64))=FALSE,"+++","++"),"+")," ")," ")</f>
        <v xml:space="preserve"> </v>
      </c>
      <c r="E67" s="27" t="str">
        <f>IF(ISERR(FIND(E$4,Stac!$R64))=FALSE,IF(ISERR(FIND(CONCATENATE(E$4,"+"),Stac!$R64))=FALSE,IF(ISERR(FIND(CONCATENATE(E$4,"++"),Stac!$R64))=FALSE,IF(ISERR(FIND(CONCATENATE(E$4,"+++"),Stac!$R64))=FALSE,"+++","++"),"+")," ")," ")</f>
        <v xml:space="preserve"> </v>
      </c>
      <c r="F67" s="27" t="str">
        <f>IF(ISERR(FIND(F$4,Stac!$R64))=FALSE,IF(ISERR(FIND(CONCATENATE(F$4,"+"),Stac!$R64))=FALSE,IF(ISERR(FIND(CONCATENATE(F$4,"++"),Stac!$R64))=FALSE,IF(ISERR(FIND(CONCATENATE(F$4,"+++"),Stac!$R64))=FALSE,"+++","++"),"+")," ")," ")</f>
        <v xml:space="preserve"> </v>
      </c>
      <c r="G67" s="27" t="str">
        <f>IF(ISERR(FIND(G$4,Stac!$R64))=FALSE,IF(ISERR(FIND(CONCATENATE(G$4,"+"),Stac!$R64))=FALSE,IF(ISERR(FIND(CONCATENATE(G$4,"++"),Stac!$R64))=FALSE,IF(ISERR(FIND(CONCATENATE(G$4,"+++"),Stac!$R64))=FALSE,"+++","++"),"+")," ")," ")</f>
        <v xml:space="preserve"> </v>
      </c>
      <c r="H67" s="27" t="str">
        <f>IF(ISERR(FIND(H$4,Stac!$R64))=FALSE,IF(ISERR(FIND(CONCATENATE(H$4,"+"),Stac!$R64))=FALSE,IF(ISERR(FIND(CONCATENATE(H$4,"++"),Stac!$R64))=FALSE,IF(ISERR(FIND(CONCATENATE(H$4,"+++"),Stac!$R64))=FALSE,"+++","++"),"+")," ")," ")</f>
        <v xml:space="preserve"> </v>
      </c>
      <c r="I67" s="27" t="str">
        <f>IF(ISERR(FIND(I$4,Stac!$R64))=FALSE,IF(ISERR(FIND(CONCATENATE(I$4,"+"),Stac!$R64))=FALSE,IF(ISERR(FIND(CONCATENATE(I$4,"++"),Stac!$R64))=FALSE,IF(ISERR(FIND(CONCATENATE(I$4,"+++"),Stac!$R64))=FALSE,"+++","++"),"+")," ")," ")</f>
        <v xml:space="preserve"> </v>
      </c>
      <c r="J67" s="27" t="str">
        <f>IF(ISERR(FIND(J$4,Stac!$R64))=FALSE,IF(ISERR(FIND(CONCATENATE(J$4,"+"),Stac!$R64))=FALSE,IF(ISERR(FIND(CONCATENATE(J$4,"++"),Stac!$R64))=FALSE,IF(ISERR(FIND(CONCATENATE(J$4,"+++"),Stac!$R64))=FALSE,"+++","++"),"+")," ")," ")</f>
        <v>+</v>
      </c>
      <c r="K67" s="27" t="str">
        <f>IF(ISERR(FIND(K$4,Stac!$R64))=FALSE,IF(ISERR(FIND(CONCATENATE(K$4,"+"),Stac!$R64))=FALSE,IF(ISERR(FIND(CONCATENATE(K$4,"++"),Stac!$R64))=FALSE,IF(ISERR(FIND(CONCATENATE(K$4,"+++"),Stac!$R64))=FALSE,"+++","++"),"+")," ")," ")</f>
        <v xml:space="preserve"> </v>
      </c>
      <c r="L67" s="27" t="str">
        <f>IF(ISERR(FIND(L$4,Stac!$R64))=FALSE,IF(ISERR(FIND(CONCATENATE(L$4,"+"),Stac!$R64))=FALSE,IF(ISERR(FIND(CONCATENATE(L$4,"++"),Stac!$R64))=FALSE,IF(ISERR(FIND(CONCATENATE(L$4,"+++"),Stac!$R64))=FALSE,"+++","++"),"+")," ")," ")</f>
        <v xml:space="preserve"> </v>
      </c>
      <c r="M67" s="27" t="str">
        <f>IF(ISERR(FIND(M$4,Stac!$R64))=FALSE,IF(ISERR(FIND(CONCATENATE(M$4,"+"),Stac!$R64))=FALSE,IF(ISERR(FIND(CONCATENATE(M$4,"++"),Stac!$R64))=FALSE,IF(ISERR(FIND(CONCATENATE(M$4,"+++"),Stac!$R64))=FALSE,"+++","++"),"+")," ")," ")</f>
        <v xml:space="preserve"> </v>
      </c>
      <c r="N67" s="27" t="str">
        <f>IF(ISERR(FIND(N$4,Stac!$R64))=FALSE,IF(ISERR(FIND(CONCATENATE(N$4,"+"),Stac!$R64))=FALSE,IF(ISERR(FIND(CONCATENATE(N$4,"++"),Stac!$R64))=FALSE,IF(ISERR(FIND(CONCATENATE(N$4,"+++"),Stac!$R64))=FALSE,"+++","++"),"+")," ")," ")</f>
        <v>+</v>
      </c>
      <c r="O67" s="27" t="str">
        <f>IF(ISERR(FIND(O$4,Stac!$R64))=FALSE,IF(ISERR(FIND(CONCATENATE(O$4,"+"),Stac!$R64))=FALSE,IF(ISERR(FIND(CONCATENATE(O$4,"++"),Stac!$R64))=FALSE,IF(ISERR(FIND(CONCATENATE(O$4,"+++"),Stac!$R64))=FALSE,"+++","++"),"+")," ")," ")</f>
        <v xml:space="preserve"> </v>
      </c>
      <c r="P67" s="27" t="str">
        <f>IF(ISERR(FIND(P$4,Stac!$R64))=FALSE,IF(ISERR(FIND(CONCATENATE(P$4,"+"),Stac!$R64))=FALSE,IF(ISERR(FIND(CONCATENATE(P$4,"++"),Stac!$R64))=FALSE,IF(ISERR(FIND(CONCATENATE(P$4,"+++"),Stac!$R64))=FALSE,"+++","++"),"+")," ")," ")</f>
        <v xml:space="preserve"> </v>
      </c>
      <c r="Q67" s="27" t="str">
        <f>IF(ISERR(FIND(Q$4,Stac!$R64))=FALSE,IF(ISERR(FIND(CONCATENATE(Q$4,"+"),Stac!$R64))=FALSE,IF(ISERR(FIND(CONCATENATE(Q$4,"++"),Stac!$R64))=FALSE,IF(ISERR(FIND(CONCATENATE(Q$4,"+++"),Stac!$R64))=FALSE,"+++","++"),"+")," ")," ")</f>
        <v xml:space="preserve"> </v>
      </c>
      <c r="R67" s="27" t="str">
        <f>IF(ISERR(FIND(R$4,Stac!$R64))=FALSE,IF(ISERR(FIND(CONCATENATE(R$4,"+"),Stac!$R64))=FALSE,IF(ISERR(FIND(CONCATENATE(R$4,"++"),Stac!$R64))=FALSE,IF(ISERR(FIND(CONCATENATE(R$4,"+++"),Stac!$R64))=FALSE,"+++","++"),"+")," ")," ")</f>
        <v xml:space="preserve"> </v>
      </c>
      <c r="S67" s="27" t="str">
        <f>IF(ISERR(FIND(S$4,Stac!$R64))=FALSE,IF(ISERR(FIND(CONCATENATE(S$4,"+"),Stac!$R64))=FALSE,IF(ISERR(FIND(CONCATENATE(S$4,"++"),Stac!$R64))=FALSE,IF(ISERR(FIND(CONCATENATE(S$4,"+++"),Stac!$R64))=FALSE,"+++","++"),"+")," ")," ")</f>
        <v xml:space="preserve"> </v>
      </c>
      <c r="T67" s="27" t="str">
        <f>IF(ISERR(FIND(T$4,Stac!$R64))=FALSE,IF(ISERR(FIND(CONCATENATE(T$4,"+"),Stac!$R64))=FALSE,IF(ISERR(FIND(CONCATENATE(T$4,"++"),Stac!$R64))=FALSE,IF(ISERR(FIND(CONCATENATE(T$4,"+++"),Stac!$R64))=FALSE,"+++","++"),"+")," ")," ")</f>
        <v xml:space="preserve"> </v>
      </c>
      <c r="U67" s="27" t="str">
        <f>IF(ISERR(FIND(U$4,Stac!$R64))=FALSE,IF(ISERR(FIND(CONCATENATE(U$4,"+"),Stac!$R64))=FALSE,IF(ISERR(FIND(CONCATENATE(U$4,"++"),Stac!$R64))=FALSE,IF(ISERR(FIND(CONCATENATE(U$4,"+++"),Stac!$R64))=FALSE,"+++","++"),"+")," ")," ")</f>
        <v>+</v>
      </c>
      <c r="V67" s="27" t="str">
        <f>IF(ISERR(FIND(V$4,Stac!$R64))=FALSE,IF(ISERR(FIND(CONCATENATE(V$4,"+"),Stac!$R64))=FALSE,IF(ISERR(FIND(CONCATENATE(V$4,"++"),Stac!$R64))=FALSE,IF(ISERR(FIND(CONCATENATE(V$4,"+++"),Stac!$R64))=FALSE,"+++","++"),"+")," ")," ")</f>
        <v xml:space="preserve"> </v>
      </c>
      <c r="W67" s="27" t="str">
        <f>IF(ISERR(FIND(W$4,Stac!$R64))=FALSE,IF(ISERR(FIND(CONCATENATE(W$4,"+"),Stac!$R64))=FALSE,IF(ISERR(FIND(CONCATENATE(W$4,"++"),Stac!$R64))=FALSE,IF(ISERR(FIND(CONCATENATE(W$4,"+++"),Stac!$R64))=FALSE,"+++","++"),"+")," ")," ")</f>
        <v xml:space="preserve"> </v>
      </c>
      <c r="X67" s="27" t="str">
        <f>IF(ISERR(FIND(X$4,Stac!$R64))=FALSE,IF(ISERR(FIND(CONCATENATE(X$4,"+"),Stac!$R64))=FALSE,IF(ISERR(FIND(CONCATENATE(X$4,"++"),Stac!$R64))=FALSE,IF(ISERR(FIND(CONCATENATE(X$4,"+++"),Stac!$R64))=FALSE,"+++","++"),"+")," ")," ")</f>
        <v xml:space="preserve"> </v>
      </c>
      <c r="Y67" s="27" t="str">
        <f>IF(ISERR(FIND(Y$4,Stac!$R64))=FALSE,IF(ISERR(FIND(CONCATENATE(Y$4,"+"),Stac!$R64))=FALSE,IF(ISERR(FIND(CONCATENATE(Y$4,"++"),Stac!$R64))=FALSE,IF(ISERR(FIND(CONCATENATE(Y$4,"+++"),Stac!$R64))=FALSE,"+++","++"),"+")," ")," ")</f>
        <v xml:space="preserve"> </v>
      </c>
      <c r="Z67" s="27" t="str">
        <f>IF(ISERR(FIND(Z$4,Stac!$R64))=FALSE,IF(ISERR(FIND(CONCATENATE(Z$4,"+"),Stac!$R64))=FALSE,IF(ISERR(FIND(CONCATENATE(Z$4,"++"),Stac!$R64))=FALSE,IF(ISERR(FIND(CONCATENATE(Z$4,"+++"),Stac!$R64))=FALSE,"+++","++"),"+")," ")," ")</f>
        <v xml:space="preserve"> </v>
      </c>
      <c r="AA67" s="27" t="str">
        <f>IF(ISERR(FIND(AA$4,Stac!$R64))=FALSE,IF(ISERR(FIND(CONCATENATE(AA$4,"+"),Stac!$R64))=FALSE,IF(ISERR(FIND(CONCATENATE(AA$4,"++"),Stac!$R64))=FALSE,IF(ISERR(FIND(CONCATENATE(AA$4,"+++"),Stac!$R64))=FALSE,"+++","++"),"+")," ")," ")</f>
        <v xml:space="preserve"> </v>
      </c>
      <c r="AB67" s="27" t="str">
        <f>IF(ISERR(FIND(AB$4,Stac!$R64))=FALSE,IF(ISERR(FIND(CONCATENATE(AB$4,"+"),Stac!$R64))=FALSE,IF(ISERR(FIND(CONCATENATE(AB$4,"++"),Stac!$R64))=FALSE,IF(ISERR(FIND(CONCATENATE(AB$4,"+++"),Stac!$R64))=FALSE,"+++","++"),"+")," ")," ")</f>
        <v xml:space="preserve"> </v>
      </c>
      <c r="AC67" s="27" t="str">
        <f>IF(ISERR(FIND(AC$4,Stac!$R64))=FALSE,IF(ISERR(FIND(CONCATENATE(AC$4,"+"),Stac!$R64))=FALSE,IF(ISERR(FIND(CONCATENATE(AC$4,"++"),Stac!$R64))=FALSE,IF(ISERR(FIND(CONCATENATE(AC$4,"+++"),Stac!$R64))=FALSE,"+++","++"),"+")," ")," ")</f>
        <v xml:space="preserve"> </v>
      </c>
      <c r="AD67" s="72" t="str">
        <f>Stac!C64</f>
        <v>Microprocessor systems</v>
      </c>
      <c r="AE67" s="27" t="str">
        <f>IF(ISERR(FIND(AE$4,Stac!$S64))=FALSE,IF(ISERR(FIND(CONCATENATE(AE$4,"+"),Stac!$S64))=FALSE,IF(ISERR(FIND(CONCATENATE(AE$4,"++"),Stac!$S64))=FALSE,IF(ISERR(FIND(CONCATENATE(AE$4,"+++"),Stac!$S64))=FALSE,"+++","++"),"+")," ")," ")</f>
        <v xml:space="preserve"> </v>
      </c>
      <c r="AF67" s="27" t="str">
        <f>IF(ISERR(FIND(AF$4,Stac!$S64))=FALSE,IF(ISERR(FIND(CONCATENATE(AF$4,"+"),Stac!$S64))=FALSE,IF(ISERR(FIND(CONCATENATE(AF$4,"++"),Stac!$S64))=FALSE,IF(ISERR(FIND(CONCATENATE(AF$4,"+++"),Stac!$S64))=FALSE,"+++","++"),"+")," ")," ")</f>
        <v>+</v>
      </c>
      <c r="AG67" s="27" t="str">
        <f>IF(ISERR(FIND(AG$4,Stac!$S64))=FALSE,IF(ISERR(FIND(CONCATENATE(AG$4,"+"),Stac!$S64))=FALSE,IF(ISERR(FIND(CONCATENATE(AG$4,"++"),Stac!$S64))=FALSE,IF(ISERR(FIND(CONCATENATE(AG$4,"+++"),Stac!$S64))=FALSE,"+++","++"),"+")," ")," ")</f>
        <v xml:space="preserve"> </v>
      </c>
      <c r="AH67" s="27" t="str">
        <f>IF(ISERR(FIND(AH$4,Stac!$S64))=FALSE,IF(ISERR(FIND(CONCATENATE(AH$4,"+"),Stac!$S64))=FALSE,IF(ISERR(FIND(CONCATENATE(AH$4,"++"),Stac!$S64))=FALSE,IF(ISERR(FIND(CONCATENATE(AH$4,"+++"),Stac!$S64))=FALSE,"+++","++"),"+")," ")," ")</f>
        <v xml:space="preserve"> </v>
      </c>
      <c r="AI67" s="27" t="str">
        <f>IF(ISERR(FIND(AI$4,Stac!$S64))=FALSE,IF(ISERR(FIND(CONCATENATE(AI$4,"+"),Stac!$S64))=FALSE,IF(ISERR(FIND(CONCATENATE(AI$4,"++"),Stac!$S64))=FALSE,IF(ISERR(FIND(CONCATENATE(AI$4,"+++"),Stac!$S64))=FALSE,"+++","++"),"+")," ")," ")</f>
        <v xml:space="preserve"> </v>
      </c>
      <c r="AJ67" s="27" t="str">
        <f>IF(ISERR(FIND(AJ$4,Stac!$S64))=FALSE,IF(ISERR(FIND(CONCATENATE(AJ$4,"+"),Stac!$S64))=FALSE,IF(ISERR(FIND(CONCATENATE(AJ$4,"++"),Stac!$S64))=FALSE,IF(ISERR(FIND(CONCATENATE(AJ$4,"+++"),Stac!$S64))=FALSE,"+++","++"),"+")," ")," ")</f>
        <v xml:space="preserve"> </v>
      </c>
      <c r="AK67" s="27" t="str">
        <f>IF(ISERR(FIND(AK$4,Stac!$S64))=FALSE,IF(ISERR(FIND(CONCATENATE(AK$4,"+"),Stac!$S64))=FALSE,IF(ISERR(FIND(CONCATENATE(AK$4,"++"),Stac!$S64))=FALSE,IF(ISERR(FIND(CONCATENATE(AK$4,"+++"),Stac!$S64))=FALSE,"+++","++"),"+")," ")," ")</f>
        <v xml:space="preserve"> </v>
      </c>
      <c r="AL67" s="27" t="str">
        <f>IF(ISERR(FIND(AL$4,Stac!$S64))=FALSE,IF(ISERR(FIND(CONCATENATE(AL$4,"+"),Stac!$S64))=FALSE,IF(ISERR(FIND(CONCATENATE(AL$4,"++"),Stac!$S64))=FALSE,IF(ISERR(FIND(CONCATENATE(AL$4,"+++"),Stac!$S64))=FALSE,"+++","++"),"+")," ")," ")</f>
        <v xml:space="preserve"> </v>
      </c>
      <c r="AM67" s="27" t="str">
        <f>IF(ISERR(FIND(AM$4,Stac!$S64))=FALSE,IF(ISERR(FIND(CONCATENATE(AM$4,"+"),Stac!$S64))=FALSE,IF(ISERR(FIND(CONCATENATE(AM$4,"++"),Stac!$S64))=FALSE,IF(ISERR(FIND(CONCATENATE(AM$4,"+++"),Stac!$S64))=FALSE,"+++","++"),"+")," ")," ")</f>
        <v xml:space="preserve"> </v>
      </c>
      <c r="AN67" s="27" t="str">
        <f>IF(ISERR(FIND(AN$4,Stac!$S64))=FALSE,IF(ISERR(FIND(CONCATENATE(AN$4,"+"),Stac!$S64))=FALSE,IF(ISERR(FIND(CONCATENATE(AN$4,"++"),Stac!$S64))=FALSE,IF(ISERR(FIND(CONCATENATE(AN$4,"+++"),Stac!$S64))=FALSE,"+++","++"),"+")," ")," ")</f>
        <v xml:space="preserve"> </v>
      </c>
      <c r="AO67" s="27" t="str">
        <f>IF(ISERR(FIND(AO$4,Stac!$S64))=FALSE,IF(ISERR(FIND(CONCATENATE(AO$4,"+"),Stac!$S64))=FALSE,IF(ISERR(FIND(CONCATENATE(AO$4,"++"),Stac!$S64))=FALSE,IF(ISERR(FIND(CONCATENATE(AO$4,"+++"),Stac!$S64))=FALSE,"+++","++"),"+")," ")," ")</f>
        <v xml:space="preserve"> </v>
      </c>
      <c r="AP67" s="27" t="str">
        <f>IF(ISERR(FIND(AP$4,Stac!$S64))=FALSE,IF(ISERR(FIND(CONCATENATE(AP$4,"+"),Stac!$S64))=FALSE,IF(ISERR(FIND(CONCATENATE(AP$4,"++"),Stac!$S64))=FALSE,IF(ISERR(FIND(CONCATENATE(AP$4,"+++"),Stac!$S64))=FALSE,"+++","++"),"+")," ")," ")</f>
        <v xml:space="preserve"> </v>
      </c>
      <c r="AQ67" s="27" t="str">
        <f>IF(ISERR(FIND(AQ$4,Stac!$S64))=FALSE,IF(ISERR(FIND(CONCATENATE(AQ$4,"+"),Stac!$S64))=FALSE,IF(ISERR(FIND(CONCATENATE(AQ$4,"++"),Stac!$S64))=FALSE,IF(ISERR(FIND(CONCATENATE(AQ$4,"+++"),Stac!$S64))=FALSE,"+++","++"),"+")," ")," ")</f>
        <v>+</v>
      </c>
      <c r="AR67" s="27" t="str">
        <f>IF(ISERR(FIND(AR$4,Stac!$S64))=FALSE,IF(ISERR(FIND(CONCATENATE(AR$4,"+"),Stac!$S64))=FALSE,IF(ISERR(FIND(CONCATENATE(AR$4,"++"),Stac!$S64))=FALSE,IF(ISERR(FIND(CONCATENATE(AR$4,"+++"),Stac!$S64))=FALSE,"+++","++"),"+")," ")," ")</f>
        <v xml:space="preserve"> </v>
      </c>
      <c r="AS67" s="27" t="str">
        <f>IF(ISERR(FIND(AS$4,Stac!$S64))=FALSE,IF(ISERR(FIND(CONCATENATE(AS$4,"+"),Stac!$S64))=FALSE,IF(ISERR(FIND(CONCATENATE(AS$4,"++"),Stac!$S64))=FALSE,IF(ISERR(FIND(CONCATENATE(AS$4,"+++"),Stac!$S64))=FALSE,"+++","++"),"+")," ")," ")</f>
        <v xml:space="preserve"> </v>
      </c>
      <c r="AT67" s="27" t="str">
        <f>IF(ISERR(FIND(AT$4,Stac!$S64))=FALSE,IF(ISERR(FIND(CONCATENATE(AT$4,"+"),Stac!$S64))=FALSE,IF(ISERR(FIND(CONCATENATE(AT$4,"++"),Stac!$S64))=FALSE,IF(ISERR(FIND(CONCATENATE(AT$4,"+++"),Stac!$S64))=FALSE,"+++","++"),"+")," ")," ")</f>
        <v xml:space="preserve"> </v>
      </c>
      <c r="AU67" s="27" t="str">
        <f>IF(ISERR(FIND(AU$4,Stac!$S64))=FALSE,IF(ISERR(FIND(CONCATENATE(AU$4,"+"),Stac!$S64))=FALSE,IF(ISERR(FIND(CONCATENATE(AU$4,"++"),Stac!$S64))=FALSE,IF(ISERR(FIND(CONCATENATE(AU$4,"+++"),Stac!$S64))=FALSE,"+++","++"),"+")," ")," ")</f>
        <v xml:space="preserve"> </v>
      </c>
      <c r="AV67" s="27" t="str">
        <f>IF(ISERR(FIND(AV$4,Stac!$S64))=FALSE,IF(ISERR(FIND(CONCATENATE(AV$4,"+"),Stac!$S64))=FALSE,IF(ISERR(FIND(CONCATENATE(AV$4,"++"),Stac!$S64))=FALSE,IF(ISERR(FIND(CONCATENATE(AV$4,"+++"),Stac!$S64))=FALSE,"+++","++"),"+")," ")," ")</f>
        <v xml:space="preserve"> </v>
      </c>
      <c r="AW67" s="27" t="str">
        <f>IF(ISERR(FIND(AW$4,Stac!$S64))=FALSE,IF(ISERR(FIND(CONCATENATE(AW$4,"+"),Stac!$S64))=FALSE,IF(ISERR(FIND(CONCATENATE(AW$4,"++"),Stac!$S64))=FALSE,IF(ISERR(FIND(CONCATENATE(AW$4,"+++"),Stac!$S64))=FALSE,"+++","++"),"+")," ")," ")</f>
        <v xml:space="preserve"> </v>
      </c>
      <c r="AX67" s="27" t="str">
        <f>IF(ISERR(FIND(AX$4,Stac!$S64))=FALSE,IF(ISERR(FIND(CONCATENATE(AX$4,"+"),Stac!$S64))=FALSE,IF(ISERR(FIND(CONCATENATE(AX$4,"++"),Stac!$S64))=FALSE,IF(ISERR(FIND(CONCATENATE(AX$4,"+++"),Stac!$S64))=FALSE,"+++","++"),"+")," ")," ")</f>
        <v xml:space="preserve"> </v>
      </c>
      <c r="AY67" s="27" t="str">
        <f>IF(ISERR(FIND(AY$4,Stac!$S64))=FALSE,IF(ISERR(FIND(CONCATENATE(AY$4,"+"),Stac!$S64))=FALSE,IF(ISERR(FIND(CONCATENATE(AY$4,"++"),Stac!$S64))=FALSE,IF(ISERR(FIND(CONCATENATE(AY$4,"+++"),Stac!$S64))=FALSE,"+++","++"),"+")," ")," ")</f>
        <v xml:space="preserve"> </v>
      </c>
      <c r="AZ67" s="27" t="str">
        <f>IF(ISERR(FIND(AZ$4,Stac!$S64))=FALSE,IF(ISERR(FIND(CONCATENATE(AZ$4,"+"),Stac!$S64))=FALSE,IF(ISERR(FIND(CONCATENATE(AZ$4,"++"),Stac!$S64))=FALSE,IF(ISERR(FIND(CONCATENATE(AZ$4,"+++"),Stac!$S64))=FALSE,"+++","++"),"+")," ")," ")</f>
        <v>+</v>
      </c>
      <c r="BA67" s="27" t="str">
        <f>IF(ISERR(FIND(BA$4,Stac!$S64))=FALSE,IF(ISERR(FIND(CONCATENATE(BA$4,"+"),Stac!$S64))=FALSE,IF(ISERR(FIND(CONCATENATE(BA$4,"++"),Stac!$S64))=FALSE,IF(ISERR(FIND(CONCATENATE(BA$4,"+++"),Stac!$S64))=FALSE,"+++","++"),"+")," ")," ")</f>
        <v xml:space="preserve"> </v>
      </c>
      <c r="BB67" s="27" t="str">
        <f>IF(ISERR(FIND(BB$4,Stac!$S64))=FALSE,IF(ISERR(FIND(CONCATENATE(BB$4,"+"),Stac!$S64))=FALSE,IF(ISERR(FIND(CONCATENATE(BB$4,"++"),Stac!$S64))=FALSE,IF(ISERR(FIND(CONCATENATE(BB$4,"+++"),Stac!$S64))=FALSE,"+++","++"),"+")," ")," ")</f>
        <v xml:space="preserve"> </v>
      </c>
      <c r="BC67" s="27" t="str">
        <f>IF(ISERR(FIND(BC$4,Stac!$S64))=FALSE,IF(ISERR(FIND(CONCATENATE(BC$4,"+"),Stac!$S64))=FALSE,IF(ISERR(FIND(CONCATENATE(BC$4,"++"),Stac!$S64))=FALSE,IF(ISERR(FIND(CONCATENATE(BC$4,"+++"),Stac!$S64))=FALSE,"+++","++"),"+")," ")," ")</f>
        <v xml:space="preserve"> </v>
      </c>
      <c r="BD67" s="27" t="str">
        <f>IF(ISERR(FIND(BD$4,Stac!$S64))=FALSE,IF(ISERR(FIND(CONCATENATE(BD$4,"+"),Stac!$S64))=FALSE,IF(ISERR(FIND(CONCATENATE(BD$4,"++"),Stac!$S64))=FALSE,IF(ISERR(FIND(CONCATENATE(BD$4,"+++"),Stac!$S64))=FALSE,"+++","++"),"+")," ")," ")</f>
        <v xml:space="preserve"> </v>
      </c>
      <c r="BE67" s="27" t="str">
        <f>IF(ISERR(FIND(BE$4,Stac!$S64))=FALSE,IF(ISERR(FIND(CONCATENATE(BE$4,"+"),Stac!$S64))=FALSE,IF(ISERR(FIND(CONCATENATE(BE$4,"++"),Stac!$S64))=FALSE,IF(ISERR(FIND(CONCATENATE(BE$4,"+++"),Stac!$S64))=FALSE,"+++","++"),"+")," ")," ")</f>
        <v>+</v>
      </c>
      <c r="BF67" s="27" t="str">
        <f>IF(ISERR(FIND(BF$4,Stac!$S64))=FALSE,IF(ISERR(FIND(CONCATENATE(BF$4,"+"),Stac!$S64))=FALSE,IF(ISERR(FIND(CONCATENATE(BF$4,"++"),Stac!$S64))=FALSE,IF(ISERR(FIND(CONCATENATE(BF$4,"+++"),Stac!$S64))=FALSE,"+++","++"),"+")," ")," ")</f>
        <v xml:space="preserve"> </v>
      </c>
      <c r="BG67" s="27" t="str">
        <f>IF(ISERR(FIND(BG$4,Stac!$S64))=FALSE,IF(ISERR(FIND(CONCATENATE(BG$4,"+"),Stac!$S64))=FALSE,IF(ISERR(FIND(CONCATENATE(BG$4,"++"),Stac!$S64))=FALSE,IF(ISERR(FIND(CONCATENATE(BG$4,"+++"),Stac!$S64))=FALSE,"+++","++"),"+")," ")," ")</f>
        <v xml:space="preserve"> </v>
      </c>
      <c r="BH67" s="27" t="str">
        <f>IF(ISERR(FIND(BH$4,Stac!$S64))=FALSE,IF(ISERR(FIND(CONCATENATE(BH$4,"+"),Stac!$S64))=FALSE,IF(ISERR(FIND(CONCATENATE(BH$4,"++"),Stac!$S64))=FALSE,IF(ISERR(FIND(CONCATENATE(BH$4,"+++"),Stac!$S64))=FALSE,"+++","++"),"+")," ")," ")</f>
        <v xml:space="preserve"> </v>
      </c>
      <c r="BI67" s="27" t="str">
        <f>IF(ISERR(FIND(BI$4,Stac!$S64))=FALSE,IF(ISERR(FIND(CONCATENATE(BI$4,"+"),Stac!$S64))=FALSE,IF(ISERR(FIND(CONCATENATE(BI$4,"++"),Stac!$S64))=FALSE,IF(ISERR(FIND(CONCATENATE(BI$4,"+++"),Stac!$S64))=FALSE,"+++","++"),"+")," ")," ")</f>
        <v xml:space="preserve"> </v>
      </c>
      <c r="BJ67" s="72" t="str">
        <f>Stac!C64</f>
        <v>Microprocessor systems</v>
      </c>
      <c r="BK67" s="27" t="str">
        <f>IF(ISERR(FIND(BK$4,Stac!$T64))=FALSE,IF(ISERR(FIND(CONCATENATE(BK$4,"+"),Stac!$T64))=FALSE,IF(ISERR(FIND(CONCATENATE(BK$4,"++"),Stac!$T64))=FALSE,IF(ISERR(FIND(CONCATENATE(BK$4,"+++"),Stac!$T64))=FALSE,"+++","++"),"+")," ")," ")</f>
        <v>+</v>
      </c>
      <c r="BL67" s="27" t="str">
        <f>IF(ISERR(FIND(BL$4,Stac!$T64))=FALSE,IF(ISERR(FIND(CONCATENATE(BL$4,"+"),Stac!$T64))=FALSE,IF(ISERR(FIND(CONCATENATE(BL$4,"++"),Stac!$T64))=FALSE,IF(ISERR(FIND(CONCATENATE(BL$4,"+++"),Stac!$T64))=FALSE,"+++","++"),"+")," ")," ")</f>
        <v xml:space="preserve"> </v>
      </c>
      <c r="BM67" s="27" t="str">
        <f>IF(ISERR(FIND(BM$4,Stac!$T64))=FALSE,IF(ISERR(FIND(CONCATENATE(BM$4,"+"),Stac!$T64))=FALSE,IF(ISERR(FIND(CONCATENATE(BM$4,"++"),Stac!$T64))=FALSE,IF(ISERR(FIND(CONCATENATE(BM$4,"+++"),Stac!$T64))=FALSE,"+++","++"),"+")," ")," ")</f>
        <v xml:space="preserve"> </v>
      </c>
      <c r="BN67" s="27" t="str">
        <f>IF(ISERR(FIND(BN$4,Stac!$T64))=FALSE,IF(ISERR(FIND(CONCATENATE(BN$4,"+"),Stac!$T64))=FALSE,IF(ISERR(FIND(CONCATENATE(BN$4,"++"),Stac!$T64))=FALSE,IF(ISERR(FIND(CONCATENATE(BN$4,"+++"),Stac!$T64))=FALSE,"+++","++"),"+")," ")," ")</f>
        <v xml:space="preserve"> </v>
      </c>
      <c r="BO67" s="27" t="str">
        <f>IF(ISERR(FIND(BO$4,Stac!$T64))=FALSE,IF(ISERR(FIND(CONCATENATE(BO$4,"+"),Stac!$T64))=FALSE,IF(ISERR(FIND(CONCATENATE(BO$4,"++"),Stac!$T64))=FALSE,IF(ISERR(FIND(CONCATENATE(BO$4,"+++"),Stac!$T64))=FALSE,"+++","++"),"+")," ")," ")</f>
        <v>+</v>
      </c>
      <c r="BP67" s="27" t="str">
        <f>IF(ISERR(FIND(BP$4,Stac!$T64))=FALSE,IF(ISERR(FIND(CONCATENATE(BP$4,"+"),Stac!$T64))=FALSE,IF(ISERR(FIND(CONCATENATE(BP$4,"++"),Stac!$T64))=FALSE,IF(ISERR(FIND(CONCATENATE(BP$4,"+++"),Stac!$T64))=FALSE,"+++","++"),"+")," ")," ")</f>
        <v xml:space="preserve"> </v>
      </c>
      <c r="BQ67" s="27" t="str">
        <f>IF(ISERR(FIND(BQ$4,Stac!$T64))=FALSE,IF(ISERR(FIND(CONCATENATE(BQ$4,"+"),Stac!$T64))=FALSE,IF(ISERR(FIND(CONCATENATE(BQ$4,"++"),Stac!$T64))=FALSE,IF(ISERR(FIND(CONCATENATE(BQ$4,"+++"),Stac!$T64))=FALSE,"+++","++"),"+")," ")," ")</f>
        <v xml:space="preserve"> </v>
      </c>
    </row>
    <row r="68" spans="1:69" ht="38.25">
      <c r="A68" s="49" t="str">
        <f>Stac!C65</f>
        <v xml:space="preserve">Elective course 1: Intelligent buildings and building automation / Robot programming and task planning </v>
      </c>
      <c r="B68" s="27" t="str">
        <f>IF(ISERR(FIND(B$4,Stac!$R65))=FALSE,IF(ISERR(FIND(CONCATENATE(B$4,"+"),Stac!$R65))=FALSE,IF(ISERR(FIND(CONCATENATE(B$4,"++"),Stac!$R65))=FALSE,IF(ISERR(FIND(CONCATENATE(B$4,"+++"),Stac!$R65))=FALSE,"+++","++"),"+")," ")," ")</f>
        <v xml:space="preserve"> </v>
      </c>
      <c r="C68" s="27" t="str">
        <f>IF(ISERR(FIND(C$4,Stac!$R65))=FALSE,IF(ISERR(FIND(CONCATENATE(C$4,"+"),Stac!$R65))=FALSE,IF(ISERR(FIND(CONCATENATE(C$4,"++"),Stac!$R65))=FALSE,IF(ISERR(FIND(CONCATENATE(C$4,"+++"),Stac!$R65))=FALSE,"+++","++"),"+")," ")," ")</f>
        <v xml:space="preserve"> </v>
      </c>
      <c r="D68" s="27" t="str">
        <f>IF(ISERR(FIND(D$4,Stac!$R65))=FALSE,IF(ISERR(FIND(CONCATENATE(D$4,"+"),Stac!$R65))=FALSE,IF(ISERR(FIND(CONCATENATE(D$4,"++"),Stac!$R65))=FALSE,IF(ISERR(FIND(CONCATENATE(D$4,"+++"),Stac!$R65))=FALSE,"+++","++"),"+")," ")," ")</f>
        <v xml:space="preserve"> </v>
      </c>
      <c r="E68" s="27" t="str">
        <f>IF(ISERR(FIND(E$4,Stac!$R65))=FALSE,IF(ISERR(FIND(CONCATENATE(E$4,"+"),Stac!$R65))=FALSE,IF(ISERR(FIND(CONCATENATE(E$4,"++"),Stac!$R65))=FALSE,IF(ISERR(FIND(CONCATENATE(E$4,"+++"),Stac!$R65))=FALSE,"+++","++"),"+")," ")," ")</f>
        <v xml:space="preserve"> </v>
      </c>
      <c r="F68" s="27" t="str">
        <f>IF(ISERR(FIND(F$4,Stac!$R65))=FALSE,IF(ISERR(FIND(CONCATENATE(F$4,"+"),Stac!$R65))=FALSE,IF(ISERR(FIND(CONCATENATE(F$4,"++"),Stac!$R65))=FALSE,IF(ISERR(FIND(CONCATENATE(F$4,"+++"),Stac!$R65))=FALSE,"+++","++"),"+")," ")," ")</f>
        <v xml:space="preserve"> </v>
      </c>
      <c r="G68" s="27" t="str">
        <f>IF(ISERR(FIND(G$4,Stac!$R65))=FALSE,IF(ISERR(FIND(CONCATENATE(G$4,"+"),Stac!$R65))=FALSE,IF(ISERR(FIND(CONCATENATE(G$4,"++"),Stac!$R65))=FALSE,IF(ISERR(FIND(CONCATENATE(G$4,"+++"),Stac!$R65))=FALSE,"+++","++"),"+")," ")," ")</f>
        <v xml:space="preserve"> </v>
      </c>
      <c r="H68" s="27" t="str">
        <f>IF(ISERR(FIND(H$4,Stac!$R65))=FALSE,IF(ISERR(FIND(CONCATENATE(H$4,"+"),Stac!$R65))=FALSE,IF(ISERR(FIND(CONCATENATE(H$4,"++"),Stac!$R65))=FALSE,IF(ISERR(FIND(CONCATENATE(H$4,"+++"),Stac!$R65))=FALSE,"+++","++"),"+")," ")," ")</f>
        <v xml:space="preserve"> </v>
      </c>
      <c r="I68" s="27" t="str">
        <f>IF(ISERR(FIND(I$4,Stac!$R65))=FALSE,IF(ISERR(FIND(CONCATENATE(I$4,"+"),Stac!$R65))=FALSE,IF(ISERR(FIND(CONCATENATE(I$4,"++"),Stac!$R65))=FALSE,IF(ISERR(FIND(CONCATENATE(I$4,"+++"),Stac!$R65))=FALSE,"+++","++"),"+")," ")," ")</f>
        <v xml:space="preserve"> </v>
      </c>
      <c r="J68" s="27" t="str">
        <f>IF(ISERR(FIND(J$4,Stac!$R65))=FALSE,IF(ISERR(FIND(CONCATENATE(J$4,"+"),Stac!$R65))=FALSE,IF(ISERR(FIND(CONCATENATE(J$4,"++"),Stac!$R65))=FALSE,IF(ISERR(FIND(CONCATENATE(J$4,"+++"),Stac!$R65))=FALSE,"+++","++"),"+")," ")," ")</f>
        <v xml:space="preserve"> </v>
      </c>
      <c r="K68" s="27" t="str">
        <f>IF(ISERR(FIND(K$4,Stac!$R65))=FALSE,IF(ISERR(FIND(CONCATENATE(K$4,"+"),Stac!$R65))=FALSE,IF(ISERR(FIND(CONCATENATE(K$4,"++"),Stac!$R65))=FALSE,IF(ISERR(FIND(CONCATENATE(K$4,"+++"),Stac!$R65))=FALSE,"+++","++"),"+")," ")," ")</f>
        <v xml:space="preserve"> </v>
      </c>
      <c r="L68" s="27" t="str">
        <f>IF(ISERR(FIND(L$4,Stac!$R65))=FALSE,IF(ISERR(FIND(CONCATENATE(L$4,"+"),Stac!$R65))=FALSE,IF(ISERR(FIND(CONCATENATE(L$4,"++"),Stac!$R65))=FALSE,IF(ISERR(FIND(CONCATENATE(L$4,"+++"),Stac!$R65))=FALSE,"+++","++"),"+")," ")," ")</f>
        <v xml:space="preserve"> </v>
      </c>
      <c r="M68" s="27" t="str">
        <f>IF(ISERR(FIND(M$4,Stac!$R65))=FALSE,IF(ISERR(FIND(CONCATENATE(M$4,"+"),Stac!$R65))=FALSE,IF(ISERR(FIND(CONCATENATE(M$4,"++"),Stac!$R65))=FALSE,IF(ISERR(FIND(CONCATENATE(M$4,"+++"),Stac!$R65))=FALSE,"+++","++"),"+")," ")," ")</f>
        <v xml:space="preserve"> </v>
      </c>
      <c r="N68" s="27" t="str">
        <f>IF(ISERR(FIND(N$4,Stac!$R65))=FALSE,IF(ISERR(FIND(CONCATENATE(N$4,"+"),Stac!$R65))=FALSE,IF(ISERR(FIND(CONCATENATE(N$4,"++"),Stac!$R65))=FALSE,IF(ISERR(FIND(CONCATENATE(N$4,"+++"),Stac!$R65))=FALSE,"+++","++"),"+")," ")," ")</f>
        <v xml:space="preserve"> </v>
      </c>
      <c r="O68" s="27" t="str">
        <f>IF(ISERR(FIND(O$4,Stac!$R65))=FALSE,IF(ISERR(FIND(CONCATENATE(O$4,"+"),Stac!$R65))=FALSE,IF(ISERR(FIND(CONCATENATE(O$4,"++"),Stac!$R65))=FALSE,IF(ISERR(FIND(CONCATENATE(O$4,"+++"),Stac!$R65))=FALSE,"+++","++"),"+")," ")," ")</f>
        <v xml:space="preserve"> </v>
      </c>
      <c r="P68" s="27" t="str">
        <f>IF(ISERR(FIND(P$4,Stac!$R65))=FALSE,IF(ISERR(FIND(CONCATENATE(P$4,"+"),Stac!$R65))=FALSE,IF(ISERR(FIND(CONCATENATE(P$4,"++"),Stac!$R65))=FALSE,IF(ISERR(FIND(CONCATENATE(P$4,"+++"),Stac!$R65))=FALSE,"+++","++"),"+")," ")," ")</f>
        <v xml:space="preserve"> </v>
      </c>
      <c r="Q68" s="27" t="str">
        <f>IF(ISERR(FIND(Q$4,Stac!$R65))=FALSE,IF(ISERR(FIND(CONCATENATE(Q$4,"+"),Stac!$R65))=FALSE,IF(ISERR(FIND(CONCATENATE(Q$4,"++"),Stac!$R65))=FALSE,IF(ISERR(FIND(CONCATENATE(Q$4,"+++"),Stac!$R65))=FALSE,"+++","++"),"+")," ")," ")</f>
        <v xml:space="preserve"> </v>
      </c>
      <c r="R68" s="27" t="str">
        <f>IF(ISERR(FIND(R$4,Stac!$R65))=FALSE,IF(ISERR(FIND(CONCATENATE(R$4,"+"),Stac!$R65))=FALSE,IF(ISERR(FIND(CONCATENATE(R$4,"++"),Stac!$R65))=FALSE,IF(ISERR(FIND(CONCATENATE(R$4,"+++"),Stac!$R65))=FALSE,"+++","++"),"+")," ")," ")</f>
        <v xml:space="preserve"> </v>
      </c>
      <c r="S68" s="27" t="str">
        <f>IF(ISERR(FIND(S$4,Stac!$R65))=FALSE,IF(ISERR(FIND(CONCATENATE(S$4,"+"),Stac!$R65))=FALSE,IF(ISERR(FIND(CONCATENATE(S$4,"++"),Stac!$R65))=FALSE,IF(ISERR(FIND(CONCATENATE(S$4,"+++"),Stac!$R65))=FALSE,"+++","++"),"+")," ")," ")</f>
        <v xml:space="preserve"> </v>
      </c>
      <c r="T68" s="27" t="str">
        <f>IF(ISERR(FIND(T$4,Stac!$R65))=FALSE,IF(ISERR(FIND(CONCATENATE(T$4,"+"),Stac!$R65))=FALSE,IF(ISERR(FIND(CONCATENATE(T$4,"++"),Stac!$R65))=FALSE,IF(ISERR(FIND(CONCATENATE(T$4,"+++"),Stac!$R65))=FALSE,"+++","++"),"+")," ")," ")</f>
        <v xml:space="preserve"> </v>
      </c>
      <c r="U68" s="27" t="str">
        <f>IF(ISERR(FIND(U$4,Stac!$R65))=FALSE,IF(ISERR(FIND(CONCATENATE(U$4,"+"),Stac!$R65))=FALSE,IF(ISERR(FIND(CONCATENATE(U$4,"++"),Stac!$R65))=FALSE,IF(ISERR(FIND(CONCATENATE(U$4,"+++"),Stac!$R65))=FALSE,"+++","++"),"+")," ")," ")</f>
        <v>+</v>
      </c>
      <c r="V68" s="27" t="str">
        <f>IF(ISERR(FIND(V$4,Stac!$R65))=FALSE,IF(ISERR(FIND(CONCATENATE(V$4,"+"),Stac!$R65))=FALSE,IF(ISERR(FIND(CONCATENATE(V$4,"++"),Stac!$R65))=FALSE,IF(ISERR(FIND(CONCATENATE(V$4,"+++"),Stac!$R65))=FALSE,"+++","++"),"+")," ")," ")</f>
        <v>+</v>
      </c>
      <c r="W68" s="27" t="str">
        <f>IF(ISERR(FIND(W$4,Stac!$R65))=FALSE,IF(ISERR(FIND(CONCATENATE(W$4,"+"),Stac!$R65))=FALSE,IF(ISERR(FIND(CONCATENATE(W$4,"++"),Stac!$R65))=FALSE,IF(ISERR(FIND(CONCATENATE(W$4,"+++"),Stac!$R65))=FALSE,"+++","++"),"+")," ")," ")</f>
        <v xml:space="preserve"> </v>
      </c>
      <c r="X68" s="27" t="str">
        <f>IF(ISERR(FIND(X$4,Stac!$R65))=FALSE,IF(ISERR(FIND(CONCATENATE(X$4,"+"),Stac!$R65))=FALSE,IF(ISERR(FIND(CONCATENATE(X$4,"++"),Stac!$R65))=FALSE,IF(ISERR(FIND(CONCATENATE(X$4,"+++"),Stac!$R65))=FALSE,"+++","++"),"+")," ")," ")</f>
        <v xml:space="preserve"> </v>
      </c>
      <c r="Y68" s="27" t="str">
        <f>IF(ISERR(FIND(Y$4,Stac!$R65))=FALSE,IF(ISERR(FIND(CONCATENATE(Y$4,"+"),Stac!$R65))=FALSE,IF(ISERR(FIND(CONCATENATE(Y$4,"++"),Stac!$R65))=FALSE,IF(ISERR(FIND(CONCATENATE(Y$4,"+++"),Stac!$R65))=FALSE,"+++","++"),"+")," ")," ")</f>
        <v xml:space="preserve"> </v>
      </c>
      <c r="Z68" s="27" t="str">
        <f>IF(ISERR(FIND(Z$4,Stac!$R65))=FALSE,IF(ISERR(FIND(CONCATENATE(Z$4,"+"),Stac!$R65))=FALSE,IF(ISERR(FIND(CONCATENATE(Z$4,"++"),Stac!$R65))=FALSE,IF(ISERR(FIND(CONCATENATE(Z$4,"+++"),Stac!$R65))=FALSE,"+++","++"),"+")," ")," ")</f>
        <v xml:space="preserve"> </v>
      </c>
      <c r="AA68" s="27" t="str">
        <f>IF(ISERR(FIND(AA$4,Stac!$R65))=FALSE,IF(ISERR(FIND(CONCATENATE(AA$4,"+"),Stac!$R65))=FALSE,IF(ISERR(FIND(CONCATENATE(AA$4,"++"),Stac!$R65))=FALSE,IF(ISERR(FIND(CONCATENATE(AA$4,"+++"),Stac!$R65))=FALSE,"+++","++"),"+")," ")," ")</f>
        <v xml:space="preserve"> </v>
      </c>
      <c r="AB68" s="27" t="str">
        <f>IF(ISERR(FIND(AB$4,Stac!$R65))=FALSE,IF(ISERR(FIND(CONCATENATE(AB$4,"+"),Stac!$R65))=FALSE,IF(ISERR(FIND(CONCATENATE(AB$4,"++"),Stac!$R65))=FALSE,IF(ISERR(FIND(CONCATENATE(AB$4,"+++"),Stac!$R65))=FALSE,"+++","++"),"+")," ")," ")</f>
        <v xml:space="preserve"> </v>
      </c>
      <c r="AC68" s="27" t="str">
        <f>IF(ISERR(FIND(AC$4,Stac!$R65))=FALSE,IF(ISERR(FIND(CONCATENATE(AC$4,"+"),Stac!$R65))=FALSE,IF(ISERR(FIND(CONCATENATE(AC$4,"++"),Stac!$R65))=FALSE,IF(ISERR(FIND(CONCATENATE(AC$4,"+++"),Stac!$R65))=FALSE,"+++","++"),"+")," ")," ")</f>
        <v>+</v>
      </c>
      <c r="AD68" s="72" t="str">
        <f>Stac!C65</f>
        <v xml:space="preserve">Elective course 1: Intelligent buildings and building automation / Robot programming and task planning </v>
      </c>
      <c r="AE68" s="27" t="str">
        <f>IF(ISERR(FIND(AE$4,Stac!$S65))=FALSE,IF(ISERR(FIND(CONCATENATE(AE$4,"+"),Stac!$S65))=FALSE,IF(ISERR(FIND(CONCATENATE(AE$4,"++"),Stac!$S65))=FALSE,IF(ISERR(FIND(CONCATENATE(AE$4,"+++"),Stac!$S65))=FALSE,"+++","++"),"+")," ")," ")</f>
        <v xml:space="preserve"> </v>
      </c>
      <c r="AF68" s="27" t="str">
        <f>IF(ISERR(FIND(AF$4,Stac!$S65))=FALSE,IF(ISERR(FIND(CONCATENATE(AF$4,"+"),Stac!$S65))=FALSE,IF(ISERR(FIND(CONCATENATE(AF$4,"++"),Stac!$S65))=FALSE,IF(ISERR(FIND(CONCATENATE(AF$4,"+++"),Stac!$S65))=FALSE,"+++","++"),"+")," ")," ")</f>
        <v xml:space="preserve"> </v>
      </c>
      <c r="AG68" s="27" t="str">
        <f>IF(ISERR(FIND(AG$4,Stac!$S65))=FALSE,IF(ISERR(FIND(CONCATENATE(AG$4,"+"),Stac!$S65))=FALSE,IF(ISERR(FIND(CONCATENATE(AG$4,"++"),Stac!$S65))=FALSE,IF(ISERR(FIND(CONCATENATE(AG$4,"+++"),Stac!$S65))=FALSE,"+++","++"),"+")," ")," ")</f>
        <v xml:space="preserve"> </v>
      </c>
      <c r="AH68" s="27" t="str">
        <f>IF(ISERR(FIND(AH$4,Stac!$S65))=FALSE,IF(ISERR(FIND(CONCATENATE(AH$4,"+"),Stac!$S65))=FALSE,IF(ISERR(FIND(CONCATENATE(AH$4,"++"),Stac!$S65))=FALSE,IF(ISERR(FIND(CONCATENATE(AH$4,"+++"),Stac!$S65))=FALSE,"+++","++"),"+")," ")," ")</f>
        <v xml:space="preserve"> </v>
      </c>
      <c r="AI68" s="27" t="str">
        <f>IF(ISERR(FIND(AI$4,Stac!$S65))=FALSE,IF(ISERR(FIND(CONCATENATE(AI$4,"+"),Stac!$S65))=FALSE,IF(ISERR(FIND(CONCATENATE(AI$4,"++"),Stac!$S65))=FALSE,IF(ISERR(FIND(CONCATENATE(AI$4,"+++"),Stac!$S65))=FALSE,"+++","++"),"+")," ")," ")</f>
        <v xml:space="preserve"> </v>
      </c>
      <c r="AJ68" s="27" t="str">
        <f>IF(ISERR(FIND(AJ$4,Stac!$S65))=FALSE,IF(ISERR(FIND(CONCATENATE(AJ$4,"+"),Stac!$S65))=FALSE,IF(ISERR(FIND(CONCATENATE(AJ$4,"++"),Stac!$S65))=FALSE,IF(ISERR(FIND(CONCATENATE(AJ$4,"+++"),Stac!$S65))=FALSE,"+++","++"),"+")," ")," ")</f>
        <v xml:space="preserve"> </v>
      </c>
      <c r="AK68" s="27" t="str">
        <f>IF(ISERR(FIND(AK$4,Stac!$S65))=FALSE,IF(ISERR(FIND(CONCATENATE(AK$4,"+"),Stac!$S65))=FALSE,IF(ISERR(FIND(CONCATENATE(AK$4,"++"),Stac!$S65))=FALSE,IF(ISERR(FIND(CONCATENATE(AK$4,"+++"),Stac!$S65))=FALSE,"+++","++"),"+")," ")," ")</f>
        <v xml:space="preserve"> </v>
      </c>
      <c r="AL68" s="27" t="str">
        <f>IF(ISERR(FIND(AL$4,Stac!$S65))=FALSE,IF(ISERR(FIND(CONCATENATE(AL$4,"+"),Stac!$S65))=FALSE,IF(ISERR(FIND(CONCATENATE(AL$4,"++"),Stac!$S65))=FALSE,IF(ISERR(FIND(CONCATENATE(AL$4,"+++"),Stac!$S65))=FALSE,"+++","++"),"+")," ")," ")</f>
        <v xml:space="preserve"> </v>
      </c>
      <c r="AM68" s="27" t="str">
        <f>IF(ISERR(FIND(AM$4,Stac!$S65))=FALSE,IF(ISERR(FIND(CONCATENATE(AM$4,"+"),Stac!$S65))=FALSE,IF(ISERR(FIND(CONCATENATE(AM$4,"++"),Stac!$S65))=FALSE,IF(ISERR(FIND(CONCATENATE(AM$4,"+++"),Stac!$S65))=FALSE,"+++","++"),"+")," ")," ")</f>
        <v xml:space="preserve"> </v>
      </c>
      <c r="AN68" s="27" t="str">
        <f>IF(ISERR(FIND(AN$4,Stac!$S65))=FALSE,IF(ISERR(FIND(CONCATENATE(AN$4,"+"),Stac!$S65))=FALSE,IF(ISERR(FIND(CONCATENATE(AN$4,"++"),Stac!$S65))=FALSE,IF(ISERR(FIND(CONCATENATE(AN$4,"+++"),Stac!$S65))=FALSE,"+++","++"),"+")," ")," ")</f>
        <v>+</v>
      </c>
      <c r="AO68" s="27" t="str">
        <f>IF(ISERR(FIND(AO$4,Stac!$S65))=FALSE,IF(ISERR(FIND(CONCATENATE(AO$4,"+"),Stac!$S65))=FALSE,IF(ISERR(FIND(CONCATENATE(AO$4,"++"),Stac!$S65))=FALSE,IF(ISERR(FIND(CONCATENATE(AO$4,"+++"),Stac!$S65))=FALSE,"+++","++"),"+")," ")," ")</f>
        <v xml:space="preserve"> </v>
      </c>
      <c r="AP68" s="27" t="str">
        <f>IF(ISERR(FIND(AP$4,Stac!$S65))=FALSE,IF(ISERR(FIND(CONCATENATE(AP$4,"+"),Stac!$S65))=FALSE,IF(ISERR(FIND(CONCATENATE(AP$4,"++"),Stac!$S65))=FALSE,IF(ISERR(FIND(CONCATENATE(AP$4,"+++"),Stac!$S65))=FALSE,"+++","++"),"+")," ")," ")</f>
        <v xml:space="preserve"> </v>
      </c>
      <c r="AQ68" s="27" t="str">
        <f>IF(ISERR(FIND(AQ$4,Stac!$S65))=FALSE,IF(ISERR(FIND(CONCATENATE(AQ$4,"+"),Stac!$S65))=FALSE,IF(ISERR(FIND(CONCATENATE(AQ$4,"++"),Stac!$S65))=FALSE,IF(ISERR(FIND(CONCATENATE(AQ$4,"+++"),Stac!$S65))=FALSE,"+++","++"),"+")," ")," ")</f>
        <v xml:space="preserve"> </v>
      </c>
      <c r="AR68" s="27" t="str">
        <f>IF(ISERR(FIND(AR$4,Stac!$S65))=FALSE,IF(ISERR(FIND(CONCATENATE(AR$4,"+"),Stac!$S65))=FALSE,IF(ISERR(FIND(CONCATENATE(AR$4,"++"),Stac!$S65))=FALSE,IF(ISERR(FIND(CONCATENATE(AR$4,"+++"),Stac!$S65))=FALSE,"+++","++"),"+")," ")," ")</f>
        <v xml:space="preserve"> </v>
      </c>
      <c r="AS68" s="27" t="str">
        <f>IF(ISERR(FIND(AS$4,Stac!$S65))=FALSE,IF(ISERR(FIND(CONCATENATE(AS$4,"+"),Stac!$S65))=FALSE,IF(ISERR(FIND(CONCATENATE(AS$4,"++"),Stac!$S65))=FALSE,IF(ISERR(FIND(CONCATENATE(AS$4,"+++"),Stac!$S65))=FALSE,"+++","++"),"+")," ")," ")</f>
        <v xml:space="preserve"> </v>
      </c>
      <c r="AT68" s="27" t="str">
        <f>IF(ISERR(FIND(AT$4,Stac!$S65))=FALSE,IF(ISERR(FIND(CONCATENATE(AT$4,"+"),Stac!$S65))=FALSE,IF(ISERR(FIND(CONCATENATE(AT$4,"++"),Stac!$S65))=FALSE,IF(ISERR(FIND(CONCATENATE(AT$4,"+++"),Stac!$S65))=FALSE,"+++","++"),"+")," ")," ")</f>
        <v xml:space="preserve"> </v>
      </c>
      <c r="AU68" s="27" t="str">
        <f>IF(ISERR(FIND(AU$4,Stac!$S65))=FALSE,IF(ISERR(FIND(CONCATENATE(AU$4,"+"),Stac!$S65))=FALSE,IF(ISERR(FIND(CONCATENATE(AU$4,"++"),Stac!$S65))=FALSE,IF(ISERR(FIND(CONCATENATE(AU$4,"+++"),Stac!$S65))=FALSE,"+++","++"),"+")," ")," ")</f>
        <v xml:space="preserve"> </v>
      </c>
      <c r="AV68" s="27" t="str">
        <f>IF(ISERR(FIND(AV$4,Stac!$S65))=FALSE,IF(ISERR(FIND(CONCATENATE(AV$4,"+"),Stac!$S65))=FALSE,IF(ISERR(FIND(CONCATENATE(AV$4,"++"),Stac!$S65))=FALSE,IF(ISERR(FIND(CONCATENATE(AV$4,"+++"),Stac!$S65))=FALSE,"+++","++"),"+")," ")," ")</f>
        <v xml:space="preserve"> </v>
      </c>
      <c r="AW68" s="27" t="str">
        <f>IF(ISERR(FIND(AW$4,Stac!$S65))=FALSE,IF(ISERR(FIND(CONCATENATE(AW$4,"+"),Stac!$S65))=FALSE,IF(ISERR(FIND(CONCATENATE(AW$4,"++"),Stac!$S65))=FALSE,IF(ISERR(FIND(CONCATENATE(AW$4,"+++"),Stac!$S65))=FALSE,"+++","++"),"+")," ")," ")</f>
        <v xml:space="preserve"> </v>
      </c>
      <c r="AX68" s="27" t="str">
        <f>IF(ISERR(FIND(AX$4,Stac!$S65))=FALSE,IF(ISERR(FIND(CONCATENATE(AX$4,"+"),Stac!$S65))=FALSE,IF(ISERR(FIND(CONCATENATE(AX$4,"++"),Stac!$S65))=FALSE,IF(ISERR(FIND(CONCATENATE(AX$4,"+++"),Stac!$S65))=FALSE,"+++","++"),"+")," ")," ")</f>
        <v xml:space="preserve"> </v>
      </c>
      <c r="AY68" s="27" t="str">
        <f>IF(ISERR(FIND(AY$4,Stac!$S65))=FALSE,IF(ISERR(FIND(CONCATENATE(AY$4,"+"),Stac!$S65))=FALSE,IF(ISERR(FIND(CONCATENATE(AY$4,"++"),Stac!$S65))=FALSE,IF(ISERR(FIND(CONCATENATE(AY$4,"+++"),Stac!$S65))=FALSE,"+++","++"),"+")," ")," ")</f>
        <v xml:space="preserve"> </v>
      </c>
      <c r="AZ68" s="27" t="str">
        <f>IF(ISERR(FIND(AZ$4,Stac!$S65))=FALSE,IF(ISERR(FIND(CONCATENATE(AZ$4,"+"),Stac!$S65))=FALSE,IF(ISERR(FIND(CONCATENATE(AZ$4,"++"),Stac!$S65))=FALSE,IF(ISERR(FIND(CONCATENATE(AZ$4,"+++"),Stac!$S65))=FALSE,"+++","++"),"+")," ")," ")</f>
        <v>+</v>
      </c>
      <c r="BA68" s="27" t="str">
        <f>IF(ISERR(FIND(BA$4,Stac!$S65))=FALSE,IF(ISERR(FIND(CONCATENATE(BA$4,"+"),Stac!$S65))=FALSE,IF(ISERR(FIND(CONCATENATE(BA$4,"++"),Stac!$S65))=FALSE,IF(ISERR(FIND(CONCATENATE(BA$4,"+++"),Stac!$S65))=FALSE,"+++","++"),"+")," ")," ")</f>
        <v xml:space="preserve"> </v>
      </c>
      <c r="BB68" s="27" t="str">
        <f>IF(ISERR(FIND(BB$4,Stac!$S65))=FALSE,IF(ISERR(FIND(CONCATENATE(BB$4,"+"),Stac!$S65))=FALSE,IF(ISERR(FIND(CONCATENATE(BB$4,"++"),Stac!$S65))=FALSE,IF(ISERR(FIND(CONCATENATE(BB$4,"+++"),Stac!$S65))=FALSE,"+++","++"),"+")," ")," ")</f>
        <v xml:space="preserve"> </v>
      </c>
      <c r="BC68" s="27" t="str">
        <f>IF(ISERR(FIND(BC$4,Stac!$S65))=FALSE,IF(ISERR(FIND(CONCATENATE(BC$4,"+"),Stac!$S65))=FALSE,IF(ISERR(FIND(CONCATENATE(BC$4,"++"),Stac!$S65))=FALSE,IF(ISERR(FIND(CONCATENATE(BC$4,"+++"),Stac!$S65))=FALSE,"+++","++"),"+")," ")," ")</f>
        <v xml:space="preserve"> </v>
      </c>
      <c r="BD68" s="27" t="str">
        <f>IF(ISERR(FIND(BD$4,Stac!$S65))=FALSE,IF(ISERR(FIND(CONCATENATE(BD$4,"+"),Stac!$S65))=FALSE,IF(ISERR(FIND(CONCATENATE(BD$4,"++"),Stac!$S65))=FALSE,IF(ISERR(FIND(CONCATENATE(BD$4,"+++"),Stac!$S65))=FALSE,"+++","++"),"+")," ")," ")</f>
        <v>+</v>
      </c>
      <c r="BE68" s="27" t="str">
        <f>IF(ISERR(FIND(BE$4,Stac!$S65))=FALSE,IF(ISERR(FIND(CONCATENATE(BE$4,"+"),Stac!$S65))=FALSE,IF(ISERR(FIND(CONCATENATE(BE$4,"++"),Stac!$S65))=FALSE,IF(ISERR(FIND(CONCATENATE(BE$4,"+++"),Stac!$S65))=FALSE,"+++","++"),"+")," ")," ")</f>
        <v xml:space="preserve"> </v>
      </c>
      <c r="BF68" s="27" t="str">
        <f>IF(ISERR(FIND(BF$4,Stac!$S65))=FALSE,IF(ISERR(FIND(CONCATENATE(BF$4,"+"),Stac!$S65))=FALSE,IF(ISERR(FIND(CONCATENATE(BF$4,"++"),Stac!$S65))=FALSE,IF(ISERR(FIND(CONCATENATE(BF$4,"+++"),Stac!$S65))=FALSE,"+++","++"),"+")," ")," ")</f>
        <v xml:space="preserve"> </v>
      </c>
      <c r="BG68" s="27" t="str">
        <f>IF(ISERR(FIND(BG$4,Stac!$S65))=FALSE,IF(ISERR(FIND(CONCATENATE(BG$4,"+"),Stac!$S65))=FALSE,IF(ISERR(FIND(CONCATENATE(BG$4,"++"),Stac!$S65))=FALSE,IF(ISERR(FIND(CONCATENATE(BG$4,"+++"),Stac!$S65))=FALSE,"+++","++"),"+")," ")," ")</f>
        <v xml:space="preserve"> </v>
      </c>
      <c r="BH68" s="27" t="str">
        <f>IF(ISERR(FIND(BH$4,Stac!$S65))=FALSE,IF(ISERR(FIND(CONCATENATE(BH$4,"+"),Stac!$S65))=FALSE,IF(ISERR(FIND(CONCATENATE(BH$4,"++"),Stac!$S65))=FALSE,IF(ISERR(FIND(CONCATENATE(BH$4,"+++"),Stac!$S65))=FALSE,"+++","++"),"+")," ")," ")</f>
        <v xml:space="preserve"> </v>
      </c>
      <c r="BI68" s="27" t="str">
        <f>IF(ISERR(FIND(BI$4,Stac!$S65))=FALSE,IF(ISERR(FIND(CONCATENATE(BI$4,"+"),Stac!$S65))=FALSE,IF(ISERR(FIND(CONCATENATE(BI$4,"++"),Stac!$S65))=FALSE,IF(ISERR(FIND(CONCATENATE(BI$4,"+++"),Stac!$S65))=FALSE,"+++","++"),"+")," ")," ")</f>
        <v xml:space="preserve"> </v>
      </c>
      <c r="BJ68" s="72" t="str">
        <f>Stac!C65</f>
        <v xml:space="preserve">Elective course 1: Intelligent buildings and building automation / Robot programming and task planning </v>
      </c>
      <c r="BK68" s="27" t="str">
        <f>IF(ISERR(FIND(BK$4,Stac!$T65))=FALSE,IF(ISERR(FIND(CONCATENATE(BK$4,"+"),Stac!$T65))=FALSE,IF(ISERR(FIND(CONCATENATE(BK$4,"++"),Stac!$T65))=FALSE,IF(ISERR(FIND(CONCATENATE(BK$4,"+++"),Stac!$T65))=FALSE,"+++","++"),"+")," ")," ")</f>
        <v xml:space="preserve"> </v>
      </c>
      <c r="BL68" s="27" t="str">
        <f>IF(ISERR(FIND(BL$4,Stac!$T65))=FALSE,IF(ISERR(FIND(CONCATENATE(BL$4,"+"),Stac!$T65))=FALSE,IF(ISERR(FIND(CONCATENATE(BL$4,"++"),Stac!$T65))=FALSE,IF(ISERR(FIND(CONCATENATE(BL$4,"+++"),Stac!$T65))=FALSE,"+++","++"),"+")," ")," ")</f>
        <v>+</v>
      </c>
      <c r="BM68" s="27" t="str">
        <f>IF(ISERR(FIND(BM$4,Stac!$T65))=FALSE,IF(ISERR(FIND(CONCATENATE(BM$4,"+"),Stac!$T65))=FALSE,IF(ISERR(FIND(CONCATENATE(BM$4,"++"),Stac!$T65))=FALSE,IF(ISERR(FIND(CONCATENATE(BM$4,"+++"),Stac!$T65))=FALSE,"+++","++"),"+")," ")," ")</f>
        <v xml:space="preserve"> </v>
      </c>
      <c r="BN68" s="27" t="str">
        <f>IF(ISERR(FIND(BN$4,Stac!$T65))=FALSE,IF(ISERR(FIND(CONCATENATE(BN$4,"+"),Stac!$T65))=FALSE,IF(ISERR(FIND(CONCATENATE(BN$4,"++"),Stac!$T65))=FALSE,IF(ISERR(FIND(CONCATENATE(BN$4,"+++"),Stac!$T65))=FALSE,"+++","++"),"+")," ")," ")</f>
        <v xml:space="preserve"> </v>
      </c>
      <c r="BO68" s="27" t="str">
        <f>IF(ISERR(FIND(BO$4,Stac!$T65))=FALSE,IF(ISERR(FIND(CONCATENATE(BO$4,"+"),Stac!$T65))=FALSE,IF(ISERR(FIND(CONCATENATE(BO$4,"++"),Stac!$T65))=FALSE,IF(ISERR(FIND(CONCATENATE(BO$4,"+++"),Stac!$T65))=FALSE,"+++","++"),"+")," ")," ")</f>
        <v>+</v>
      </c>
      <c r="BP68" s="27" t="str">
        <f>IF(ISERR(FIND(BP$4,Stac!$T65))=FALSE,IF(ISERR(FIND(CONCATENATE(BP$4,"+"),Stac!$T65))=FALSE,IF(ISERR(FIND(CONCATENATE(BP$4,"++"),Stac!$T65))=FALSE,IF(ISERR(FIND(CONCATENATE(BP$4,"+++"),Stac!$T65))=FALSE,"+++","++"),"+")," ")," ")</f>
        <v xml:space="preserve"> </v>
      </c>
      <c r="BQ68" s="27" t="str">
        <f>IF(ISERR(FIND(BQ$4,Stac!$T65))=FALSE,IF(ISERR(FIND(CONCATENATE(BQ$4,"+"),Stac!$T65))=FALSE,IF(ISERR(FIND(CONCATENATE(BQ$4,"++"),Stac!$T65))=FALSE,IF(ISERR(FIND(CONCATENATE(BQ$4,"+++"),Stac!$T65))=FALSE,"+++","++"),"+")," ")," ")</f>
        <v xml:space="preserve"> </v>
      </c>
    </row>
    <row r="69" spans="1:69">
      <c r="A69" s="49" t="str">
        <f>Stac!C66</f>
        <v>Robotics</v>
      </c>
      <c r="B69" s="27" t="str">
        <f>IF(ISERR(FIND(B$4,Stac!$R66))=FALSE,IF(ISERR(FIND(CONCATENATE(B$4,"+"),Stac!$R66))=FALSE,IF(ISERR(FIND(CONCATENATE(B$4,"++"),Stac!$R66))=FALSE,IF(ISERR(FIND(CONCATENATE(B$4,"+++"),Stac!$R66))=FALSE,"+++","++"),"+")," ")," ")</f>
        <v xml:space="preserve"> </v>
      </c>
      <c r="C69" s="27" t="str">
        <f>IF(ISERR(FIND(C$4,Stac!$R66))=FALSE,IF(ISERR(FIND(CONCATENATE(C$4,"+"),Stac!$R66))=FALSE,IF(ISERR(FIND(CONCATENATE(C$4,"++"),Stac!$R66))=FALSE,IF(ISERR(FIND(CONCATENATE(C$4,"+++"),Stac!$R66))=FALSE,"+++","++"),"+")," ")," ")</f>
        <v xml:space="preserve"> </v>
      </c>
      <c r="D69" s="27" t="str">
        <f>IF(ISERR(FIND(D$4,Stac!$R66))=FALSE,IF(ISERR(FIND(CONCATENATE(D$4,"+"),Stac!$R66))=FALSE,IF(ISERR(FIND(CONCATENATE(D$4,"++"),Stac!$R66))=FALSE,IF(ISERR(FIND(CONCATENATE(D$4,"+++"),Stac!$R66))=FALSE,"+++","++"),"+")," ")," ")</f>
        <v>+</v>
      </c>
      <c r="E69" s="27" t="str">
        <f>IF(ISERR(FIND(E$4,Stac!$R66))=FALSE,IF(ISERR(FIND(CONCATENATE(E$4,"+"),Stac!$R66))=FALSE,IF(ISERR(FIND(CONCATENATE(E$4,"++"),Stac!$R66))=FALSE,IF(ISERR(FIND(CONCATENATE(E$4,"+++"),Stac!$R66))=FALSE,"+++","++"),"+")," ")," ")</f>
        <v xml:space="preserve"> </v>
      </c>
      <c r="F69" s="27" t="str">
        <f>IF(ISERR(FIND(F$4,Stac!$R66))=FALSE,IF(ISERR(FIND(CONCATENATE(F$4,"+"),Stac!$R66))=FALSE,IF(ISERR(FIND(CONCATENATE(F$4,"++"),Stac!$R66))=FALSE,IF(ISERR(FIND(CONCATENATE(F$4,"+++"),Stac!$R66))=FALSE,"+++","++"),"+")," ")," ")</f>
        <v xml:space="preserve"> </v>
      </c>
      <c r="G69" s="27" t="str">
        <f>IF(ISERR(FIND(G$4,Stac!$R66))=FALSE,IF(ISERR(FIND(CONCATENATE(G$4,"+"),Stac!$R66))=FALSE,IF(ISERR(FIND(CONCATENATE(G$4,"++"),Stac!$R66))=FALSE,IF(ISERR(FIND(CONCATENATE(G$4,"+++"),Stac!$R66))=FALSE,"+++","++"),"+")," ")," ")</f>
        <v xml:space="preserve"> </v>
      </c>
      <c r="H69" s="27" t="str">
        <f>IF(ISERR(FIND(H$4,Stac!$R66))=FALSE,IF(ISERR(FIND(CONCATENATE(H$4,"+"),Stac!$R66))=FALSE,IF(ISERR(FIND(CONCATENATE(H$4,"++"),Stac!$R66))=FALSE,IF(ISERR(FIND(CONCATENATE(H$4,"+++"),Stac!$R66))=FALSE,"+++","++"),"+")," ")," ")</f>
        <v xml:space="preserve"> </v>
      </c>
      <c r="I69" s="27" t="str">
        <f>IF(ISERR(FIND(I$4,Stac!$R66))=FALSE,IF(ISERR(FIND(CONCATENATE(I$4,"+"),Stac!$R66))=FALSE,IF(ISERR(FIND(CONCATENATE(I$4,"++"),Stac!$R66))=FALSE,IF(ISERR(FIND(CONCATENATE(I$4,"+++"),Stac!$R66))=FALSE,"+++","++"),"+")," ")," ")</f>
        <v xml:space="preserve"> </v>
      </c>
      <c r="J69" s="27" t="str">
        <f>IF(ISERR(FIND(J$4,Stac!$R66))=FALSE,IF(ISERR(FIND(CONCATENATE(J$4,"+"),Stac!$R66))=FALSE,IF(ISERR(FIND(CONCATENATE(J$4,"++"),Stac!$R66))=FALSE,IF(ISERR(FIND(CONCATENATE(J$4,"+++"),Stac!$R66))=FALSE,"+++","++"),"+")," ")," ")</f>
        <v xml:space="preserve"> </v>
      </c>
      <c r="K69" s="27" t="str">
        <f>IF(ISERR(FIND(K$4,Stac!$R66))=FALSE,IF(ISERR(FIND(CONCATENATE(K$4,"+"),Stac!$R66))=FALSE,IF(ISERR(FIND(CONCATENATE(K$4,"++"),Stac!$R66))=FALSE,IF(ISERR(FIND(CONCATENATE(K$4,"+++"),Stac!$R66))=FALSE,"+++","++"),"+")," ")," ")</f>
        <v xml:space="preserve"> </v>
      </c>
      <c r="L69" s="27" t="str">
        <f>IF(ISERR(FIND(L$4,Stac!$R66))=FALSE,IF(ISERR(FIND(CONCATENATE(L$4,"+"),Stac!$R66))=FALSE,IF(ISERR(FIND(CONCATENATE(L$4,"++"),Stac!$R66))=FALSE,IF(ISERR(FIND(CONCATENATE(L$4,"+++"),Stac!$R66))=FALSE,"+++","++"),"+")," ")," ")</f>
        <v xml:space="preserve"> </v>
      </c>
      <c r="M69" s="27" t="str">
        <f>IF(ISERR(FIND(M$4,Stac!$R66))=FALSE,IF(ISERR(FIND(CONCATENATE(M$4,"+"),Stac!$R66))=FALSE,IF(ISERR(FIND(CONCATENATE(M$4,"++"),Stac!$R66))=FALSE,IF(ISERR(FIND(CONCATENATE(M$4,"+++"),Stac!$R66))=FALSE,"+++","++"),"+")," ")," ")</f>
        <v xml:space="preserve"> </v>
      </c>
      <c r="N69" s="27" t="str">
        <f>IF(ISERR(FIND(N$4,Stac!$R66))=FALSE,IF(ISERR(FIND(CONCATENATE(N$4,"+"),Stac!$R66))=FALSE,IF(ISERR(FIND(CONCATENATE(N$4,"++"),Stac!$R66))=FALSE,IF(ISERR(FIND(CONCATENATE(N$4,"+++"),Stac!$R66))=FALSE,"+++","++"),"+")," ")," ")</f>
        <v xml:space="preserve"> </v>
      </c>
      <c r="O69" s="27" t="str">
        <f>IF(ISERR(FIND(O$4,Stac!$R66))=FALSE,IF(ISERR(FIND(CONCATENATE(O$4,"+"),Stac!$R66))=FALSE,IF(ISERR(FIND(CONCATENATE(O$4,"++"),Stac!$R66))=FALSE,IF(ISERR(FIND(CONCATENATE(O$4,"+++"),Stac!$R66))=FALSE,"+++","++"),"+")," ")," ")</f>
        <v xml:space="preserve"> </v>
      </c>
      <c r="P69" s="27" t="str">
        <f>IF(ISERR(FIND(P$4,Stac!$R66))=FALSE,IF(ISERR(FIND(CONCATENATE(P$4,"+"),Stac!$R66))=FALSE,IF(ISERR(FIND(CONCATENATE(P$4,"++"),Stac!$R66))=FALSE,IF(ISERR(FIND(CONCATENATE(P$4,"+++"),Stac!$R66))=FALSE,"+++","++"),"+")," ")," ")</f>
        <v>+</v>
      </c>
      <c r="Q69" s="27" t="str">
        <f>IF(ISERR(FIND(Q$4,Stac!$R66))=FALSE,IF(ISERR(FIND(CONCATENATE(Q$4,"+"),Stac!$R66))=FALSE,IF(ISERR(FIND(CONCATENATE(Q$4,"++"),Stac!$R66))=FALSE,IF(ISERR(FIND(CONCATENATE(Q$4,"+++"),Stac!$R66))=FALSE,"+++","++"),"+")," ")," ")</f>
        <v xml:space="preserve"> </v>
      </c>
      <c r="R69" s="27" t="str">
        <f>IF(ISERR(FIND(R$4,Stac!$R66))=FALSE,IF(ISERR(FIND(CONCATENATE(R$4,"+"),Stac!$R66))=FALSE,IF(ISERR(FIND(CONCATENATE(R$4,"++"),Stac!$R66))=FALSE,IF(ISERR(FIND(CONCATENATE(R$4,"+++"),Stac!$R66))=FALSE,"+++","++"),"+")," ")," ")</f>
        <v xml:space="preserve"> </v>
      </c>
      <c r="S69" s="27" t="str">
        <f>IF(ISERR(FIND(S$4,Stac!$R66))=FALSE,IF(ISERR(FIND(CONCATENATE(S$4,"+"),Stac!$R66))=FALSE,IF(ISERR(FIND(CONCATENATE(S$4,"++"),Stac!$R66))=FALSE,IF(ISERR(FIND(CONCATENATE(S$4,"+++"),Stac!$R66))=FALSE,"+++","++"),"+")," ")," ")</f>
        <v xml:space="preserve"> </v>
      </c>
      <c r="T69" s="27" t="str">
        <f>IF(ISERR(FIND(T$4,Stac!$R66))=FALSE,IF(ISERR(FIND(CONCATENATE(T$4,"+"),Stac!$R66))=FALSE,IF(ISERR(FIND(CONCATENATE(T$4,"++"),Stac!$R66))=FALSE,IF(ISERR(FIND(CONCATENATE(T$4,"+++"),Stac!$R66))=FALSE,"+++","++"),"+")," ")," ")</f>
        <v xml:space="preserve"> </v>
      </c>
      <c r="U69" s="27" t="str">
        <f>IF(ISERR(FIND(U$4,Stac!$R66))=FALSE,IF(ISERR(FIND(CONCATENATE(U$4,"+"),Stac!$R66))=FALSE,IF(ISERR(FIND(CONCATENATE(U$4,"++"),Stac!$R66))=FALSE,IF(ISERR(FIND(CONCATENATE(U$4,"+++"),Stac!$R66))=FALSE,"+++","++"),"+")," ")," ")</f>
        <v xml:space="preserve"> </v>
      </c>
      <c r="V69" s="27" t="str">
        <f>IF(ISERR(FIND(V$4,Stac!$R66))=FALSE,IF(ISERR(FIND(CONCATENATE(V$4,"+"),Stac!$R66))=FALSE,IF(ISERR(FIND(CONCATENATE(V$4,"++"),Stac!$R66))=FALSE,IF(ISERR(FIND(CONCATENATE(V$4,"+++"),Stac!$R66))=FALSE,"+++","++"),"+")," ")," ")</f>
        <v>+</v>
      </c>
      <c r="W69" s="27" t="str">
        <f>IF(ISERR(FIND(W$4,Stac!$R66))=FALSE,IF(ISERR(FIND(CONCATENATE(W$4,"+"),Stac!$R66))=FALSE,IF(ISERR(FIND(CONCATENATE(W$4,"++"),Stac!$R66))=FALSE,IF(ISERR(FIND(CONCATENATE(W$4,"+++"),Stac!$R66))=FALSE,"+++","++"),"+")," ")," ")</f>
        <v xml:space="preserve"> </v>
      </c>
      <c r="X69" s="27" t="str">
        <f>IF(ISERR(FIND(X$4,Stac!$R66))=FALSE,IF(ISERR(FIND(CONCATENATE(X$4,"+"),Stac!$R66))=FALSE,IF(ISERR(FIND(CONCATENATE(X$4,"++"),Stac!$R66))=FALSE,IF(ISERR(FIND(CONCATENATE(X$4,"+++"),Stac!$R66))=FALSE,"+++","++"),"+")," ")," ")</f>
        <v>+</v>
      </c>
      <c r="Y69" s="27" t="str">
        <f>IF(ISERR(FIND(Y$4,Stac!$R66))=FALSE,IF(ISERR(FIND(CONCATENATE(Y$4,"+"),Stac!$R66))=FALSE,IF(ISERR(FIND(CONCATENATE(Y$4,"++"),Stac!$R66))=FALSE,IF(ISERR(FIND(CONCATENATE(Y$4,"+++"),Stac!$R66))=FALSE,"+++","++"),"+")," ")," ")</f>
        <v xml:space="preserve"> </v>
      </c>
      <c r="Z69" s="27" t="str">
        <f>IF(ISERR(FIND(Z$4,Stac!$R66))=FALSE,IF(ISERR(FIND(CONCATENATE(Z$4,"+"),Stac!$R66))=FALSE,IF(ISERR(FIND(CONCATENATE(Z$4,"++"),Stac!$R66))=FALSE,IF(ISERR(FIND(CONCATENATE(Z$4,"+++"),Stac!$R66))=FALSE,"+++","++"),"+")," ")," ")</f>
        <v xml:space="preserve"> </v>
      </c>
      <c r="AA69" s="27" t="str">
        <f>IF(ISERR(FIND(AA$4,Stac!$R66))=FALSE,IF(ISERR(FIND(CONCATENATE(AA$4,"+"),Stac!$R66))=FALSE,IF(ISERR(FIND(CONCATENATE(AA$4,"++"),Stac!$R66))=FALSE,IF(ISERR(FIND(CONCATENATE(AA$4,"+++"),Stac!$R66))=FALSE,"+++","++"),"+")," ")," ")</f>
        <v xml:space="preserve"> </v>
      </c>
      <c r="AB69" s="27" t="str">
        <f>IF(ISERR(FIND(AB$4,Stac!$R66))=FALSE,IF(ISERR(FIND(CONCATENATE(AB$4,"+"),Stac!$R66))=FALSE,IF(ISERR(FIND(CONCATENATE(AB$4,"++"),Stac!$R66))=FALSE,IF(ISERR(FIND(CONCATENATE(AB$4,"+++"),Stac!$R66))=FALSE,"+++","++"),"+")," ")," ")</f>
        <v xml:space="preserve"> </v>
      </c>
      <c r="AC69" s="27" t="str">
        <f>IF(ISERR(FIND(AC$4,Stac!$R66))=FALSE,IF(ISERR(FIND(CONCATENATE(AC$4,"+"),Stac!$R66))=FALSE,IF(ISERR(FIND(CONCATENATE(AC$4,"++"),Stac!$R66))=FALSE,IF(ISERR(FIND(CONCATENATE(AC$4,"+++"),Stac!$R66))=FALSE,"+++","++"),"+")," ")," ")</f>
        <v xml:space="preserve"> </v>
      </c>
      <c r="AD69" s="72" t="str">
        <f>Stac!C66</f>
        <v>Robotics</v>
      </c>
      <c r="AE69" s="27" t="str">
        <f>IF(ISERR(FIND(AE$4,Stac!$S66))=FALSE,IF(ISERR(FIND(CONCATENATE(AE$4,"+"),Stac!$S66))=FALSE,IF(ISERR(FIND(CONCATENATE(AE$4,"++"),Stac!$S66))=FALSE,IF(ISERR(FIND(CONCATENATE(AE$4,"+++"),Stac!$S66))=FALSE,"+++","++"),"+")," ")," ")</f>
        <v xml:space="preserve"> </v>
      </c>
      <c r="AF69" s="27" t="str">
        <f>IF(ISERR(FIND(AF$4,Stac!$S66))=FALSE,IF(ISERR(FIND(CONCATENATE(AF$4,"+"),Stac!$S66))=FALSE,IF(ISERR(FIND(CONCATENATE(AF$4,"++"),Stac!$S66))=FALSE,IF(ISERR(FIND(CONCATENATE(AF$4,"+++"),Stac!$S66))=FALSE,"+++","++"),"+")," ")," ")</f>
        <v>+</v>
      </c>
      <c r="AG69" s="27" t="str">
        <f>IF(ISERR(FIND(AG$4,Stac!$S66))=FALSE,IF(ISERR(FIND(CONCATENATE(AG$4,"+"),Stac!$S66))=FALSE,IF(ISERR(FIND(CONCATENATE(AG$4,"++"),Stac!$S66))=FALSE,IF(ISERR(FIND(CONCATENATE(AG$4,"+++"),Stac!$S66))=FALSE,"+++","++"),"+")," ")," ")</f>
        <v xml:space="preserve"> </v>
      </c>
      <c r="AH69" s="27" t="str">
        <f>IF(ISERR(FIND(AH$4,Stac!$S66))=FALSE,IF(ISERR(FIND(CONCATENATE(AH$4,"+"),Stac!$S66))=FALSE,IF(ISERR(FIND(CONCATENATE(AH$4,"++"),Stac!$S66))=FALSE,IF(ISERR(FIND(CONCATENATE(AH$4,"+++"),Stac!$S66))=FALSE,"+++","++"),"+")," ")," ")</f>
        <v xml:space="preserve"> </v>
      </c>
      <c r="AI69" s="27" t="str">
        <f>IF(ISERR(FIND(AI$4,Stac!$S66))=FALSE,IF(ISERR(FIND(CONCATENATE(AI$4,"+"),Stac!$S66))=FALSE,IF(ISERR(FIND(CONCATENATE(AI$4,"++"),Stac!$S66))=FALSE,IF(ISERR(FIND(CONCATENATE(AI$4,"+++"),Stac!$S66))=FALSE,"+++","++"),"+")," ")," ")</f>
        <v xml:space="preserve"> </v>
      </c>
      <c r="AJ69" s="27" t="str">
        <f>IF(ISERR(FIND(AJ$4,Stac!$S66))=FALSE,IF(ISERR(FIND(CONCATENATE(AJ$4,"+"),Stac!$S66))=FALSE,IF(ISERR(FIND(CONCATENATE(AJ$4,"++"),Stac!$S66))=FALSE,IF(ISERR(FIND(CONCATENATE(AJ$4,"+++"),Stac!$S66))=FALSE,"+++","++"),"+")," ")," ")</f>
        <v xml:space="preserve"> </v>
      </c>
      <c r="AK69" s="27" t="str">
        <f>IF(ISERR(FIND(AK$4,Stac!$S66))=FALSE,IF(ISERR(FIND(CONCATENATE(AK$4,"+"),Stac!$S66))=FALSE,IF(ISERR(FIND(CONCATENATE(AK$4,"++"),Stac!$S66))=FALSE,IF(ISERR(FIND(CONCATENATE(AK$4,"+++"),Stac!$S66))=FALSE,"+++","++"),"+")," ")," ")</f>
        <v xml:space="preserve"> </v>
      </c>
      <c r="AL69" s="27" t="str">
        <f>IF(ISERR(FIND(AL$4,Stac!$S66))=FALSE,IF(ISERR(FIND(CONCATENATE(AL$4,"+"),Stac!$S66))=FALSE,IF(ISERR(FIND(CONCATENATE(AL$4,"++"),Stac!$S66))=FALSE,IF(ISERR(FIND(CONCATENATE(AL$4,"+++"),Stac!$S66))=FALSE,"+++","++"),"+")," ")," ")</f>
        <v xml:space="preserve"> </v>
      </c>
      <c r="AM69" s="27" t="str">
        <f>IF(ISERR(FIND(AM$4,Stac!$S66))=FALSE,IF(ISERR(FIND(CONCATENATE(AM$4,"+"),Stac!$S66))=FALSE,IF(ISERR(FIND(CONCATENATE(AM$4,"++"),Stac!$S66))=FALSE,IF(ISERR(FIND(CONCATENATE(AM$4,"+++"),Stac!$S66))=FALSE,"+++","++"),"+")," ")," ")</f>
        <v xml:space="preserve"> </v>
      </c>
      <c r="AN69" s="27" t="str">
        <f>IF(ISERR(FIND(AN$4,Stac!$S66))=FALSE,IF(ISERR(FIND(CONCATENATE(AN$4,"+"),Stac!$S66))=FALSE,IF(ISERR(FIND(CONCATENATE(AN$4,"++"),Stac!$S66))=FALSE,IF(ISERR(FIND(CONCATENATE(AN$4,"+++"),Stac!$S66))=FALSE,"+++","++"),"+")," ")," ")</f>
        <v xml:space="preserve"> </v>
      </c>
      <c r="AO69" s="27" t="str">
        <f>IF(ISERR(FIND(AO$4,Stac!$S66))=FALSE,IF(ISERR(FIND(CONCATENATE(AO$4,"+"),Stac!$S66))=FALSE,IF(ISERR(FIND(CONCATENATE(AO$4,"++"),Stac!$S66))=FALSE,IF(ISERR(FIND(CONCATENATE(AO$4,"+++"),Stac!$S66))=FALSE,"+++","++"),"+")," ")," ")</f>
        <v>+</v>
      </c>
      <c r="AP69" s="27" t="str">
        <f>IF(ISERR(FIND(AP$4,Stac!$S66))=FALSE,IF(ISERR(FIND(CONCATENATE(AP$4,"+"),Stac!$S66))=FALSE,IF(ISERR(FIND(CONCATENATE(AP$4,"++"),Stac!$S66))=FALSE,IF(ISERR(FIND(CONCATENATE(AP$4,"+++"),Stac!$S66))=FALSE,"+++","++"),"+")," ")," ")</f>
        <v xml:space="preserve"> </v>
      </c>
      <c r="AQ69" s="27" t="str">
        <f>IF(ISERR(FIND(AQ$4,Stac!$S66))=FALSE,IF(ISERR(FIND(CONCATENATE(AQ$4,"+"),Stac!$S66))=FALSE,IF(ISERR(FIND(CONCATENATE(AQ$4,"++"),Stac!$S66))=FALSE,IF(ISERR(FIND(CONCATENATE(AQ$4,"+++"),Stac!$S66))=FALSE,"+++","++"),"+")," ")," ")</f>
        <v xml:space="preserve"> </v>
      </c>
      <c r="AR69" s="27" t="str">
        <f>IF(ISERR(FIND(AR$4,Stac!$S66))=FALSE,IF(ISERR(FIND(CONCATENATE(AR$4,"+"),Stac!$S66))=FALSE,IF(ISERR(FIND(CONCATENATE(AR$4,"++"),Stac!$S66))=FALSE,IF(ISERR(FIND(CONCATENATE(AR$4,"+++"),Stac!$S66))=FALSE,"+++","++"),"+")," ")," ")</f>
        <v xml:space="preserve"> </v>
      </c>
      <c r="AS69" s="27" t="str">
        <f>IF(ISERR(FIND(AS$4,Stac!$S66))=FALSE,IF(ISERR(FIND(CONCATENATE(AS$4,"+"),Stac!$S66))=FALSE,IF(ISERR(FIND(CONCATENATE(AS$4,"++"),Stac!$S66))=FALSE,IF(ISERR(FIND(CONCATENATE(AS$4,"+++"),Stac!$S66))=FALSE,"+++","++"),"+")," ")," ")</f>
        <v xml:space="preserve"> </v>
      </c>
      <c r="AT69" s="27" t="str">
        <f>IF(ISERR(FIND(AT$4,Stac!$S66))=FALSE,IF(ISERR(FIND(CONCATENATE(AT$4,"+"),Stac!$S66))=FALSE,IF(ISERR(FIND(CONCATENATE(AT$4,"++"),Stac!$S66))=FALSE,IF(ISERR(FIND(CONCATENATE(AT$4,"+++"),Stac!$S66))=FALSE,"+++","++"),"+")," ")," ")</f>
        <v xml:space="preserve"> </v>
      </c>
      <c r="AU69" s="27" t="str">
        <f>IF(ISERR(FIND(AU$4,Stac!$S66))=FALSE,IF(ISERR(FIND(CONCATENATE(AU$4,"+"),Stac!$S66))=FALSE,IF(ISERR(FIND(CONCATENATE(AU$4,"++"),Stac!$S66))=FALSE,IF(ISERR(FIND(CONCATENATE(AU$4,"+++"),Stac!$S66))=FALSE,"+++","++"),"+")," ")," ")</f>
        <v>+</v>
      </c>
      <c r="AV69" s="27" t="str">
        <f>IF(ISERR(FIND(AV$4,Stac!$S66))=FALSE,IF(ISERR(FIND(CONCATENATE(AV$4,"+"),Stac!$S66))=FALSE,IF(ISERR(FIND(CONCATENATE(AV$4,"++"),Stac!$S66))=FALSE,IF(ISERR(FIND(CONCATENATE(AV$4,"+++"),Stac!$S66))=FALSE,"+++","++"),"+")," ")," ")</f>
        <v xml:space="preserve"> </v>
      </c>
      <c r="AW69" s="27" t="str">
        <f>IF(ISERR(FIND(AW$4,Stac!$S66))=FALSE,IF(ISERR(FIND(CONCATENATE(AW$4,"+"),Stac!$S66))=FALSE,IF(ISERR(FIND(CONCATENATE(AW$4,"++"),Stac!$S66))=FALSE,IF(ISERR(FIND(CONCATENATE(AW$4,"+++"),Stac!$S66))=FALSE,"+++","++"),"+")," ")," ")</f>
        <v xml:space="preserve"> </v>
      </c>
      <c r="AX69" s="27" t="str">
        <f>IF(ISERR(FIND(AX$4,Stac!$S66))=FALSE,IF(ISERR(FIND(CONCATENATE(AX$4,"+"),Stac!$S66))=FALSE,IF(ISERR(FIND(CONCATENATE(AX$4,"++"),Stac!$S66))=FALSE,IF(ISERR(FIND(CONCATENATE(AX$4,"+++"),Stac!$S66))=FALSE,"+++","++"),"+")," ")," ")</f>
        <v xml:space="preserve"> </v>
      </c>
      <c r="AY69" s="27" t="str">
        <f>IF(ISERR(FIND(AY$4,Stac!$S66))=FALSE,IF(ISERR(FIND(CONCATENATE(AY$4,"+"),Stac!$S66))=FALSE,IF(ISERR(FIND(CONCATENATE(AY$4,"++"),Stac!$S66))=FALSE,IF(ISERR(FIND(CONCATENATE(AY$4,"+++"),Stac!$S66))=FALSE,"+++","++"),"+")," ")," ")</f>
        <v xml:space="preserve"> </v>
      </c>
      <c r="AZ69" s="27" t="str">
        <f>IF(ISERR(FIND(AZ$4,Stac!$S66))=FALSE,IF(ISERR(FIND(CONCATENATE(AZ$4,"+"),Stac!$S66))=FALSE,IF(ISERR(FIND(CONCATENATE(AZ$4,"++"),Stac!$S66))=FALSE,IF(ISERR(FIND(CONCATENATE(AZ$4,"+++"),Stac!$S66))=FALSE,"+++","++"),"+")," ")," ")</f>
        <v xml:space="preserve"> </v>
      </c>
      <c r="BA69" s="27" t="str">
        <f>IF(ISERR(FIND(BA$4,Stac!$S66))=FALSE,IF(ISERR(FIND(CONCATENATE(BA$4,"+"),Stac!$S66))=FALSE,IF(ISERR(FIND(CONCATENATE(BA$4,"++"),Stac!$S66))=FALSE,IF(ISERR(FIND(CONCATENATE(BA$4,"+++"),Stac!$S66))=FALSE,"+++","++"),"+")," ")," ")</f>
        <v xml:space="preserve"> </v>
      </c>
      <c r="BB69" s="27" t="str">
        <f>IF(ISERR(FIND(BB$4,Stac!$S66))=FALSE,IF(ISERR(FIND(CONCATENATE(BB$4,"+"),Stac!$S66))=FALSE,IF(ISERR(FIND(CONCATENATE(BB$4,"++"),Stac!$S66))=FALSE,IF(ISERR(FIND(CONCATENATE(BB$4,"+++"),Stac!$S66))=FALSE,"+++","++"),"+")," ")," ")</f>
        <v xml:space="preserve"> </v>
      </c>
      <c r="BC69" s="27" t="str">
        <f>IF(ISERR(FIND(BC$4,Stac!$S66))=FALSE,IF(ISERR(FIND(CONCATENATE(BC$4,"+"),Stac!$S66))=FALSE,IF(ISERR(FIND(CONCATENATE(BC$4,"++"),Stac!$S66))=FALSE,IF(ISERR(FIND(CONCATENATE(BC$4,"+++"),Stac!$S66))=FALSE,"+++","++"),"+")," ")," ")</f>
        <v xml:space="preserve"> </v>
      </c>
      <c r="BD69" s="27" t="str">
        <f>IF(ISERR(FIND(BD$4,Stac!$S66))=FALSE,IF(ISERR(FIND(CONCATENATE(BD$4,"+"),Stac!$S66))=FALSE,IF(ISERR(FIND(CONCATENATE(BD$4,"++"),Stac!$S66))=FALSE,IF(ISERR(FIND(CONCATENATE(BD$4,"+++"),Stac!$S66))=FALSE,"+++","++"),"+")," ")," ")</f>
        <v xml:space="preserve"> </v>
      </c>
      <c r="BE69" s="27" t="str">
        <f>IF(ISERR(FIND(BE$4,Stac!$S66))=FALSE,IF(ISERR(FIND(CONCATENATE(BE$4,"+"),Stac!$S66))=FALSE,IF(ISERR(FIND(CONCATENATE(BE$4,"++"),Stac!$S66))=FALSE,IF(ISERR(FIND(CONCATENATE(BE$4,"+++"),Stac!$S66))=FALSE,"+++","++"),"+")," ")," ")</f>
        <v xml:space="preserve"> </v>
      </c>
      <c r="BF69" s="27" t="str">
        <f>IF(ISERR(FIND(BF$4,Stac!$S66))=FALSE,IF(ISERR(FIND(CONCATENATE(BF$4,"+"),Stac!$S66))=FALSE,IF(ISERR(FIND(CONCATENATE(BF$4,"++"),Stac!$S66))=FALSE,IF(ISERR(FIND(CONCATENATE(BF$4,"+++"),Stac!$S66))=FALSE,"+++","++"),"+")," ")," ")</f>
        <v xml:space="preserve"> </v>
      </c>
      <c r="BG69" s="27" t="str">
        <f>IF(ISERR(FIND(BG$4,Stac!$S66))=FALSE,IF(ISERR(FIND(CONCATENATE(BG$4,"+"),Stac!$S66))=FALSE,IF(ISERR(FIND(CONCATENATE(BG$4,"++"),Stac!$S66))=FALSE,IF(ISERR(FIND(CONCATENATE(BG$4,"+++"),Stac!$S66))=FALSE,"+++","++"),"+")," ")," ")</f>
        <v xml:space="preserve"> </v>
      </c>
      <c r="BH69" s="27" t="str">
        <f>IF(ISERR(FIND(BH$4,Stac!$S66))=FALSE,IF(ISERR(FIND(CONCATENATE(BH$4,"+"),Stac!$S66))=FALSE,IF(ISERR(FIND(CONCATENATE(BH$4,"++"),Stac!$S66))=FALSE,IF(ISERR(FIND(CONCATENATE(BH$4,"+++"),Stac!$S66))=FALSE,"+++","++"),"+")," ")," ")</f>
        <v xml:space="preserve"> </v>
      </c>
      <c r="BI69" s="27" t="str">
        <f>IF(ISERR(FIND(BI$4,Stac!$S66))=FALSE,IF(ISERR(FIND(CONCATENATE(BI$4,"+"),Stac!$S66))=FALSE,IF(ISERR(FIND(CONCATENATE(BI$4,"++"),Stac!$S66))=FALSE,IF(ISERR(FIND(CONCATENATE(BI$4,"+++"),Stac!$S66))=FALSE,"+++","++"),"+")," ")," ")</f>
        <v xml:space="preserve"> </v>
      </c>
      <c r="BJ69" s="72" t="str">
        <f>Stac!C66</f>
        <v>Robotics</v>
      </c>
      <c r="BK69" s="27" t="str">
        <f>IF(ISERR(FIND(BK$4,Stac!$T66))=FALSE,IF(ISERR(FIND(CONCATENATE(BK$4,"+"),Stac!$T66))=FALSE,IF(ISERR(FIND(CONCATENATE(BK$4,"++"),Stac!$T66))=FALSE,IF(ISERR(FIND(CONCATENATE(BK$4,"+++"),Stac!$T66))=FALSE,"+++","++"),"+")," ")," ")</f>
        <v xml:space="preserve"> </v>
      </c>
      <c r="BL69" s="27" t="str">
        <f>IF(ISERR(FIND(BL$4,Stac!$T66))=FALSE,IF(ISERR(FIND(CONCATENATE(BL$4,"+"),Stac!$T66))=FALSE,IF(ISERR(FIND(CONCATENATE(BL$4,"++"),Stac!$T66))=FALSE,IF(ISERR(FIND(CONCATENATE(BL$4,"+++"),Stac!$T66))=FALSE,"+++","++"),"+")," ")," ")</f>
        <v xml:space="preserve"> </v>
      </c>
      <c r="BM69" s="27" t="str">
        <f>IF(ISERR(FIND(BM$4,Stac!$T66))=FALSE,IF(ISERR(FIND(CONCATENATE(BM$4,"+"),Stac!$T66))=FALSE,IF(ISERR(FIND(CONCATENATE(BM$4,"++"),Stac!$T66))=FALSE,IF(ISERR(FIND(CONCATENATE(BM$4,"+++"),Stac!$T66))=FALSE,"+++","++"),"+")," ")," ")</f>
        <v xml:space="preserve"> </v>
      </c>
      <c r="BN69" s="27" t="str">
        <f>IF(ISERR(FIND(BN$4,Stac!$T66))=FALSE,IF(ISERR(FIND(CONCATENATE(BN$4,"+"),Stac!$T66))=FALSE,IF(ISERR(FIND(CONCATENATE(BN$4,"++"),Stac!$T66))=FALSE,IF(ISERR(FIND(CONCATENATE(BN$4,"+++"),Stac!$T66))=FALSE,"+++","++"),"+")," ")," ")</f>
        <v xml:space="preserve"> </v>
      </c>
      <c r="BO69" s="27" t="str">
        <f>IF(ISERR(FIND(BO$4,Stac!$T66))=FALSE,IF(ISERR(FIND(CONCATENATE(BO$4,"+"),Stac!$T66))=FALSE,IF(ISERR(FIND(CONCATENATE(BO$4,"++"),Stac!$T66))=FALSE,IF(ISERR(FIND(CONCATENATE(BO$4,"+++"),Stac!$T66))=FALSE,"+++","++"),"+")," ")," ")</f>
        <v>+</v>
      </c>
      <c r="BP69" s="27" t="str">
        <f>IF(ISERR(FIND(BP$4,Stac!$T66))=FALSE,IF(ISERR(FIND(CONCATENATE(BP$4,"+"),Stac!$T66))=FALSE,IF(ISERR(FIND(CONCATENATE(BP$4,"++"),Stac!$T66))=FALSE,IF(ISERR(FIND(CONCATENATE(BP$4,"+++"),Stac!$T66))=FALSE,"+++","++"),"+")," ")," ")</f>
        <v xml:space="preserve"> </v>
      </c>
      <c r="BQ69" s="27" t="str">
        <f>IF(ISERR(FIND(BQ$4,Stac!$T66))=FALSE,IF(ISERR(FIND(CONCATENATE(BQ$4,"+"),Stac!$T66))=FALSE,IF(ISERR(FIND(CONCATENATE(BQ$4,"++"),Stac!$T66))=FALSE,IF(ISERR(FIND(CONCATENATE(BQ$4,"+++"),Stac!$T66))=FALSE,"+++","++"),"+")," ")," ")</f>
        <v xml:space="preserve"> </v>
      </c>
    </row>
    <row r="70" spans="1:69" ht="25.5">
      <c r="A70" s="49" t="str">
        <f>Stac!C67</f>
        <v>Control theory of the continuous and discrete events processes</v>
      </c>
      <c r="B70" s="27" t="str">
        <f>IF(ISERR(FIND(B$4,Stac!$R67))=FALSE,IF(ISERR(FIND(CONCATENATE(B$4,"+"),Stac!$R67))=FALSE,IF(ISERR(FIND(CONCATENATE(B$4,"++"),Stac!$R67))=FALSE,IF(ISERR(FIND(CONCATENATE(B$4,"+++"),Stac!$R67))=FALSE,"+++","++"),"+")," ")," ")</f>
        <v xml:space="preserve"> </v>
      </c>
      <c r="C70" s="27" t="str">
        <f>IF(ISERR(FIND(C$4,Stac!$R67))=FALSE,IF(ISERR(FIND(CONCATENATE(C$4,"+"),Stac!$R67))=FALSE,IF(ISERR(FIND(CONCATENATE(C$4,"++"),Stac!$R67))=FALSE,IF(ISERR(FIND(CONCATENATE(C$4,"+++"),Stac!$R67))=FALSE,"+++","++"),"+")," ")," ")</f>
        <v xml:space="preserve"> </v>
      </c>
      <c r="D70" s="27" t="str">
        <f>IF(ISERR(FIND(D$4,Stac!$R67))=FALSE,IF(ISERR(FIND(CONCATENATE(D$4,"+"),Stac!$R67))=FALSE,IF(ISERR(FIND(CONCATENATE(D$4,"++"),Stac!$R67))=FALSE,IF(ISERR(FIND(CONCATENATE(D$4,"+++"),Stac!$R67))=FALSE,"+++","++"),"+")," ")," ")</f>
        <v xml:space="preserve"> </v>
      </c>
      <c r="E70" s="27" t="str">
        <f>IF(ISERR(FIND(E$4,Stac!$R67))=FALSE,IF(ISERR(FIND(CONCATENATE(E$4,"+"),Stac!$R67))=FALSE,IF(ISERR(FIND(CONCATENATE(E$4,"++"),Stac!$R67))=FALSE,IF(ISERR(FIND(CONCATENATE(E$4,"+++"),Stac!$R67))=FALSE,"+++","++"),"+")," ")," ")</f>
        <v xml:space="preserve"> </v>
      </c>
      <c r="F70" s="27" t="str">
        <f>IF(ISERR(FIND(F$4,Stac!$R67))=FALSE,IF(ISERR(FIND(CONCATENATE(F$4,"+"),Stac!$R67))=FALSE,IF(ISERR(FIND(CONCATENATE(F$4,"++"),Stac!$R67))=FALSE,IF(ISERR(FIND(CONCATENATE(F$4,"+++"),Stac!$R67))=FALSE,"+++","++"),"+")," ")," ")</f>
        <v xml:space="preserve"> </v>
      </c>
      <c r="G70" s="27" t="str">
        <f>IF(ISERR(FIND(G$4,Stac!$R67))=FALSE,IF(ISERR(FIND(CONCATENATE(G$4,"+"),Stac!$R67))=FALSE,IF(ISERR(FIND(CONCATENATE(G$4,"++"),Stac!$R67))=FALSE,IF(ISERR(FIND(CONCATENATE(G$4,"+++"),Stac!$R67))=FALSE,"+++","++"),"+")," ")," ")</f>
        <v xml:space="preserve"> </v>
      </c>
      <c r="H70" s="27" t="str">
        <f>IF(ISERR(FIND(H$4,Stac!$R67))=FALSE,IF(ISERR(FIND(CONCATENATE(H$4,"+"),Stac!$R67))=FALSE,IF(ISERR(FIND(CONCATENATE(H$4,"++"),Stac!$R67))=FALSE,IF(ISERR(FIND(CONCATENATE(H$4,"+++"),Stac!$R67))=FALSE,"+++","++"),"+")," ")," ")</f>
        <v xml:space="preserve"> </v>
      </c>
      <c r="I70" s="27" t="str">
        <f>IF(ISERR(FIND(I$4,Stac!$R67))=FALSE,IF(ISERR(FIND(CONCATENATE(I$4,"+"),Stac!$R67))=FALSE,IF(ISERR(FIND(CONCATENATE(I$4,"++"),Stac!$R67))=FALSE,IF(ISERR(FIND(CONCATENATE(I$4,"+++"),Stac!$R67))=FALSE,"+++","++"),"+")," ")," ")</f>
        <v xml:space="preserve"> </v>
      </c>
      <c r="J70" s="27" t="str">
        <f>IF(ISERR(FIND(J$4,Stac!$R67))=FALSE,IF(ISERR(FIND(CONCATENATE(J$4,"+"),Stac!$R67))=FALSE,IF(ISERR(FIND(CONCATENATE(J$4,"++"),Stac!$R67))=FALSE,IF(ISERR(FIND(CONCATENATE(J$4,"+++"),Stac!$R67))=FALSE,"+++","++"),"+")," ")," ")</f>
        <v xml:space="preserve"> </v>
      </c>
      <c r="K70" s="27" t="str">
        <f>IF(ISERR(FIND(K$4,Stac!$R67))=FALSE,IF(ISERR(FIND(CONCATENATE(K$4,"+"),Stac!$R67))=FALSE,IF(ISERR(FIND(CONCATENATE(K$4,"++"),Stac!$R67))=FALSE,IF(ISERR(FIND(CONCATENATE(K$4,"+++"),Stac!$R67))=FALSE,"+++","++"),"+")," ")," ")</f>
        <v xml:space="preserve"> </v>
      </c>
      <c r="L70" s="27" t="str">
        <f>IF(ISERR(FIND(L$4,Stac!$R67))=FALSE,IF(ISERR(FIND(CONCATENATE(L$4,"+"),Stac!$R67))=FALSE,IF(ISERR(FIND(CONCATENATE(L$4,"++"),Stac!$R67))=FALSE,IF(ISERR(FIND(CONCATENATE(L$4,"+++"),Stac!$R67))=FALSE,"+++","++"),"+")," ")," ")</f>
        <v xml:space="preserve"> </v>
      </c>
      <c r="M70" s="27" t="str">
        <f>IF(ISERR(FIND(M$4,Stac!$R67))=FALSE,IF(ISERR(FIND(CONCATENATE(M$4,"+"),Stac!$R67))=FALSE,IF(ISERR(FIND(CONCATENATE(M$4,"++"),Stac!$R67))=FALSE,IF(ISERR(FIND(CONCATENATE(M$4,"+++"),Stac!$R67))=FALSE,"+++","++"),"+")," ")," ")</f>
        <v xml:space="preserve"> </v>
      </c>
      <c r="N70" s="27" t="str">
        <f>IF(ISERR(FIND(N$4,Stac!$R67))=FALSE,IF(ISERR(FIND(CONCATENATE(N$4,"+"),Stac!$R67))=FALSE,IF(ISERR(FIND(CONCATENATE(N$4,"++"),Stac!$R67))=FALSE,IF(ISERR(FIND(CONCATENATE(N$4,"+++"),Stac!$R67))=FALSE,"+++","++"),"+")," ")," ")</f>
        <v xml:space="preserve"> </v>
      </c>
      <c r="O70" s="27" t="str">
        <f>IF(ISERR(FIND(O$4,Stac!$R67))=FALSE,IF(ISERR(FIND(CONCATENATE(O$4,"+"),Stac!$R67))=FALSE,IF(ISERR(FIND(CONCATENATE(O$4,"++"),Stac!$R67))=FALSE,IF(ISERR(FIND(CONCATENATE(O$4,"+++"),Stac!$R67))=FALSE,"+++","++"),"+")," ")," ")</f>
        <v>+</v>
      </c>
      <c r="P70" s="27" t="str">
        <f>IF(ISERR(FIND(P$4,Stac!$R67))=FALSE,IF(ISERR(FIND(CONCATENATE(P$4,"+"),Stac!$R67))=FALSE,IF(ISERR(FIND(CONCATENATE(P$4,"++"),Stac!$R67))=FALSE,IF(ISERR(FIND(CONCATENATE(P$4,"+++"),Stac!$R67))=FALSE,"+++","++"),"+")," ")," ")</f>
        <v xml:space="preserve"> </v>
      </c>
      <c r="Q70" s="27" t="str">
        <f>IF(ISERR(FIND(Q$4,Stac!$R67))=FALSE,IF(ISERR(FIND(CONCATENATE(Q$4,"+"),Stac!$R67))=FALSE,IF(ISERR(FIND(CONCATENATE(Q$4,"++"),Stac!$R67))=FALSE,IF(ISERR(FIND(CONCATENATE(Q$4,"+++"),Stac!$R67))=FALSE,"+++","++"),"+")," ")," ")</f>
        <v>+</v>
      </c>
      <c r="R70" s="27" t="str">
        <f>IF(ISERR(FIND(R$4,Stac!$R67))=FALSE,IF(ISERR(FIND(CONCATENATE(R$4,"+"),Stac!$R67))=FALSE,IF(ISERR(FIND(CONCATENATE(R$4,"++"),Stac!$R67))=FALSE,IF(ISERR(FIND(CONCATENATE(R$4,"+++"),Stac!$R67))=FALSE,"+++","++"),"+")," ")," ")</f>
        <v>+</v>
      </c>
      <c r="S70" s="27" t="str">
        <f>IF(ISERR(FIND(S$4,Stac!$R67))=FALSE,IF(ISERR(FIND(CONCATENATE(S$4,"+"),Stac!$R67))=FALSE,IF(ISERR(FIND(CONCATENATE(S$4,"++"),Stac!$R67))=FALSE,IF(ISERR(FIND(CONCATENATE(S$4,"+++"),Stac!$R67))=FALSE,"+++","++"),"+")," ")," ")</f>
        <v xml:space="preserve"> </v>
      </c>
      <c r="T70" s="27" t="str">
        <f>IF(ISERR(FIND(T$4,Stac!$R67))=FALSE,IF(ISERR(FIND(CONCATENATE(T$4,"+"),Stac!$R67))=FALSE,IF(ISERR(FIND(CONCATENATE(T$4,"++"),Stac!$R67))=FALSE,IF(ISERR(FIND(CONCATENATE(T$4,"+++"),Stac!$R67))=FALSE,"+++","++"),"+")," ")," ")</f>
        <v xml:space="preserve"> </v>
      </c>
      <c r="U70" s="27" t="str">
        <f>IF(ISERR(FIND(U$4,Stac!$R67))=FALSE,IF(ISERR(FIND(CONCATENATE(U$4,"+"),Stac!$R67))=FALSE,IF(ISERR(FIND(CONCATENATE(U$4,"++"),Stac!$R67))=FALSE,IF(ISERR(FIND(CONCATENATE(U$4,"+++"),Stac!$R67))=FALSE,"+++","++"),"+")," ")," ")</f>
        <v xml:space="preserve"> </v>
      </c>
      <c r="V70" s="27" t="str">
        <f>IF(ISERR(FIND(V$4,Stac!$R67))=FALSE,IF(ISERR(FIND(CONCATENATE(V$4,"+"),Stac!$R67))=FALSE,IF(ISERR(FIND(CONCATENATE(V$4,"++"),Stac!$R67))=FALSE,IF(ISERR(FIND(CONCATENATE(V$4,"+++"),Stac!$R67))=FALSE,"+++","++"),"+")," ")," ")</f>
        <v xml:space="preserve"> </v>
      </c>
      <c r="W70" s="27" t="str">
        <f>IF(ISERR(FIND(W$4,Stac!$R67))=FALSE,IF(ISERR(FIND(CONCATENATE(W$4,"+"),Stac!$R67))=FALSE,IF(ISERR(FIND(CONCATENATE(W$4,"++"),Stac!$R67))=FALSE,IF(ISERR(FIND(CONCATENATE(W$4,"+++"),Stac!$R67))=FALSE,"+++","++"),"+")," ")," ")</f>
        <v xml:space="preserve"> </v>
      </c>
      <c r="X70" s="27" t="str">
        <f>IF(ISERR(FIND(X$4,Stac!$R67))=FALSE,IF(ISERR(FIND(CONCATENATE(X$4,"+"),Stac!$R67))=FALSE,IF(ISERR(FIND(CONCATENATE(X$4,"++"),Stac!$R67))=FALSE,IF(ISERR(FIND(CONCATENATE(X$4,"+++"),Stac!$R67))=FALSE,"+++","++"),"+")," ")," ")</f>
        <v xml:space="preserve"> </v>
      </c>
      <c r="Y70" s="27" t="str">
        <f>IF(ISERR(FIND(Y$4,Stac!$R67))=FALSE,IF(ISERR(FIND(CONCATENATE(Y$4,"+"),Stac!$R67))=FALSE,IF(ISERR(FIND(CONCATENATE(Y$4,"++"),Stac!$R67))=FALSE,IF(ISERR(FIND(CONCATENATE(Y$4,"+++"),Stac!$R67))=FALSE,"+++","++"),"+")," ")," ")</f>
        <v xml:space="preserve"> </v>
      </c>
      <c r="Z70" s="27" t="str">
        <f>IF(ISERR(FIND(Z$4,Stac!$R67))=FALSE,IF(ISERR(FIND(CONCATENATE(Z$4,"+"),Stac!$R67))=FALSE,IF(ISERR(FIND(CONCATENATE(Z$4,"++"),Stac!$R67))=FALSE,IF(ISERR(FIND(CONCATENATE(Z$4,"+++"),Stac!$R67))=FALSE,"+++","++"),"+")," ")," ")</f>
        <v xml:space="preserve"> </v>
      </c>
      <c r="AA70" s="27" t="str">
        <f>IF(ISERR(FIND(AA$4,Stac!$R67))=FALSE,IF(ISERR(FIND(CONCATENATE(AA$4,"+"),Stac!$R67))=FALSE,IF(ISERR(FIND(CONCATENATE(AA$4,"++"),Stac!$R67))=FALSE,IF(ISERR(FIND(CONCATENATE(AA$4,"+++"),Stac!$R67))=FALSE,"+++","++"),"+")," ")," ")</f>
        <v xml:space="preserve"> </v>
      </c>
      <c r="AB70" s="27" t="str">
        <f>IF(ISERR(FIND(AB$4,Stac!$R67))=FALSE,IF(ISERR(FIND(CONCATENATE(AB$4,"+"),Stac!$R67))=FALSE,IF(ISERR(FIND(CONCATENATE(AB$4,"++"),Stac!$R67))=FALSE,IF(ISERR(FIND(CONCATENATE(AB$4,"+++"),Stac!$R67))=FALSE,"+++","++"),"+")," ")," ")</f>
        <v xml:space="preserve"> </v>
      </c>
      <c r="AC70" s="27" t="str">
        <f>IF(ISERR(FIND(AC$4,Stac!$R67))=FALSE,IF(ISERR(FIND(CONCATENATE(AC$4,"+"),Stac!$R67))=FALSE,IF(ISERR(FIND(CONCATENATE(AC$4,"++"),Stac!$R67))=FALSE,IF(ISERR(FIND(CONCATENATE(AC$4,"+++"),Stac!$R67))=FALSE,"+++","++"),"+")," ")," ")</f>
        <v xml:space="preserve"> </v>
      </c>
      <c r="AD70" s="72" t="str">
        <f>Stac!C67</f>
        <v>Control theory of the continuous and discrete events processes</v>
      </c>
      <c r="AE70" s="27" t="str">
        <f>IF(ISERR(FIND(AE$4,Stac!$S67))=FALSE,IF(ISERR(FIND(CONCATENATE(AE$4,"+"),Stac!$S67))=FALSE,IF(ISERR(FIND(CONCATENATE(AE$4,"++"),Stac!$S67))=FALSE,IF(ISERR(FIND(CONCATENATE(AE$4,"+++"),Stac!$S67))=FALSE,"+++","++"),"+")," ")," ")</f>
        <v xml:space="preserve"> </v>
      </c>
      <c r="AF70" s="27" t="str">
        <f>IF(ISERR(FIND(AF$4,Stac!$S67))=FALSE,IF(ISERR(FIND(CONCATENATE(AF$4,"+"),Stac!$S67))=FALSE,IF(ISERR(FIND(CONCATENATE(AF$4,"++"),Stac!$S67))=FALSE,IF(ISERR(FIND(CONCATENATE(AF$4,"+++"),Stac!$S67))=FALSE,"+++","++"),"+")," ")," ")</f>
        <v xml:space="preserve"> </v>
      </c>
      <c r="AG70" s="27" t="str">
        <f>IF(ISERR(FIND(AG$4,Stac!$S67))=FALSE,IF(ISERR(FIND(CONCATENATE(AG$4,"+"),Stac!$S67))=FALSE,IF(ISERR(FIND(CONCATENATE(AG$4,"++"),Stac!$S67))=FALSE,IF(ISERR(FIND(CONCATENATE(AG$4,"+++"),Stac!$S67))=FALSE,"+++","++"),"+")," ")," ")</f>
        <v xml:space="preserve"> </v>
      </c>
      <c r="AH70" s="27" t="str">
        <f>IF(ISERR(FIND(AH$4,Stac!$S67))=FALSE,IF(ISERR(FIND(CONCATENATE(AH$4,"+"),Stac!$S67))=FALSE,IF(ISERR(FIND(CONCATENATE(AH$4,"++"),Stac!$S67))=FALSE,IF(ISERR(FIND(CONCATENATE(AH$4,"+++"),Stac!$S67))=FALSE,"+++","++"),"+")," ")," ")</f>
        <v xml:space="preserve"> </v>
      </c>
      <c r="AI70" s="27" t="str">
        <f>IF(ISERR(FIND(AI$4,Stac!$S67))=FALSE,IF(ISERR(FIND(CONCATENATE(AI$4,"+"),Stac!$S67))=FALSE,IF(ISERR(FIND(CONCATENATE(AI$4,"++"),Stac!$S67))=FALSE,IF(ISERR(FIND(CONCATENATE(AI$4,"+++"),Stac!$S67))=FALSE,"+++","++"),"+")," ")," ")</f>
        <v xml:space="preserve"> </v>
      </c>
      <c r="AJ70" s="27" t="str">
        <f>IF(ISERR(FIND(AJ$4,Stac!$S67))=FALSE,IF(ISERR(FIND(CONCATENATE(AJ$4,"+"),Stac!$S67))=FALSE,IF(ISERR(FIND(CONCATENATE(AJ$4,"++"),Stac!$S67))=FALSE,IF(ISERR(FIND(CONCATENATE(AJ$4,"+++"),Stac!$S67))=FALSE,"+++","++"),"+")," ")," ")</f>
        <v xml:space="preserve"> </v>
      </c>
      <c r="AK70" s="27" t="str">
        <f>IF(ISERR(FIND(AK$4,Stac!$S67))=FALSE,IF(ISERR(FIND(CONCATENATE(AK$4,"+"),Stac!$S67))=FALSE,IF(ISERR(FIND(CONCATENATE(AK$4,"++"),Stac!$S67))=FALSE,IF(ISERR(FIND(CONCATENATE(AK$4,"+++"),Stac!$S67))=FALSE,"+++","++"),"+")," ")," ")</f>
        <v xml:space="preserve"> </v>
      </c>
      <c r="AL70" s="27" t="str">
        <f>IF(ISERR(FIND(AL$4,Stac!$S67))=FALSE,IF(ISERR(FIND(CONCATENATE(AL$4,"+"),Stac!$S67))=FALSE,IF(ISERR(FIND(CONCATENATE(AL$4,"++"),Stac!$S67))=FALSE,IF(ISERR(FIND(CONCATENATE(AL$4,"+++"),Stac!$S67))=FALSE,"+++","++"),"+")," ")," ")</f>
        <v xml:space="preserve"> </v>
      </c>
      <c r="AM70" s="27" t="str">
        <f>IF(ISERR(FIND(AM$4,Stac!$S67))=FALSE,IF(ISERR(FIND(CONCATENATE(AM$4,"+"),Stac!$S67))=FALSE,IF(ISERR(FIND(CONCATENATE(AM$4,"++"),Stac!$S67))=FALSE,IF(ISERR(FIND(CONCATENATE(AM$4,"+++"),Stac!$S67))=FALSE,"+++","++"),"+")," ")," ")</f>
        <v xml:space="preserve"> </v>
      </c>
      <c r="AN70" s="27" t="str">
        <f>IF(ISERR(FIND(AN$4,Stac!$S67))=FALSE,IF(ISERR(FIND(CONCATENATE(AN$4,"+"),Stac!$S67))=FALSE,IF(ISERR(FIND(CONCATENATE(AN$4,"++"),Stac!$S67))=FALSE,IF(ISERR(FIND(CONCATENATE(AN$4,"+++"),Stac!$S67))=FALSE,"+++","++"),"+")," ")," ")</f>
        <v>+</v>
      </c>
      <c r="AO70" s="27" t="str">
        <f>IF(ISERR(FIND(AO$4,Stac!$S67))=FALSE,IF(ISERR(FIND(CONCATENATE(AO$4,"+"),Stac!$S67))=FALSE,IF(ISERR(FIND(CONCATENATE(AO$4,"++"),Stac!$S67))=FALSE,IF(ISERR(FIND(CONCATENATE(AO$4,"+++"),Stac!$S67))=FALSE,"+++","++"),"+")," ")," ")</f>
        <v>+</v>
      </c>
      <c r="AP70" s="27" t="str">
        <f>IF(ISERR(FIND(AP$4,Stac!$S67))=FALSE,IF(ISERR(FIND(CONCATENATE(AP$4,"+"),Stac!$S67))=FALSE,IF(ISERR(FIND(CONCATENATE(AP$4,"++"),Stac!$S67))=FALSE,IF(ISERR(FIND(CONCATENATE(AP$4,"+++"),Stac!$S67))=FALSE,"+++","++"),"+")," ")," ")</f>
        <v>+</v>
      </c>
      <c r="AQ70" s="27" t="str">
        <f>IF(ISERR(FIND(AQ$4,Stac!$S67))=FALSE,IF(ISERR(FIND(CONCATENATE(AQ$4,"+"),Stac!$S67))=FALSE,IF(ISERR(FIND(CONCATENATE(AQ$4,"++"),Stac!$S67))=FALSE,IF(ISERR(FIND(CONCATENATE(AQ$4,"+++"),Stac!$S67))=FALSE,"+++","++"),"+")," ")," ")</f>
        <v xml:space="preserve"> </v>
      </c>
      <c r="AR70" s="27" t="str">
        <f>IF(ISERR(FIND(AR$4,Stac!$S67))=FALSE,IF(ISERR(FIND(CONCATENATE(AR$4,"+"),Stac!$S67))=FALSE,IF(ISERR(FIND(CONCATENATE(AR$4,"++"),Stac!$S67))=FALSE,IF(ISERR(FIND(CONCATENATE(AR$4,"+++"),Stac!$S67))=FALSE,"+++","++"),"+")," ")," ")</f>
        <v xml:space="preserve"> </v>
      </c>
      <c r="AS70" s="27" t="str">
        <f>IF(ISERR(FIND(AS$4,Stac!$S67))=FALSE,IF(ISERR(FIND(CONCATENATE(AS$4,"+"),Stac!$S67))=FALSE,IF(ISERR(FIND(CONCATENATE(AS$4,"++"),Stac!$S67))=FALSE,IF(ISERR(FIND(CONCATENATE(AS$4,"+++"),Stac!$S67))=FALSE,"+++","++"),"+")," ")," ")</f>
        <v xml:space="preserve"> </v>
      </c>
      <c r="AT70" s="27" t="str">
        <f>IF(ISERR(FIND(AT$4,Stac!$S67))=FALSE,IF(ISERR(FIND(CONCATENATE(AT$4,"+"),Stac!$S67))=FALSE,IF(ISERR(FIND(CONCATENATE(AT$4,"++"),Stac!$S67))=FALSE,IF(ISERR(FIND(CONCATENATE(AT$4,"+++"),Stac!$S67))=FALSE,"+++","++"),"+")," ")," ")</f>
        <v xml:space="preserve"> </v>
      </c>
      <c r="AU70" s="27" t="str">
        <f>IF(ISERR(FIND(AU$4,Stac!$S67))=FALSE,IF(ISERR(FIND(CONCATENATE(AU$4,"+"),Stac!$S67))=FALSE,IF(ISERR(FIND(CONCATENATE(AU$4,"++"),Stac!$S67))=FALSE,IF(ISERR(FIND(CONCATENATE(AU$4,"+++"),Stac!$S67))=FALSE,"+++","++"),"+")," ")," ")</f>
        <v xml:space="preserve"> </v>
      </c>
      <c r="AV70" s="27" t="str">
        <f>IF(ISERR(FIND(AV$4,Stac!$S67))=FALSE,IF(ISERR(FIND(CONCATENATE(AV$4,"+"),Stac!$S67))=FALSE,IF(ISERR(FIND(CONCATENATE(AV$4,"++"),Stac!$S67))=FALSE,IF(ISERR(FIND(CONCATENATE(AV$4,"+++"),Stac!$S67))=FALSE,"+++","++"),"+")," ")," ")</f>
        <v xml:space="preserve"> </v>
      </c>
      <c r="AW70" s="27" t="str">
        <f>IF(ISERR(FIND(AW$4,Stac!$S67))=FALSE,IF(ISERR(FIND(CONCATENATE(AW$4,"+"),Stac!$S67))=FALSE,IF(ISERR(FIND(CONCATENATE(AW$4,"++"),Stac!$S67))=FALSE,IF(ISERR(FIND(CONCATENATE(AW$4,"+++"),Stac!$S67))=FALSE,"+++","++"),"+")," ")," ")</f>
        <v xml:space="preserve"> </v>
      </c>
      <c r="AX70" s="27" t="str">
        <f>IF(ISERR(FIND(AX$4,Stac!$S67))=FALSE,IF(ISERR(FIND(CONCATENATE(AX$4,"+"),Stac!$S67))=FALSE,IF(ISERR(FIND(CONCATENATE(AX$4,"++"),Stac!$S67))=FALSE,IF(ISERR(FIND(CONCATENATE(AX$4,"+++"),Stac!$S67))=FALSE,"+++","++"),"+")," ")," ")</f>
        <v xml:space="preserve"> </v>
      </c>
      <c r="AY70" s="27" t="str">
        <f>IF(ISERR(FIND(AY$4,Stac!$S67))=FALSE,IF(ISERR(FIND(CONCATENATE(AY$4,"+"),Stac!$S67))=FALSE,IF(ISERR(FIND(CONCATENATE(AY$4,"++"),Stac!$S67))=FALSE,IF(ISERR(FIND(CONCATENATE(AY$4,"+++"),Stac!$S67))=FALSE,"+++","++"),"+")," ")," ")</f>
        <v xml:space="preserve"> </v>
      </c>
      <c r="AZ70" s="27" t="str">
        <f>IF(ISERR(FIND(AZ$4,Stac!$S67))=FALSE,IF(ISERR(FIND(CONCATENATE(AZ$4,"+"),Stac!$S67))=FALSE,IF(ISERR(FIND(CONCATENATE(AZ$4,"++"),Stac!$S67))=FALSE,IF(ISERR(FIND(CONCATENATE(AZ$4,"+++"),Stac!$S67))=FALSE,"+++","++"),"+")," ")," ")</f>
        <v xml:space="preserve"> </v>
      </c>
      <c r="BA70" s="27" t="str">
        <f>IF(ISERR(FIND(BA$4,Stac!$S67))=FALSE,IF(ISERR(FIND(CONCATENATE(BA$4,"+"),Stac!$S67))=FALSE,IF(ISERR(FIND(CONCATENATE(BA$4,"++"),Stac!$S67))=FALSE,IF(ISERR(FIND(CONCATENATE(BA$4,"+++"),Stac!$S67))=FALSE,"+++","++"),"+")," ")," ")</f>
        <v xml:space="preserve"> </v>
      </c>
      <c r="BB70" s="27" t="str">
        <f>IF(ISERR(FIND(BB$4,Stac!$S67))=FALSE,IF(ISERR(FIND(CONCATENATE(BB$4,"+"),Stac!$S67))=FALSE,IF(ISERR(FIND(CONCATENATE(BB$4,"++"),Stac!$S67))=FALSE,IF(ISERR(FIND(CONCATENATE(BB$4,"+++"),Stac!$S67))=FALSE,"+++","++"),"+")," ")," ")</f>
        <v>+</v>
      </c>
      <c r="BC70" s="27" t="str">
        <f>IF(ISERR(FIND(BC$4,Stac!$S67))=FALSE,IF(ISERR(FIND(CONCATENATE(BC$4,"+"),Stac!$S67))=FALSE,IF(ISERR(FIND(CONCATENATE(BC$4,"++"),Stac!$S67))=FALSE,IF(ISERR(FIND(CONCATENATE(BC$4,"+++"),Stac!$S67))=FALSE,"+++","++"),"+")," ")," ")</f>
        <v xml:space="preserve"> </v>
      </c>
      <c r="BD70" s="27" t="str">
        <f>IF(ISERR(FIND(BD$4,Stac!$S67))=FALSE,IF(ISERR(FIND(CONCATENATE(BD$4,"+"),Stac!$S67))=FALSE,IF(ISERR(FIND(CONCATENATE(BD$4,"++"),Stac!$S67))=FALSE,IF(ISERR(FIND(CONCATENATE(BD$4,"+++"),Stac!$S67))=FALSE,"+++","++"),"+")," ")," ")</f>
        <v xml:space="preserve"> </v>
      </c>
      <c r="BE70" s="27" t="str">
        <f>IF(ISERR(FIND(BE$4,Stac!$S67))=FALSE,IF(ISERR(FIND(CONCATENATE(BE$4,"+"),Stac!$S67))=FALSE,IF(ISERR(FIND(CONCATENATE(BE$4,"++"),Stac!$S67))=FALSE,IF(ISERR(FIND(CONCATENATE(BE$4,"+++"),Stac!$S67))=FALSE,"+++","++"),"+")," ")," ")</f>
        <v xml:space="preserve"> </v>
      </c>
      <c r="BF70" s="27" t="str">
        <f>IF(ISERR(FIND(BF$4,Stac!$S67))=FALSE,IF(ISERR(FIND(CONCATENATE(BF$4,"+"),Stac!$S67))=FALSE,IF(ISERR(FIND(CONCATENATE(BF$4,"++"),Stac!$S67))=FALSE,IF(ISERR(FIND(CONCATENATE(BF$4,"+++"),Stac!$S67))=FALSE,"+++","++"),"+")," ")," ")</f>
        <v xml:space="preserve"> </v>
      </c>
      <c r="BG70" s="27" t="str">
        <f>IF(ISERR(FIND(BG$4,Stac!$S67))=FALSE,IF(ISERR(FIND(CONCATENATE(BG$4,"+"),Stac!$S67))=FALSE,IF(ISERR(FIND(CONCATENATE(BG$4,"++"),Stac!$S67))=FALSE,IF(ISERR(FIND(CONCATENATE(BG$4,"+++"),Stac!$S67))=FALSE,"+++","++"),"+")," ")," ")</f>
        <v>+</v>
      </c>
      <c r="BH70" s="27" t="str">
        <f>IF(ISERR(FIND(BH$4,Stac!$S67))=FALSE,IF(ISERR(FIND(CONCATENATE(BH$4,"+"),Stac!$S67))=FALSE,IF(ISERR(FIND(CONCATENATE(BH$4,"++"),Stac!$S67))=FALSE,IF(ISERR(FIND(CONCATENATE(BH$4,"+++"),Stac!$S67))=FALSE,"+++","++"),"+")," ")," ")</f>
        <v xml:space="preserve"> </v>
      </c>
      <c r="BI70" s="27" t="str">
        <f>IF(ISERR(FIND(BI$4,Stac!$S67))=FALSE,IF(ISERR(FIND(CONCATENATE(BI$4,"+"),Stac!$S67))=FALSE,IF(ISERR(FIND(CONCATENATE(BI$4,"++"),Stac!$S67))=FALSE,IF(ISERR(FIND(CONCATENATE(BI$4,"+++"),Stac!$S67))=FALSE,"+++","++"),"+")," ")," ")</f>
        <v xml:space="preserve"> </v>
      </c>
      <c r="BJ70" s="72" t="str">
        <f>Stac!C67</f>
        <v>Control theory of the continuous and discrete events processes</v>
      </c>
      <c r="BK70" s="27" t="str">
        <f>IF(ISERR(FIND(BK$4,Stac!$T67))=FALSE,IF(ISERR(FIND(CONCATENATE(BK$4,"+"),Stac!$T67))=FALSE,IF(ISERR(FIND(CONCATENATE(BK$4,"++"),Stac!$T67))=FALSE,IF(ISERR(FIND(CONCATENATE(BK$4,"+++"),Stac!$T67))=FALSE,"+++","++"),"+")," ")," ")</f>
        <v xml:space="preserve"> </v>
      </c>
      <c r="BL70" s="27" t="str">
        <f>IF(ISERR(FIND(BL$4,Stac!$T67))=FALSE,IF(ISERR(FIND(CONCATENATE(BL$4,"+"),Stac!$T67))=FALSE,IF(ISERR(FIND(CONCATENATE(BL$4,"++"),Stac!$T67))=FALSE,IF(ISERR(FIND(CONCATENATE(BL$4,"+++"),Stac!$T67))=FALSE,"+++","++"),"+")," ")," ")</f>
        <v xml:space="preserve"> </v>
      </c>
      <c r="BM70" s="27" t="str">
        <f>IF(ISERR(FIND(BM$4,Stac!$T67))=FALSE,IF(ISERR(FIND(CONCATENATE(BM$4,"+"),Stac!$T67))=FALSE,IF(ISERR(FIND(CONCATENATE(BM$4,"++"),Stac!$T67))=FALSE,IF(ISERR(FIND(CONCATENATE(BM$4,"+++"),Stac!$T67))=FALSE,"+++","++"),"+")," ")," ")</f>
        <v xml:space="preserve"> </v>
      </c>
      <c r="BN70" s="27" t="str">
        <f>IF(ISERR(FIND(BN$4,Stac!$T67))=FALSE,IF(ISERR(FIND(CONCATENATE(BN$4,"+"),Stac!$T67))=FALSE,IF(ISERR(FIND(CONCATENATE(BN$4,"++"),Stac!$T67))=FALSE,IF(ISERR(FIND(CONCATENATE(BN$4,"+++"),Stac!$T67))=FALSE,"+++","++"),"+")," ")," ")</f>
        <v>+</v>
      </c>
      <c r="BO70" s="27" t="str">
        <f>IF(ISERR(FIND(BO$4,Stac!$T67))=FALSE,IF(ISERR(FIND(CONCATENATE(BO$4,"+"),Stac!$T67))=FALSE,IF(ISERR(FIND(CONCATENATE(BO$4,"++"),Stac!$T67))=FALSE,IF(ISERR(FIND(CONCATENATE(BO$4,"+++"),Stac!$T67))=FALSE,"+++","++"),"+")," ")," ")</f>
        <v>+</v>
      </c>
      <c r="BP70" s="27" t="str">
        <f>IF(ISERR(FIND(BP$4,Stac!$T67))=FALSE,IF(ISERR(FIND(CONCATENATE(BP$4,"+"),Stac!$T67))=FALSE,IF(ISERR(FIND(CONCATENATE(BP$4,"++"),Stac!$T67))=FALSE,IF(ISERR(FIND(CONCATENATE(BP$4,"+++"),Stac!$T67))=FALSE,"+++","++"),"+")," ")," ")</f>
        <v xml:space="preserve"> </v>
      </c>
      <c r="BQ70" s="27" t="str">
        <f>IF(ISERR(FIND(BQ$4,Stac!$T67))=FALSE,IF(ISERR(FIND(CONCATENATE(BQ$4,"+"),Stac!$T67))=FALSE,IF(ISERR(FIND(CONCATENATE(BQ$4,"++"),Stac!$T67))=FALSE,IF(ISERR(FIND(CONCATENATE(BQ$4,"+++"),Stac!$T67))=FALSE,"+++","++"),"+")," ")," ")</f>
        <v xml:space="preserve"> </v>
      </c>
    </row>
    <row r="71" spans="1:69" ht="25.5">
      <c r="A71" s="49" t="str">
        <f>Stac!C68</f>
        <v>Electronical and electrical circuits designing</v>
      </c>
      <c r="B71" s="27" t="str">
        <f>IF(ISERR(FIND(B$4,Stac!$R68))=FALSE,IF(ISERR(FIND(CONCATENATE(B$4,"+"),Stac!$R68))=FALSE,IF(ISERR(FIND(CONCATENATE(B$4,"++"),Stac!$R68))=FALSE,IF(ISERR(FIND(CONCATENATE(B$4,"+++"),Stac!$R68))=FALSE,"+++","++"),"+")," ")," ")</f>
        <v xml:space="preserve"> </v>
      </c>
      <c r="C71" s="27" t="str">
        <f>IF(ISERR(FIND(C$4,Stac!$R68))=FALSE,IF(ISERR(FIND(CONCATENATE(C$4,"+"),Stac!$R68))=FALSE,IF(ISERR(FIND(CONCATENATE(C$4,"++"),Stac!$R68))=FALSE,IF(ISERR(FIND(CONCATENATE(C$4,"+++"),Stac!$R68))=FALSE,"+++","++"),"+")," ")," ")</f>
        <v xml:space="preserve"> </v>
      </c>
      <c r="D71" s="27" t="str">
        <f>IF(ISERR(FIND(D$4,Stac!$R68))=FALSE,IF(ISERR(FIND(CONCATENATE(D$4,"+"),Stac!$R68))=FALSE,IF(ISERR(FIND(CONCATENATE(D$4,"++"),Stac!$R68))=FALSE,IF(ISERR(FIND(CONCATENATE(D$4,"+++"),Stac!$R68))=FALSE,"+++","++"),"+")," ")," ")</f>
        <v xml:space="preserve"> </v>
      </c>
      <c r="E71" s="27" t="str">
        <f>IF(ISERR(FIND(E$4,Stac!$R68))=FALSE,IF(ISERR(FIND(CONCATENATE(E$4,"+"),Stac!$R68))=FALSE,IF(ISERR(FIND(CONCATENATE(E$4,"++"),Stac!$R68))=FALSE,IF(ISERR(FIND(CONCATENATE(E$4,"+++"),Stac!$R68))=FALSE,"+++","++"),"+")," ")," ")</f>
        <v xml:space="preserve"> </v>
      </c>
      <c r="F71" s="27" t="str">
        <f>IF(ISERR(FIND(F$4,Stac!$R68))=FALSE,IF(ISERR(FIND(CONCATENATE(F$4,"+"),Stac!$R68))=FALSE,IF(ISERR(FIND(CONCATENATE(F$4,"++"),Stac!$R68))=FALSE,IF(ISERR(FIND(CONCATENATE(F$4,"+++"),Stac!$R68))=FALSE,"+++","++"),"+")," ")," ")</f>
        <v xml:space="preserve"> </v>
      </c>
      <c r="G71" s="27" t="str">
        <f>IF(ISERR(FIND(G$4,Stac!$R68))=FALSE,IF(ISERR(FIND(CONCATENATE(G$4,"+"),Stac!$R68))=FALSE,IF(ISERR(FIND(CONCATENATE(G$4,"++"),Stac!$R68))=FALSE,IF(ISERR(FIND(CONCATENATE(G$4,"+++"),Stac!$R68))=FALSE,"+++","++"),"+")," ")," ")</f>
        <v xml:space="preserve"> </v>
      </c>
      <c r="H71" s="27" t="str">
        <f>IF(ISERR(FIND(H$4,Stac!$R68))=FALSE,IF(ISERR(FIND(CONCATENATE(H$4,"+"),Stac!$R68))=FALSE,IF(ISERR(FIND(CONCATENATE(H$4,"++"),Stac!$R68))=FALSE,IF(ISERR(FIND(CONCATENATE(H$4,"+++"),Stac!$R68))=FALSE,"+++","++"),"+")," ")," ")</f>
        <v xml:space="preserve"> </v>
      </c>
      <c r="I71" s="27" t="str">
        <f>IF(ISERR(FIND(I$4,Stac!$R68))=FALSE,IF(ISERR(FIND(CONCATENATE(I$4,"+"),Stac!$R68))=FALSE,IF(ISERR(FIND(CONCATENATE(I$4,"++"),Stac!$R68))=FALSE,IF(ISERR(FIND(CONCATENATE(I$4,"+++"),Stac!$R68))=FALSE,"+++","++"),"+")," ")," ")</f>
        <v xml:space="preserve"> </v>
      </c>
      <c r="J71" s="27" t="str">
        <f>IF(ISERR(FIND(J$4,Stac!$R68))=FALSE,IF(ISERR(FIND(CONCATENATE(J$4,"+"),Stac!$R68))=FALSE,IF(ISERR(FIND(CONCATENATE(J$4,"++"),Stac!$R68))=FALSE,IF(ISERR(FIND(CONCATENATE(J$4,"+++"),Stac!$R68))=FALSE,"+++","++"),"+")," ")," ")</f>
        <v xml:space="preserve"> </v>
      </c>
      <c r="K71" s="27" t="str">
        <f>IF(ISERR(FIND(K$4,Stac!$R68))=FALSE,IF(ISERR(FIND(CONCATENATE(K$4,"+"),Stac!$R68))=FALSE,IF(ISERR(FIND(CONCATENATE(K$4,"++"),Stac!$R68))=FALSE,IF(ISERR(FIND(CONCATENATE(K$4,"+++"),Stac!$R68))=FALSE,"+++","++"),"+")," ")," ")</f>
        <v xml:space="preserve"> </v>
      </c>
      <c r="L71" s="27" t="str">
        <f>IF(ISERR(FIND(L$4,Stac!$R68))=FALSE,IF(ISERR(FIND(CONCATENATE(L$4,"+"),Stac!$R68))=FALSE,IF(ISERR(FIND(CONCATENATE(L$4,"++"),Stac!$R68))=FALSE,IF(ISERR(FIND(CONCATENATE(L$4,"+++"),Stac!$R68))=FALSE,"+++","++"),"+")," ")," ")</f>
        <v xml:space="preserve"> </v>
      </c>
      <c r="M71" s="27" t="str">
        <f>IF(ISERR(FIND(M$4,Stac!$R68))=FALSE,IF(ISERR(FIND(CONCATENATE(M$4,"+"),Stac!$R68))=FALSE,IF(ISERR(FIND(CONCATENATE(M$4,"++"),Stac!$R68))=FALSE,IF(ISERR(FIND(CONCATENATE(M$4,"+++"),Stac!$R68))=FALSE,"+++","++"),"+")," ")," ")</f>
        <v xml:space="preserve"> </v>
      </c>
      <c r="N71" s="27" t="str">
        <f>IF(ISERR(FIND(N$4,Stac!$R68))=FALSE,IF(ISERR(FIND(CONCATENATE(N$4,"+"),Stac!$R68))=FALSE,IF(ISERR(FIND(CONCATENATE(N$4,"++"),Stac!$R68))=FALSE,IF(ISERR(FIND(CONCATENATE(N$4,"+++"),Stac!$R68))=FALSE,"+++","++"),"+")," ")," ")</f>
        <v xml:space="preserve"> </v>
      </c>
      <c r="O71" s="27" t="str">
        <f>IF(ISERR(FIND(O$4,Stac!$R68))=FALSE,IF(ISERR(FIND(CONCATENATE(O$4,"+"),Stac!$R68))=FALSE,IF(ISERR(FIND(CONCATENATE(O$4,"++"),Stac!$R68))=FALSE,IF(ISERR(FIND(CONCATENATE(O$4,"+++"),Stac!$R68))=FALSE,"+++","++"),"+")," ")," ")</f>
        <v xml:space="preserve"> </v>
      </c>
      <c r="P71" s="27" t="str">
        <f>IF(ISERR(FIND(P$4,Stac!$R68))=FALSE,IF(ISERR(FIND(CONCATENATE(P$4,"+"),Stac!$R68))=FALSE,IF(ISERR(FIND(CONCATENATE(P$4,"++"),Stac!$R68))=FALSE,IF(ISERR(FIND(CONCATENATE(P$4,"+++"),Stac!$R68))=FALSE,"+++","++"),"+")," ")," ")</f>
        <v xml:space="preserve"> </v>
      </c>
      <c r="Q71" s="27" t="str">
        <f>IF(ISERR(FIND(Q$4,Stac!$R68))=FALSE,IF(ISERR(FIND(CONCATENATE(Q$4,"+"),Stac!$R68))=FALSE,IF(ISERR(FIND(CONCATENATE(Q$4,"++"),Stac!$R68))=FALSE,IF(ISERR(FIND(CONCATENATE(Q$4,"+++"),Stac!$R68))=FALSE,"+++","++"),"+")," ")," ")</f>
        <v xml:space="preserve"> </v>
      </c>
      <c r="R71" s="27" t="str">
        <f>IF(ISERR(FIND(R$4,Stac!$R68))=FALSE,IF(ISERR(FIND(CONCATENATE(R$4,"+"),Stac!$R68))=FALSE,IF(ISERR(FIND(CONCATENATE(R$4,"++"),Stac!$R68))=FALSE,IF(ISERR(FIND(CONCATENATE(R$4,"+++"),Stac!$R68))=FALSE,"+++","++"),"+")," ")," ")</f>
        <v xml:space="preserve"> </v>
      </c>
      <c r="S71" s="27" t="str">
        <f>IF(ISERR(FIND(S$4,Stac!$R68))=FALSE,IF(ISERR(FIND(CONCATENATE(S$4,"+"),Stac!$R68))=FALSE,IF(ISERR(FIND(CONCATENATE(S$4,"++"),Stac!$R68))=FALSE,IF(ISERR(FIND(CONCATENATE(S$4,"+++"),Stac!$R68))=FALSE,"+++","++"),"+")," ")," ")</f>
        <v xml:space="preserve"> </v>
      </c>
      <c r="T71" s="27" t="str">
        <f>IF(ISERR(FIND(T$4,Stac!$R68))=FALSE,IF(ISERR(FIND(CONCATENATE(T$4,"+"),Stac!$R68))=FALSE,IF(ISERR(FIND(CONCATENATE(T$4,"++"),Stac!$R68))=FALSE,IF(ISERR(FIND(CONCATENATE(T$4,"+++"),Stac!$R68))=FALSE,"+++","++"),"+")," ")," ")</f>
        <v xml:space="preserve"> </v>
      </c>
      <c r="U71" s="27" t="str">
        <f>IF(ISERR(FIND(U$4,Stac!$R68))=FALSE,IF(ISERR(FIND(CONCATENATE(U$4,"+"),Stac!$R68))=FALSE,IF(ISERR(FIND(CONCATENATE(U$4,"++"),Stac!$R68))=FALSE,IF(ISERR(FIND(CONCATENATE(U$4,"+++"),Stac!$R68))=FALSE,"+++","++"),"+")," ")," ")</f>
        <v>+</v>
      </c>
      <c r="V71" s="27" t="str">
        <f>IF(ISERR(FIND(V$4,Stac!$R68))=FALSE,IF(ISERR(FIND(CONCATENATE(V$4,"+"),Stac!$R68))=FALSE,IF(ISERR(FIND(CONCATENATE(V$4,"++"),Stac!$R68))=FALSE,IF(ISERR(FIND(CONCATENATE(V$4,"+++"),Stac!$R68))=FALSE,"+++","++"),"+")," ")," ")</f>
        <v>+</v>
      </c>
      <c r="W71" s="27" t="str">
        <f>IF(ISERR(FIND(W$4,Stac!$R68))=FALSE,IF(ISERR(FIND(CONCATENATE(W$4,"+"),Stac!$R68))=FALSE,IF(ISERR(FIND(CONCATENATE(W$4,"++"),Stac!$R68))=FALSE,IF(ISERR(FIND(CONCATENATE(W$4,"+++"),Stac!$R68))=FALSE,"+++","++"),"+")," ")," ")</f>
        <v>+</v>
      </c>
      <c r="X71" s="27" t="str">
        <f>IF(ISERR(FIND(X$4,Stac!$R68))=FALSE,IF(ISERR(FIND(CONCATENATE(X$4,"+"),Stac!$R68))=FALSE,IF(ISERR(FIND(CONCATENATE(X$4,"++"),Stac!$R68))=FALSE,IF(ISERR(FIND(CONCATENATE(X$4,"+++"),Stac!$R68))=FALSE,"+++","++"),"+")," ")," ")</f>
        <v xml:space="preserve"> </v>
      </c>
      <c r="Y71" s="27" t="str">
        <f>IF(ISERR(FIND(Y$4,Stac!$R68))=FALSE,IF(ISERR(FIND(CONCATENATE(Y$4,"+"),Stac!$R68))=FALSE,IF(ISERR(FIND(CONCATENATE(Y$4,"++"),Stac!$R68))=FALSE,IF(ISERR(FIND(CONCATENATE(Y$4,"+++"),Stac!$R68))=FALSE,"+++","++"),"+")," ")," ")</f>
        <v xml:space="preserve"> </v>
      </c>
      <c r="Z71" s="27" t="str">
        <f>IF(ISERR(FIND(Z$4,Stac!$R68))=FALSE,IF(ISERR(FIND(CONCATENATE(Z$4,"+"),Stac!$R68))=FALSE,IF(ISERR(FIND(CONCATENATE(Z$4,"++"),Stac!$R68))=FALSE,IF(ISERR(FIND(CONCATENATE(Z$4,"+++"),Stac!$R68))=FALSE,"+++","++"),"+")," ")," ")</f>
        <v xml:space="preserve"> </v>
      </c>
      <c r="AA71" s="27" t="str">
        <f>IF(ISERR(FIND(AA$4,Stac!$R68))=FALSE,IF(ISERR(FIND(CONCATENATE(AA$4,"+"),Stac!$R68))=FALSE,IF(ISERR(FIND(CONCATENATE(AA$4,"++"),Stac!$R68))=FALSE,IF(ISERR(FIND(CONCATENATE(AA$4,"+++"),Stac!$R68))=FALSE,"+++","++"),"+")," ")," ")</f>
        <v xml:space="preserve"> </v>
      </c>
      <c r="AB71" s="27" t="str">
        <f>IF(ISERR(FIND(AB$4,Stac!$R68))=FALSE,IF(ISERR(FIND(CONCATENATE(AB$4,"+"),Stac!$R68))=FALSE,IF(ISERR(FIND(CONCATENATE(AB$4,"++"),Stac!$R68))=FALSE,IF(ISERR(FIND(CONCATENATE(AB$4,"+++"),Stac!$R68))=FALSE,"+++","++"),"+")," ")," ")</f>
        <v xml:space="preserve"> </v>
      </c>
      <c r="AC71" s="27" t="str">
        <f>IF(ISERR(FIND(AC$4,Stac!$R68))=FALSE,IF(ISERR(FIND(CONCATENATE(AC$4,"+"),Stac!$R68))=FALSE,IF(ISERR(FIND(CONCATENATE(AC$4,"++"),Stac!$R68))=FALSE,IF(ISERR(FIND(CONCATENATE(AC$4,"+++"),Stac!$R68))=FALSE,"+++","++"),"+")," ")," ")</f>
        <v xml:space="preserve"> </v>
      </c>
      <c r="AD71" s="72" t="str">
        <f>Stac!C68</f>
        <v>Electronical and electrical circuits designing</v>
      </c>
      <c r="AE71" s="27" t="str">
        <f>IF(ISERR(FIND(AE$4,Stac!$S68))=FALSE,IF(ISERR(FIND(CONCATENATE(AE$4,"+"),Stac!$S68))=FALSE,IF(ISERR(FIND(CONCATENATE(AE$4,"++"),Stac!$S68))=FALSE,IF(ISERR(FIND(CONCATENATE(AE$4,"+++"),Stac!$S68))=FALSE,"+++","++"),"+")," ")," ")</f>
        <v xml:space="preserve"> </v>
      </c>
      <c r="AF71" s="27" t="str">
        <f>IF(ISERR(FIND(AF$4,Stac!$S68))=FALSE,IF(ISERR(FIND(CONCATENATE(AF$4,"+"),Stac!$S68))=FALSE,IF(ISERR(FIND(CONCATENATE(AF$4,"++"),Stac!$S68))=FALSE,IF(ISERR(FIND(CONCATENATE(AF$4,"+++"),Stac!$S68))=FALSE,"+++","++"),"+")," ")," ")</f>
        <v xml:space="preserve"> </v>
      </c>
      <c r="AG71" s="27" t="str">
        <f>IF(ISERR(FIND(AG$4,Stac!$S68))=FALSE,IF(ISERR(FIND(CONCATENATE(AG$4,"+"),Stac!$S68))=FALSE,IF(ISERR(FIND(CONCATENATE(AG$4,"++"),Stac!$S68))=FALSE,IF(ISERR(FIND(CONCATENATE(AG$4,"+++"),Stac!$S68))=FALSE,"+++","++"),"+")," ")," ")</f>
        <v xml:space="preserve"> </v>
      </c>
      <c r="AH71" s="27" t="str">
        <f>IF(ISERR(FIND(AH$4,Stac!$S68))=FALSE,IF(ISERR(FIND(CONCATENATE(AH$4,"+"),Stac!$S68))=FALSE,IF(ISERR(FIND(CONCATENATE(AH$4,"++"),Stac!$S68))=FALSE,IF(ISERR(FIND(CONCATENATE(AH$4,"+++"),Stac!$S68))=FALSE,"+++","++"),"+")," ")," ")</f>
        <v>+</v>
      </c>
      <c r="AI71" s="27" t="str">
        <f>IF(ISERR(FIND(AI$4,Stac!$S68))=FALSE,IF(ISERR(FIND(CONCATENATE(AI$4,"+"),Stac!$S68))=FALSE,IF(ISERR(FIND(CONCATENATE(AI$4,"++"),Stac!$S68))=FALSE,IF(ISERR(FIND(CONCATENATE(AI$4,"+++"),Stac!$S68))=FALSE,"+++","++"),"+")," ")," ")</f>
        <v xml:space="preserve"> </v>
      </c>
      <c r="AJ71" s="27" t="str">
        <f>IF(ISERR(FIND(AJ$4,Stac!$S68))=FALSE,IF(ISERR(FIND(CONCATENATE(AJ$4,"+"),Stac!$S68))=FALSE,IF(ISERR(FIND(CONCATENATE(AJ$4,"++"),Stac!$S68))=FALSE,IF(ISERR(FIND(CONCATENATE(AJ$4,"+++"),Stac!$S68))=FALSE,"+++","++"),"+")," ")," ")</f>
        <v xml:space="preserve"> </v>
      </c>
      <c r="AK71" s="27" t="str">
        <f>IF(ISERR(FIND(AK$4,Stac!$S68))=FALSE,IF(ISERR(FIND(CONCATENATE(AK$4,"+"),Stac!$S68))=FALSE,IF(ISERR(FIND(CONCATENATE(AK$4,"++"),Stac!$S68))=FALSE,IF(ISERR(FIND(CONCATENATE(AK$4,"+++"),Stac!$S68))=FALSE,"+++","++"),"+")," ")," ")</f>
        <v xml:space="preserve"> </v>
      </c>
      <c r="AL71" s="27" t="str">
        <f>IF(ISERR(FIND(AL$4,Stac!$S68))=FALSE,IF(ISERR(FIND(CONCATENATE(AL$4,"+"),Stac!$S68))=FALSE,IF(ISERR(FIND(CONCATENATE(AL$4,"++"),Stac!$S68))=FALSE,IF(ISERR(FIND(CONCATENATE(AL$4,"+++"),Stac!$S68))=FALSE,"+++","++"),"+")," ")," ")</f>
        <v xml:space="preserve"> </v>
      </c>
      <c r="AM71" s="27" t="str">
        <f>IF(ISERR(FIND(AM$4,Stac!$S68))=FALSE,IF(ISERR(FIND(CONCATENATE(AM$4,"+"),Stac!$S68))=FALSE,IF(ISERR(FIND(CONCATENATE(AM$4,"++"),Stac!$S68))=FALSE,IF(ISERR(FIND(CONCATENATE(AM$4,"+++"),Stac!$S68))=FALSE,"+++","++"),"+")," ")," ")</f>
        <v xml:space="preserve"> </v>
      </c>
      <c r="AN71" s="27" t="str">
        <f>IF(ISERR(FIND(AN$4,Stac!$S68))=FALSE,IF(ISERR(FIND(CONCATENATE(AN$4,"+"),Stac!$S68))=FALSE,IF(ISERR(FIND(CONCATENATE(AN$4,"++"),Stac!$S68))=FALSE,IF(ISERR(FIND(CONCATENATE(AN$4,"+++"),Stac!$S68))=FALSE,"+++","++"),"+")," ")," ")</f>
        <v xml:space="preserve"> </v>
      </c>
      <c r="AO71" s="27" t="str">
        <f>IF(ISERR(FIND(AO$4,Stac!$S68))=FALSE,IF(ISERR(FIND(CONCATENATE(AO$4,"+"),Stac!$S68))=FALSE,IF(ISERR(FIND(CONCATENATE(AO$4,"++"),Stac!$S68))=FALSE,IF(ISERR(FIND(CONCATENATE(AO$4,"+++"),Stac!$S68))=FALSE,"+++","++"),"+")," ")," ")</f>
        <v xml:space="preserve"> </v>
      </c>
      <c r="AP71" s="27" t="str">
        <f>IF(ISERR(FIND(AP$4,Stac!$S68))=FALSE,IF(ISERR(FIND(CONCATENATE(AP$4,"+"),Stac!$S68))=FALSE,IF(ISERR(FIND(CONCATENATE(AP$4,"++"),Stac!$S68))=FALSE,IF(ISERR(FIND(CONCATENATE(AP$4,"+++"),Stac!$S68))=FALSE,"+++","++"),"+")," ")," ")</f>
        <v xml:space="preserve"> </v>
      </c>
      <c r="AQ71" s="27" t="str">
        <f>IF(ISERR(FIND(AQ$4,Stac!$S68))=FALSE,IF(ISERR(FIND(CONCATENATE(AQ$4,"+"),Stac!$S68))=FALSE,IF(ISERR(FIND(CONCATENATE(AQ$4,"++"),Stac!$S68))=FALSE,IF(ISERR(FIND(CONCATENATE(AQ$4,"+++"),Stac!$S68))=FALSE,"+++","++"),"+")," ")," ")</f>
        <v xml:space="preserve"> </v>
      </c>
      <c r="AR71" s="27" t="str">
        <f>IF(ISERR(FIND(AR$4,Stac!$S68))=FALSE,IF(ISERR(FIND(CONCATENATE(AR$4,"+"),Stac!$S68))=FALSE,IF(ISERR(FIND(CONCATENATE(AR$4,"++"),Stac!$S68))=FALSE,IF(ISERR(FIND(CONCATENATE(AR$4,"+++"),Stac!$S68))=FALSE,"+++","++"),"+")," ")," ")</f>
        <v xml:space="preserve"> </v>
      </c>
      <c r="AS71" s="27" t="str">
        <f>IF(ISERR(FIND(AS$4,Stac!$S68))=FALSE,IF(ISERR(FIND(CONCATENATE(AS$4,"+"),Stac!$S68))=FALSE,IF(ISERR(FIND(CONCATENATE(AS$4,"++"),Stac!$S68))=FALSE,IF(ISERR(FIND(CONCATENATE(AS$4,"+++"),Stac!$S68))=FALSE,"+++","++"),"+")," ")," ")</f>
        <v>+</v>
      </c>
      <c r="AT71" s="27" t="str">
        <f>IF(ISERR(FIND(AT$4,Stac!$S68))=FALSE,IF(ISERR(FIND(CONCATENATE(AT$4,"+"),Stac!$S68))=FALSE,IF(ISERR(FIND(CONCATENATE(AT$4,"++"),Stac!$S68))=FALSE,IF(ISERR(FIND(CONCATENATE(AT$4,"+++"),Stac!$S68))=FALSE,"+++","++"),"+")," ")," ")</f>
        <v xml:space="preserve"> </v>
      </c>
      <c r="AU71" s="27" t="str">
        <f>IF(ISERR(FIND(AU$4,Stac!$S68))=FALSE,IF(ISERR(FIND(CONCATENATE(AU$4,"+"),Stac!$S68))=FALSE,IF(ISERR(FIND(CONCATENATE(AU$4,"++"),Stac!$S68))=FALSE,IF(ISERR(FIND(CONCATENATE(AU$4,"+++"),Stac!$S68))=FALSE,"+++","++"),"+")," ")," ")</f>
        <v xml:space="preserve"> </v>
      </c>
      <c r="AV71" s="27" t="str">
        <f>IF(ISERR(FIND(AV$4,Stac!$S68))=FALSE,IF(ISERR(FIND(CONCATENATE(AV$4,"+"),Stac!$S68))=FALSE,IF(ISERR(FIND(CONCATENATE(AV$4,"++"),Stac!$S68))=FALSE,IF(ISERR(FIND(CONCATENATE(AV$4,"+++"),Stac!$S68))=FALSE,"+++","++"),"+")," ")," ")</f>
        <v xml:space="preserve"> </v>
      </c>
      <c r="AW71" s="27" t="str">
        <f>IF(ISERR(FIND(AW$4,Stac!$S68))=FALSE,IF(ISERR(FIND(CONCATENATE(AW$4,"+"),Stac!$S68))=FALSE,IF(ISERR(FIND(CONCATENATE(AW$4,"++"),Stac!$S68))=FALSE,IF(ISERR(FIND(CONCATENATE(AW$4,"+++"),Stac!$S68))=FALSE,"+++","++"),"+")," ")," ")</f>
        <v xml:space="preserve"> </v>
      </c>
      <c r="AX71" s="27" t="str">
        <f>IF(ISERR(FIND(AX$4,Stac!$S68))=FALSE,IF(ISERR(FIND(CONCATENATE(AX$4,"+"),Stac!$S68))=FALSE,IF(ISERR(FIND(CONCATENATE(AX$4,"++"),Stac!$S68))=FALSE,IF(ISERR(FIND(CONCATENATE(AX$4,"+++"),Stac!$S68))=FALSE,"+++","++"),"+")," ")," ")</f>
        <v xml:space="preserve"> </v>
      </c>
      <c r="AY71" s="27" t="str">
        <f>IF(ISERR(FIND(AY$4,Stac!$S68))=FALSE,IF(ISERR(FIND(CONCATENATE(AY$4,"+"),Stac!$S68))=FALSE,IF(ISERR(FIND(CONCATENATE(AY$4,"++"),Stac!$S68))=FALSE,IF(ISERR(FIND(CONCATENATE(AY$4,"+++"),Stac!$S68))=FALSE,"+++","++"),"+")," ")," ")</f>
        <v xml:space="preserve"> </v>
      </c>
      <c r="AZ71" s="27" t="str">
        <f>IF(ISERR(FIND(AZ$4,Stac!$S68))=FALSE,IF(ISERR(FIND(CONCATENATE(AZ$4,"+"),Stac!$S68))=FALSE,IF(ISERR(FIND(CONCATENATE(AZ$4,"++"),Stac!$S68))=FALSE,IF(ISERR(FIND(CONCATENATE(AZ$4,"+++"),Stac!$S68))=FALSE,"+++","++"),"+")," ")," ")</f>
        <v>+</v>
      </c>
      <c r="BA71" s="27" t="str">
        <f>IF(ISERR(FIND(BA$4,Stac!$S68))=FALSE,IF(ISERR(FIND(CONCATENATE(BA$4,"+"),Stac!$S68))=FALSE,IF(ISERR(FIND(CONCATENATE(BA$4,"++"),Stac!$S68))=FALSE,IF(ISERR(FIND(CONCATENATE(BA$4,"+++"),Stac!$S68))=FALSE,"+++","++"),"+")," ")," ")</f>
        <v xml:space="preserve"> </v>
      </c>
      <c r="BB71" s="27" t="str">
        <f>IF(ISERR(FIND(BB$4,Stac!$S68))=FALSE,IF(ISERR(FIND(CONCATENATE(BB$4,"+"),Stac!$S68))=FALSE,IF(ISERR(FIND(CONCATENATE(BB$4,"++"),Stac!$S68))=FALSE,IF(ISERR(FIND(CONCATENATE(BB$4,"+++"),Stac!$S68))=FALSE,"+++","++"),"+")," ")," ")</f>
        <v>+</v>
      </c>
      <c r="BC71" s="27" t="str">
        <f>IF(ISERR(FIND(BC$4,Stac!$S68))=FALSE,IF(ISERR(FIND(CONCATENATE(BC$4,"+"),Stac!$S68))=FALSE,IF(ISERR(FIND(CONCATENATE(BC$4,"++"),Stac!$S68))=FALSE,IF(ISERR(FIND(CONCATENATE(BC$4,"+++"),Stac!$S68))=FALSE,"+++","++"),"+")," ")," ")</f>
        <v xml:space="preserve"> </v>
      </c>
      <c r="BD71" s="27" t="str">
        <f>IF(ISERR(FIND(BD$4,Stac!$S68))=FALSE,IF(ISERR(FIND(CONCATENATE(BD$4,"+"),Stac!$S68))=FALSE,IF(ISERR(FIND(CONCATENATE(BD$4,"++"),Stac!$S68))=FALSE,IF(ISERR(FIND(CONCATENATE(BD$4,"+++"),Stac!$S68))=FALSE,"+++","++"),"+")," ")," ")</f>
        <v xml:space="preserve"> </v>
      </c>
      <c r="BE71" s="27" t="str">
        <f>IF(ISERR(FIND(BE$4,Stac!$S68))=FALSE,IF(ISERR(FIND(CONCATENATE(BE$4,"+"),Stac!$S68))=FALSE,IF(ISERR(FIND(CONCATENATE(BE$4,"++"),Stac!$S68))=FALSE,IF(ISERR(FIND(CONCATENATE(BE$4,"+++"),Stac!$S68))=FALSE,"+++","++"),"+")," ")," ")</f>
        <v xml:space="preserve"> </v>
      </c>
      <c r="BF71" s="27" t="str">
        <f>IF(ISERR(FIND(BF$4,Stac!$S68))=FALSE,IF(ISERR(FIND(CONCATENATE(BF$4,"+"),Stac!$S68))=FALSE,IF(ISERR(FIND(CONCATENATE(BF$4,"++"),Stac!$S68))=FALSE,IF(ISERR(FIND(CONCATENATE(BF$4,"+++"),Stac!$S68))=FALSE,"+++","++"),"+")," ")," ")</f>
        <v xml:space="preserve"> </v>
      </c>
      <c r="BG71" s="27" t="str">
        <f>IF(ISERR(FIND(BG$4,Stac!$S68))=FALSE,IF(ISERR(FIND(CONCATENATE(BG$4,"+"),Stac!$S68))=FALSE,IF(ISERR(FIND(CONCATENATE(BG$4,"++"),Stac!$S68))=FALSE,IF(ISERR(FIND(CONCATENATE(BG$4,"+++"),Stac!$S68))=FALSE,"+++","++"),"+")," ")," ")</f>
        <v xml:space="preserve"> </v>
      </c>
      <c r="BH71" s="27" t="str">
        <f>IF(ISERR(FIND(BH$4,Stac!$S68))=FALSE,IF(ISERR(FIND(CONCATENATE(BH$4,"+"),Stac!$S68))=FALSE,IF(ISERR(FIND(CONCATENATE(BH$4,"++"),Stac!$S68))=FALSE,IF(ISERR(FIND(CONCATENATE(BH$4,"+++"),Stac!$S68))=FALSE,"+++","++"),"+")," ")," ")</f>
        <v xml:space="preserve"> </v>
      </c>
      <c r="BI71" s="27" t="str">
        <f>IF(ISERR(FIND(BI$4,Stac!$S68))=FALSE,IF(ISERR(FIND(CONCATENATE(BI$4,"+"),Stac!$S68))=FALSE,IF(ISERR(FIND(CONCATENATE(BI$4,"++"),Stac!$S68))=FALSE,IF(ISERR(FIND(CONCATENATE(BI$4,"+++"),Stac!$S68))=FALSE,"+++","++"),"+")," ")," ")</f>
        <v xml:space="preserve"> </v>
      </c>
      <c r="BJ71" s="72" t="str">
        <f>Stac!C68</f>
        <v>Electronical and electrical circuits designing</v>
      </c>
      <c r="BK71" s="27" t="str">
        <f>IF(ISERR(FIND(BK$4,Stac!$T68))=FALSE,IF(ISERR(FIND(CONCATENATE(BK$4,"+"),Stac!$T68))=FALSE,IF(ISERR(FIND(CONCATENATE(BK$4,"++"),Stac!$T68))=FALSE,IF(ISERR(FIND(CONCATENATE(BK$4,"+++"),Stac!$T68))=FALSE,"+++","++"),"+")," ")," ")</f>
        <v xml:space="preserve"> </v>
      </c>
      <c r="BL71" s="27" t="str">
        <f>IF(ISERR(FIND(BL$4,Stac!$T68))=FALSE,IF(ISERR(FIND(CONCATENATE(BL$4,"+"),Stac!$T68))=FALSE,IF(ISERR(FIND(CONCATENATE(BL$4,"++"),Stac!$T68))=FALSE,IF(ISERR(FIND(CONCATENATE(BL$4,"+++"),Stac!$T68))=FALSE,"+++","++"),"+")," ")," ")</f>
        <v>+</v>
      </c>
      <c r="BM71" s="27" t="str">
        <f>IF(ISERR(FIND(BM$4,Stac!$T68))=FALSE,IF(ISERR(FIND(CONCATENATE(BM$4,"+"),Stac!$T68))=FALSE,IF(ISERR(FIND(CONCATENATE(BM$4,"++"),Stac!$T68))=FALSE,IF(ISERR(FIND(CONCATENATE(BM$4,"+++"),Stac!$T68))=FALSE,"+++","++"),"+")," ")," ")</f>
        <v xml:space="preserve"> </v>
      </c>
      <c r="BN71" s="27" t="str">
        <f>IF(ISERR(FIND(BN$4,Stac!$T68))=FALSE,IF(ISERR(FIND(CONCATENATE(BN$4,"+"),Stac!$T68))=FALSE,IF(ISERR(FIND(CONCATENATE(BN$4,"++"),Stac!$T68))=FALSE,IF(ISERR(FIND(CONCATENATE(BN$4,"+++"),Stac!$T68))=FALSE,"+++","++"),"+")," ")," ")</f>
        <v xml:space="preserve"> </v>
      </c>
      <c r="BO71" s="27" t="str">
        <f>IF(ISERR(FIND(BO$4,Stac!$T68))=FALSE,IF(ISERR(FIND(CONCATENATE(BO$4,"+"),Stac!$T68))=FALSE,IF(ISERR(FIND(CONCATENATE(BO$4,"++"),Stac!$T68))=FALSE,IF(ISERR(FIND(CONCATENATE(BO$4,"+++"),Stac!$T68))=FALSE,"+++","++"),"+")," ")," ")</f>
        <v>+</v>
      </c>
      <c r="BP71" s="27" t="str">
        <f>IF(ISERR(FIND(BP$4,Stac!$T68))=FALSE,IF(ISERR(FIND(CONCATENATE(BP$4,"+"),Stac!$T68))=FALSE,IF(ISERR(FIND(CONCATENATE(BP$4,"++"),Stac!$T68))=FALSE,IF(ISERR(FIND(CONCATENATE(BP$4,"+++"),Stac!$T68))=FALSE,"+++","++"),"+")," ")," ")</f>
        <v xml:space="preserve"> </v>
      </c>
      <c r="BQ71" s="27" t="str">
        <f>IF(ISERR(FIND(BQ$4,Stac!$T68))=FALSE,IF(ISERR(FIND(CONCATENATE(BQ$4,"+"),Stac!$T68))=FALSE,IF(ISERR(FIND(CONCATENATE(BQ$4,"++"),Stac!$T68))=FALSE,IF(ISERR(FIND(CONCATENATE(BQ$4,"+++"),Stac!$T68))=FALSE,"+++","++"),"+")," ")," ")</f>
        <v xml:space="preserve"> </v>
      </c>
    </row>
    <row r="72" spans="1:69" hidden="1">
      <c r="A72" s="4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50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50"/>
      <c r="BK72" s="27"/>
      <c r="BL72" s="27"/>
      <c r="BM72" s="27"/>
      <c r="BN72" s="27"/>
      <c r="BO72" s="27"/>
      <c r="BP72" s="27"/>
      <c r="BQ72" s="27"/>
    </row>
    <row r="73" spans="1:69" hidden="1">
      <c r="A73" s="4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50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50"/>
      <c r="BK73" s="27"/>
      <c r="BL73" s="27"/>
      <c r="BM73" s="27"/>
      <c r="BN73" s="27"/>
      <c r="BO73" s="27"/>
      <c r="BP73" s="27"/>
      <c r="BQ73" s="27"/>
    </row>
    <row r="74" spans="1:69" hidden="1">
      <c r="A74" s="4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50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50"/>
      <c r="BK74" s="27"/>
      <c r="BL74" s="27"/>
      <c r="BM74" s="27"/>
      <c r="BN74" s="27"/>
      <c r="BO74" s="27"/>
      <c r="BP74" s="27"/>
      <c r="BQ74" s="27"/>
    </row>
    <row r="75" spans="1:69">
      <c r="A75" s="50" t="str">
        <f>Stac!C71</f>
        <v>Semestr 6: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50" t="str">
        <f>Stac!C71</f>
        <v>Semestr 6:</v>
      </c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50" t="str">
        <f>Stac!C71</f>
        <v>Semestr 6:</v>
      </c>
      <c r="BK75" s="27"/>
      <c r="BL75" s="27"/>
      <c r="BM75" s="27"/>
      <c r="BN75" s="27"/>
      <c r="BO75" s="27"/>
      <c r="BP75" s="27"/>
      <c r="BQ75" s="27"/>
    </row>
    <row r="76" spans="1:69" hidden="1">
      <c r="A76" s="49" t="str">
        <f>Stac!C72</f>
        <v>Moduł kształcenia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50" t="str">
        <f>Stac!C72</f>
        <v>Moduł kształcenia</v>
      </c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50" t="str">
        <f>Stac!C72</f>
        <v>Moduł kształcenia</v>
      </c>
      <c r="BK76" s="27"/>
      <c r="BL76" s="27"/>
      <c r="BM76" s="27"/>
      <c r="BN76" s="27"/>
      <c r="BO76" s="27"/>
      <c r="BP76" s="27"/>
      <c r="BQ76" s="27"/>
    </row>
    <row r="77" spans="1:69" ht="38.25">
      <c r="A77" s="49" t="str">
        <f>Stac!C73</f>
        <v>Elective course 2: Control of motion and electric vehicles / Mechanical constructions</v>
      </c>
      <c r="B77" s="27" t="str">
        <f>IF(ISERR(FIND(B$4,Stac!$R73))=FALSE,IF(ISERR(FIND(CONCATENATE(B$4,"+"),Stac!$R73))=FALSE,IF(ISERR(FIND(CONCATENATE(B$4,"++"),Stac!$R73))=FALSE,IF(ISERR(FIND(CONCATENATE(B$4,"+++"),Stac!$R73))=FALSE,"+++","++"),"+")," ")," ")</f>
        <v xml:space="preserve"> </v>
      </c>
      <c r="C77" s="27" t="str">
        <f>IF(ISERR(FIND(C$4,Stac!$R73))=FALSE,IF(ISERR(FIND(CONCATENATE(C$4,"+"),Stac!$R73))=FALSE,IF(ISERR(FIND(CONCATENATE(C$4,"++"),Stac!$R73))=FALSE,IF(ISERR(FIND(CONCATENATE(C$4,"+++"),Stac!$R73))=FALSE,"+++","++"),"+")," ")," ")</f>
        <v xml:space="preserve"> </v>
      </c>
      <c r="D77" s="27" t="str">
        <f>IF(ISERR(FIND(D$4,Stac!$R73))=FALSE,IF(ISERR(FIND(CONCATENATE(D$4,"+"),Stac!$R73))=FALSE,IF(ISERR(FIND(CONCATENATE(D$4,"++"),Stac!$R73))=FALSE,IF(ISERR(FIND(CONCATENATE(D$4,"+++"),Stac!$R73))=FALSE,"+++","++"),"+")," ")," ")</f>
        <v xml:space="preserve"> </v>
      </c>
      <c r="E77" s="27" t="str">
        <f>IF(ISERR(FIND(E$4,Stac!$R73))=FALSE,IF(ISERR(FIND(CONCATENATE(E$4,"+"),Stac!$R73))=FALSE,IF(ISERR(FIND(CONCATENATE(E$4,"++"),Stac!$R73))=FALSE,IF(ISERR(FIND(CONCATENATE(E$4,"+++"),Stac!$R73))=FALSE,"+++","++"),"+")," ")," ")</f>
        <v>+</v>
      </c>
      <c r="F77" s="27" t="str">
        <f>IF(ISERR(FIND(F$4,Stac!$R73))=FALSE,IF(ISERR(FIND(CONCATENATE(F$4,"+"),Stac!$R73))=FALSE,IF(ISERR(FIND(CONCATENATE(F$4,"++"),Stac!$R73))=FALSE,IF(ISERR(FIND(CONCATENATE(F$4,"+++"),Stac!$R73))=FALSE,"+++","++"),"+")," ")," ")</f>
        <v xml:space="preserve"> </v>
      </c>
      <c r="G77" s="27" t="str">
        <f>IF(ISERR(FIND(G$4,Stac!$R73))=FALSE,IF(ISERR(FIND(CONCATENATE(G$4,"+"),Stac!$R73))=FALSE,IF(ISERR(FIND(CONCATENATE(G$4,"++"),Stac!$R73))=FALSE,IF(ISERR(FIND(CONCATENATE(G$4,"+++"),Stac!$R73))=FALSE,"+++","++"),"+")," ")," ")</f>
        <v xml:space="preserve"> </v>
      </c>
      <c r="H77" s="27" t="str">
        <f>IF(ISERR(FIND(H$4,Stac!$R73))=FALSE,IF(ISERR(FIND(CONCATENATE(H$4,"+"),Stac!$R73))=FALSE,IF(ISERR(FIND(CONCATENATE(H$4,"++"),Stac!$R73))=FALSE,IF(ISERR(FIND(CONCATENATE(H$4,"+++"),Stac!$R73))=FALSE,"+++","++"),"+")," ")," ")</f>
        <v xml:space="preserve"> </v>
      </c>
      <c r="I77" s="27" t="str">
        <f>IF(ISERR(FIND(I$4,Stac!$R73))=FALSE,IF(ISERR(FIND(CONCATENATE(I$4,"+"),Stac!$R73))=FALSE,IF(ISERR(FIND(CONCATENATE(I$4,"++"),Stac!$R73))=FALSE,IF(ISERR(FIND(CONCATENATE(I$4,"+++"),Stac!$R73))=FALSE,"+++","++"),"+")," ")," ")</f>
        <v xml:space="preserve"> </v>
      </c>
      <c r="J77" s="27" t="str">
        <f>IF(ISERR(FIND(J$4,Stac!$R73))=FALSE,IF(ISERR(FIND(CONCATENATE(J$4,"+"),Stac!$R73))=FALSE,IF(ISERR(FIND(CONCATENATE(J$4,"++"),Stac!$R73))=FALSE,IF(ISERR(FIND(CONCATENATE(J$4,"+++"),Stac!$R73))=FALSE,"+++","++"),"+")," ")," ")</f>
        <v xml:space="preserve"> </v>
      </c>
      <c r="K77" s="27" t="str">
        <f>IF(ISERR(FIND(K$4,Stac!$R73))=FALSE,IF(ISERR(FIND(CONCATENATE(K$4,"+"),Stac!$R73))=FALSE,IF(ISERR(FIND(CONCATENATE(K$4,"++"),Stac!$R73))=FALSE,IF(ISERR(FIND(CONCATENATE(K$4,"+++"),Stac!$R73))=FALSE,"+++","++"),"+")," ")," ")</f>
        <v xml:space="preserve"> </v>
      </c>
      <c r="L77" s="27" t="str">
        <f>IF(ISERR(FIND(L$4,Stac!$R73))=FALSE,IF(ISERR(FIND(CONCATENATE(L$4,"+"),Stac!$R73))=FALSE,IF(ISERR(FIND(CONCATENATE(L$4,"++"),Stac!$R73))=FALSE,IF(ISERR(FIND(CONCATENATE(L$4,"+++"),Stac!$R73))=FALSE,"+++","++"),"+")," ")," ")</f>
        <v xml:space="preserve"> </v>
      </c>
      <c r="M77" s="27" t="str">
        <f>IF(ISERR(FIND(M$4,Stac!$R73))=FALSE,IF(ISERR(FIND(CONCATENATE(M$4,"+"),Stac!$R73))=FALSE,IF(ISERR(FIND(CONCATENATE(M$4,"++"),Stac!$R73))=FALSE,IF(ISERR(FIND(CONCATENATE(M$4,"+++"),Stac!$R73))=FALSE,"+++","++"),"+")," ")," ")</f>
        <v xml:space="preserve"> </v>
      </c>
      <c r="N77" s="27" t="str">
        <f>IF(ISERR(FIND(N$4,Stac!$R73))=FALSE,IF(ISERR(FIND(CONCATENATE(N$4,"+"),Stac!$R73))=FALSE,IF(ISERR(FIND(CONCATENATE(N$4,"++"),Stac!$R73))=FALSE,IF(ISERR(FIND(CONCATENATE(N$4,"+++"),Stac!$R73))=FALSE,"+++","++"),"+")," ")," ")</f>
        <v xml:space="preserve"> </v>
      </c>
      <c r="O77" s="27" t="str">
        <f>IF(ISERR(FIND(O$4,Stac!$R73))=FALSE,IF(ISERR(FIND(CONCATENATE(O$4,"+"),Stac!$R73))=FALSE,IF(ISERR(FIND(CONCATENATE(O$4,"++"),Stac!$R73))=FALSE,IF(ISERR(FIND(CONCATENATE(O$4,"+++"),Stac!$R73))=FALSE,"+++","++"),"+")," ")," ")</f>
        <v xml:space="preserve"> </v>
      </c>
      <c r="P77" s="27" t="str">
        <f>IF(ISERR(FIND(P$4,Stac!$R73))=FALSE,IF(ISERR(FIND(CONCATENATE(P$4,"+"),Stac!$R73))=FALSE,IF(ISERR(FIND(CONCATENATE(P$4,"++"),Stac!$R73))=FALSE,IF(ISERR(FIND(CONCATENATE(P$4,"+++"),Stac!$R73))=FALSE,"+++","++"),"+")," ")," ")</f>
        <v xml:space="preserve"> </v>
      </c>
      <c r="Q77" s="27" t="str">
        <f>IF(ISERR(FIND(Q$4,Stac!$R73))=FALSE,IF(ISERR(FIND(CONCATENATE(Q$4,"+"),Stac!$R73))=FALSE,IF(ISERR(FIND(CONCATENATE(Q$4,"++"),Stac!$R73))=FALSE,IF(ISERR(FIND(CONCATENATE(Q$4,"+++"),Stac!$R73))=FALSE,"+++","++"),"+")," ")," ")</f>
        <v xml:space="preserve"> </v>
      </c>
      <c r="R77" s="27" t="str">
        <f>IF(ISERR(FIND(R$4,Stac!$R73))=FALSE,IF(ISERR(FIND(CONCATENATE(R$4,"+"),Stac!$R73))=FALSE,IF(ISERR(FIND(CONCATENATE(R$4,"++"),Stac!$R73))=FALSE,IF(ISERR(FIND(CONCATENATE(R$4,"+++"),Stac!$R73))=FALSE,"+++","++"),"+")," ")," ")</f>
        <v xml:space="preserve"> </v>
      </c>
      <c r="S77" s="27" t="str">
        <f>IF(ISERR(FIND(S$4,Stac!$R73))=FALSE,IF(ISERR(FIND(CONCATENATE(S$4,"+"),Stac!$R73))=FALSE,IF(ISERR(FIND(CONCATENATE(S$4,"++"),Stac!$R73))=FALSE,IF(ISERR(FIND(CONCATENATE(S$4,"+++"),Stac!$R73))=FALSE,"+++","++"),"+")," ")," ")</f>
        <v xml:space="preserve"> </v>
      </c>
      <c r="T77" s="27" t="str">
        <f>IF(ISERR(FIND(T$4,Stac!$R73))=FALSE,IF(ISERR(FIND(CONCATENATE(T$4,"+"),Stac!$R73))=FALSE,IF(ISERR(FIND(CONCATENATE(T$4,"++"),Stac!$R73))=FALSE,IF(ISERR(FIND(CONCATENATE(T$4,"+++"),Stac!$R73))=FALSE,"+++","++"),"+")," ")," ")</f>
        <v xml:space="preserve"> </v>
      </c>
      <c r="U77" s="27" t="str">
        <f>IF(ISERR(FIND(U$4,Stac!$R73))=FALSE,IF(ISERR(FIND(CONCATENATE(U$4,"+"),Stac!$R73))=FALSE,IF(ISERR(FIND(CONCATENATE(U$4,"++"),Stac!$R73))=FALSE,IF(ISERR(FIND(CONCATENATE(U$4,"+++"),Stac!$R73))=FALSE,"+++","++"),"+")," ")," ")</f>
        <v>+</v>
      </c>
      <c r="V77" s="27" t="str">
        <f>IF(ISERR(FIND(V$4,Stac!$R73))=FALSE,IF(ISERR(FIND(CONCATENATE(V$4,"+"),Stac!$R73))=FALSE,IF(ISERR(FIND(CONCATENATE(V$4,"++"),Stac!$R73))=FALSE,IF(ISERR(FIND(CONCATENATE(V$4,"+++"),Stac!$R73))=FALSE,"+++","++"),"+")," ")," ")</f>
        <v xml:space="preserve"> </v>
      </c>
      <c r="W77" s="27" t="str">
        <f>IF(ISERR(FIND(W$4,Stac!$R73))=FALSE,IF(ISERR(FIND(CONCATENATE(W$4,"+"),Stac!$R73))=FALSE,IF(ISERR(FIND(CONCATENATE(W$4,"++"),Stac!$R73))=FALSE,IF(ISERR(FIND(CONCATENATE(W$4,"+++"),Stac!$R73))=FALSE,"+++","++"),"+")," ")," ")</f>
        <v>+</v>
      </c>
      <c r="X77" s="27" t="str">
        <f>IF(ISERR(FIND(X$4,Stac!$R73))=FALSE,IF(ISERR(FIND(CONCATENATE(X$4,"+"),Stac!$R73))=FALSE,IF(ISERR(FIND(CONCATENATE(X$4,"++"),Stac!$R73))=FALSE,IF(ISERR(FIND(CONCATENATE(X$4,"+++"),Stac!$R73))=FALSE,"+++","++"),"+")," ")," ")</f>
        <v xml:space="preserve"> </v>
      </c>
      <c r="Y77" s="27" t="str">
        <f>IF(ISERR(FIND(Y$4,Stac!$R73))=FALSE,IF(ISERR(FIND(CONCATENATE(Y$4,"+"),Stac!$R73))=FALSE,IF(ISERR(FIND(CONCATENATE(Y$4,"++"),Stac!$R73))=FALSE,IF(ISERR(FIND(CONCATENATE(Y$4,"+++"),Stac!$R73))=FALSE,"+++","++"),"+")," ")," ")</f>
        <v xml:space="preserve"> </v>
      </c>
      <c r="Z77" s="27" t="str">
        <f>IF(ISERR(FIND(Z$4,Stac!$R73))=FALSE,IF(ISERR(FIND(CONCATENATE(Z$4,"+"),Stac!$R73))=FALSE,IF(ISERR(FIND(CONCATENATE(Z$4,"++"),Stac!$R73))=FALSE,IF(ISERR(FIND(CONCATENATE(Z$4,"+++"),Stac!$R73))=FALSE,"+++","++"),"+")," ")," ")</f>
        <v xml:space="preserve"> </v>
      </c>
      <c r="AA77" s="27" t="str">
        <f>IF(ISERR(FIND(AA$4,Stac!$R73))=FALSE,IF(ISERR(FIND(CONCATENATE(AA$4,"+"),Stac!$R73))=FALSE,IF(ISERR(FIND(CONCATENATE(AA$4,"++"),Stac!$R73))=FALSE,IF(ISERR(FIND(CONCATENATE(AA$4,"+++"),Stac!$R73))=FALSE,"+++","++"),"+")," ")," ")</f>
        <v xml:space="preserve"> </v>
      </c>
      <c r="AB77" s="27" t="str">
        <f>IF(ISERR(FIND(AB$4,Stac!$R73))=FALSE,IF(ISERR(FIND(CONCATENATE(AB$4,"+"),Stac!$R73))=FALSE,IF(ISERR(FIND(CONCATENATE(AB$4,"++"),Stac!$R73))=FALSE,IF(ISERR(FIND(CONCATENATE(AB$4,"+++"),Stac!$R73))=FALSE,"+++","++"),"+")," ")," ")</f>
        <v xml:space="preserve"> </v>
      </c>
      <c r="AC77" s="27" t="str">
        <f>IF(ISERR(FIND(AC$4,Stac!$R73))=FALSE,IF(ISERR(FIND(CONCATENATE(AC$4,"+"),Stac!$R73))=FALSE,IF(ISERR(FIND(CONCATENATE(AC$4,"++"),Stac!$R73))=FALSE,IF(ISERR(FIND(CONCATENATE(AC$4,"+++"),Stac!$R73))=FALSE,"+++","++"),"+")," ")," ")</f>
        <v xml:space="preserve"> </v>
      </c>
      <c r="AD77" s="72" t="str">
        <f>Stac!C73</f>
        <v>Elective course 2: Control of motion and electric vehicles / Mechanical constructions</v>
      </c>
      <c r="AE77" s="27" t="str">
        <f>IF(ISERR(FIND(AE$4,Stac!$S73))=FALSE,IF(ISERR(FIND(CONCATENATE(AE$4,"+"),Stac!$S73))=FALSE,IF(ISERR(FIND(CONCATENATE(AE$4,"++"),Stac!$S73))=FALSE,IF(ISERR(FIND(CONCATENATE(AE$4,"+++"),Stac!$S73))=FALSE,"+++","++"),"+")," ")," ")</f>
        <v>+</v>
      </c>
      <c r="AF77" s="27" t="str">
        <f>IF(ISERR(FIND(AF$4,Stac!$S73))=FALSE,IF(ISERR(FIND(CONCATENATE(AF$4,"+"),Stac!$S73))=FALSE,IF(ISERR(FIND(CONCATENATE(AF$4,"++"),Stac!$S73))=FALSE,IF(ISERR(FIND(CONCATENATE(AF$4,"+++"),Stac!$S73))=FALSE,"+++","++"),"+")," ")," ")</f>
        <v xml:space="preserve"> </v>
      </c>
      <c r="AG77" s="27" t="str">
        <f>IF(ISERR(FIND(AG$4,Stac!$S73))=FALSE,IF(ISERR(FIND(CONCATENATE(AG$4,"+"),Stac!$S73))=FALSE,IF(ISERR(FIND(CONCATENATE(AG$4,"++"),Stac!$S73))=FALSE,IF(ISERR(FIND(CONCATENATE(AG$4,"+++"),Stac!$S73))=FALSE,"+++","++"),"+")," ")," ")</f>
        <v xml:space="preserve"> </v>
      </c>
      <c r="AH77" s="27" t="str">
        <f>IF(ISERR(FIND(AH$4,Stac!$S73))=FALSE,IF(ISERR(FIND(CONCATENATE(AH$4,"+"),Stac!$S73))=FALSE,IF(ISERR(FIND(CONCATENATE(AH$4,"++"),Stac!$S73))=FALSE,IF(ISERR(FIND(CONCATENATE(AH$4,"+++"),Stac!$S73))=FALSE,"+++","++"),"+")," ")," ")</f>
        <v xml:space="preserve"> </v>
      </c>
      <c r="AI77" s="27" t="str">
        <f>IF(ISERR(FIND(AI$4,Stac!$S73))=FALSE,IF(ISERR(FIND(CONCATENATE(AI$4,"+"),Stac!$S73))=FALSE,IF(ISERR(FIND(CONCATENATE(AI$4,"++"),Stac!$S73))=FALSE,IF(ISERR(FIND(CONCATENATE(AI$4,"+++"),Stac!$S73))=FALSE,"+++","++"),"+")," ")," ")</f>
        <v xml:space="preserve"> </v>
      </c>
      <c r="AJ77" s="27" t="str">
        <f>IF(ISERR(FIND(AJ$4,Stac!$S73))=FALSE,IF(ISERR(FIND(CONCATENATE(AJ$4,"+"),Stac!$S73))=FALSE,IF(ISERR(FIND(CONCATENATE(AJ$4,"++"),Stac!$S73))=FALSE,IF(ISERR(FIND(CONCATENATE(AJ$4,"+++"),Stac!$S73))=FALSE,"+++","++"),"+")," ")," ")</f>
        <v xml:space="preserve"> </v>
      </c>
      <c r="AK77" s="27" t="str">
        <f>IF(ISERR(FIND(AK$4,Stac!$S73))=FALSE,IF(ISERR(FIND(CONCATENATE(AK$4,"+"),Stac!$S73))=FALSE,IF(ISERR(FIND(CONCATENATE(AK$4,"++"),Stac!$S73))=FALSE,IF(ISERR(FIND(CONCATENATE(AK$4,"+++"),Stac!$S73))=FALSE,"+++","++"),"+")," ")," ")</f>
        <v xml:space="preserve"> </v>
      </c>
      <c r="AL77" s="27" t="str">
        <f>IF(ISERR(FIND(AL$4,Stac!$S73))=FALSE,IF(ISERR(FIND(CONCATENATE(AL$4,"+"),Stac!$S73))=FALSE,IF(ISERR(FIND(CONCATENATE(AL$4,"++"),Stac!$S73))=FALSE,IF(ISERR(FIND(CONCATENATE(AL$4,"+++"),Stac!$S73))=FALSE,"+++","++"),"+")," ")," ")</f>
        <v xml:space="preserve"> </v>
      </c>
      <c r="AM77" s="27" t="str">
        <f>IF(ISERR(FIND(AM$4,Stac!$S73))=FALSE,IF(ISERR(FIND(CONCATENATE(AM$4,"+"),Stac!$S73))=FALSE,IF(ISERR(FIND(CONCATENATE(AM$4,"++"),Stac!$S73))=FALSE,IF(ISERR(FIND(CONCATENATE(AM$4,"+++"),Stac!$S73))=FALSE,"+++","++"),"+")," ")," ")</f>
        <v xml:space="preserve"> </v>
      </c>
      <c r="AN77" s="27" t="str">
        <f>IF(ISERR(FIND(AN$4,Stac!$S73))=FALSE,IF(ISERR(FIND(CONCATENATE(AN$4,"+"),Stac!$S73))=FALSE,IF(ISERR(FIND(CONCATENATE(AN$4,"++"),Stac!$S73))=FALSE,IF(ISERR(FIND(CONCATENATE(AN$4,"+++"),Stac!$S73))=FALSE,"+++","++"),"+")," ")," ")</f>
        <v xml:space="preserve"> </v>
      </c>
      <c r="AO77" s="27" t="str">
        <f>IF(ISERR(FIND(AO$4,Stac!$S73))=FALSE,IF(ISERR(FIND(CONCATENATE(AO$4,"+"),Stac!$S73))=FALSE,IF(ISERR(FIND(CONCATENATE(AO$4,"++"),Stac!$S73))=FALSE,IF(ISERR(FIND(CONCATENATE(AO$4,"+++"),Stac!$S73))=FALSE,"+++","++"),"+")," ")," ")</f>
        <v>+</v>
      </c>
      <c r="AP77" s="27" t="str">
        <f>IF(ISERR(FIND(AP$4,Stac!$S73))=FALSE,IF(ISERR(FIND(CONCATENATE(AP$4,"+"),Stac!$S73))=FALSE,IF(ISERR(FIND(CONCATENATE(AP$4,"++"),Stac!$S73))=FALSE,IF(ISERR(FIND(CONCATENATE(AP$4,"+++"),Stac!$S73))=FALSE,"+++","++"),"+")," ")," ")</f>
        <v xml:space="preserve"> </v>
      </c>
      <c r="AQ77" s="27" t="str">
        <f>IF(ISERR(FIND(AQ$4,Stac!$S73))=FALSE,IF(ISERR(FIND(CONCATENATE(AQ$4,"+"),Stac!$S73))=FALSE,IF(ISERR(FIND(CONCATENATE(AQ$4,"++"),Stac!$S73))=FALSE,IF(ISERR(FIND(CONCATENATE(AQ$4,"+++"),Stac!$S73))=FALSE,"+++","++"),"+")," ")," ")</f>
        <v xml:space="preserve"> </v>
      </c>
      <c r="AR77" s="27" t="str">
        <f>IF(ISERR(FIND(AR$4,Stac!$S73))=FALSE,IF(ISERR(FIND(CONCATENATE(AR$4,"+"),Stac!$S73))=FALSE,IF(ISERR(FIND(CONCATENATE(AR$4,"++"),Stac!$S73))=FALSE,IF(ISERR(FIND(CONCATENATE(AR$4,"+++"),Stac!$S73))=FALSE,"+++","++"),"+")," ")," ")</f>
        <v xml:space="preserve"> </v>
      </c>
      <c r="AS77" s="27" t="str">
        <f>IF(ISERR(FIND(AS$4,Stac!$S73))=FALSE,IF(ISERR(FIND(CONCATENATE(AS$4,"+"),Stac!$S73))=FALSE,IF(ISERR(FIND(CONCATENATE(AS$4,"++"),Stac!$S73))=FALSE,IF(ISERR(FIND(CONCATENATE(AS$4,"+++"),Stac!$S73))=FALSE,"+++","++"),"+")," ")," ")</f>
        <v xml:space="preserve"> </v>
      </c>
      <c r="AT77" s="27" t="str">
        <f>IF(ISERR(FIND(AT$4,Stac!$S73))=FALSE,IF(ISERR(FIND(CONCATENATE(AT$4,"+"),Stac!$S73))=FALSE,IF(ISERR(FIND(CONCATENATE(AT$4,"++"),Stac!$S73))=FALSE,IF(ISERR(FIND(CONCATENATE(AT$4,"+++"),Stac!$S73))=FALSE,"+++","++"),"+")," ")," ")</f>
        <v xml:space="preserve"> </v>
      </c>
      <c r="AU77" s="27" t="str">
        <f>IF(ISERR(FIND(AU$4,Stac!$S73))=FALSE,IF(ISERR(FIND(CONCATENATE(AU$4,"+"),Stac!$S73))=FALSE,IF(ISERR(FIND(CONCATENATE(AU$4,"++"),Stac!$S73))=FALSE,IF(ISERR(FIND(CONCATENATE(AU$4,"+++"),Stac!$S73))=FALSE,"+++","++"),"+")," ")," ")</f>
        <v xml:space="preserve"> </v>
      </c>
      <c r="AV77" s="27" t="str">
        <f>IF(ISERR(FIND(AV$4,Stac!$S73))=FALSE,IF(ISERR(FIND(CONCATENATE(AV$4,"+"),Stac!$S73))=FALSE,IF(ISERR(FIND(CONCATENATE(AV$4,"++"),Stac!$S73))=FALSE,IF(ISERR(FIND(CONCATENATE(AV$4,"+++"),Stac!$S73))=FALSE,"+++","++"),"+")," ")," ")</f>
        <v xml:space="preserve"> </v>
      </c>
      <c r="AW77" s="27" t="str">
        <f>IF(ISERR(FIND(AW$4,Stac!$S73))=FALSE,IF(ISERR(FIND(CONCATENATE(AW$4,"+"),Stac!$S73))=FALSE,IF(ISERR(FIND(CONCATENATE(AW$4,"++"),Stac!$S73))=FALSE,IF(ISERR(FIND(CONCATENATE(AW$4,"+++"),Stac!$S73))=FALSE,"+++","++"),"+")," ")," ")</f>
        <v xml:space="preserve"> </v>
      </c>
      <c r="AX77" s="27" t="str">
        <f>IF(ISERR(FIND(AX$4,Stac!$S73))=FALSE,IF(ISERR(FIND(CONCATENATE(AX$4,"+"),Stac!$S73))=FALSE,IF(ISERR(FIND(CONCATENATE(AX$4,"++"),Stac!$S73))=FALSE,IF(ISERR(FIND(CONCATENATE(AX$4,"+++"),Stac!$S73))=FALSE,"+++","++"),"+")," ")," ")</f>
        <v xml:space="preserve"> </v>
      </c>
      <c r="AY77" s="27" t="str">
        <f>IF(ISERR(FIND(AY$4,Stac!$S73))=FALSE,IF(ISERR(FIND(CONCATENATE(AY$4,"+"),Stac!$S73))=FALSE,IF(ISERR(FIND(CONCATENATE(AY$4,"++"),Stac!$S73))=FALSE,IF(ISERR(FIND(CONCATENATE(AY$4,"+++"),Stac!$S73))=FALSE,"+++","++"),"+")," ")," ")</f>
        <v xml:space="preserve"> </v>
      </c>
      <c r="AZ77" s="27" t="str">
        <f>IF(ISERR(FIND(AZ$4,Stac!$S73))=FALSE,IF(ISERR(FIND(CONCATENATE(AZ$4,"+"),Stac!$S73))=FALSE,IF(ISERR(FIND(CONCATENATE(AZ$4,"++"),Stac!$S73))=FALSE,IF(ISERR(FIND(CONCATENATE(AZ$4,"+++"),Stac!$S73))=FALSE,"+++","++"),"+")," ")," ")</f>
        <v xml:space="preserve"> </v>
      </c>
      <c r="BA77" s="27" t="str">
        <f>IF(ISERR(FIND(BA$4,Stac!$S73))=FALSE,IF(ISERR(FIND(CONCATENATE(BA$4,"+"),Stac!$S73))=FALSE,IF(ISERR(FIND(CONCATENATE(BA$4,"++"),Stac!$S73))=FALSE,IF(ISERR(FIND(CONCATENATE(BA$4,"+++"),Stac!$S73))=FALSE,"+++","++"),"+")," ")," ")</f>
        <v xml:space="preserve"> </v>
      </c>
      <c r="BB77" s="27" t="str">
        <f>IF(ISERR(FIND(BB$4,Stac!$S73))=FALSE,IF(ISERR(FIND(CONCATENATE(BB$4,"+"),Stac!$S73))=FALSE,IF(ISERR(FIND(CONCATENATE(BB$4,"++"),Stac!$S73))=FALSE,IF(ISERR(FIND(CONCATENATE(BB$4,"+++"),Stac!$S73))=FALSE,"+++","++"),"+")," ")," ")</f>
        <v xml:space="preserve"> </v>
      </c>
      <c r="BC77" s="27" t="str">
        <f>IF(ISERR(FIND(BC$4,Stac!$S73))=FALSE,IF(ISERR(FIND(CONCATENATE(BC$4,"+"),Stac!$S73))=FALSE,IF(ISERR(FIND(CONCATENATE(BC$4,"++"),Stac!$S73))=FALSE,IF(ISERR(FIND(CONCATENATE(BC$4,"+++"),Stac!$S73))=FALSE,"+++","++"),"+")," ")," ")</f>
        <v xml:space="preserve"> </v>
      </c>
      <c r="BD77" s="27" t="str">
        <f>IF(ISERR(FIND(BD$4,Stac!$S73))=FALSE,IF(ISERR(FIND(CONCATENATE(BD$4,"+"),Stac!$S73))=FALSE,IF(ISERR(FIND(CONCATENATE(BD$4,"++"),Stac!$S73))=FALSE,IF(ISERR(FIND(CONCATENATE(BD$4,"+++"),Stac!$S73))=FALSE,"+++","++"),"+")," ")," ")</f>
        <v xml:space="preserve"> </v>
      </c>
      <c r="BE77" s="27" t="str">
        <f>IF(ISERR(FIND(BE$4,Stac!$S73))=FALSE,IF(ISERR(FIND(CONCATENATE(BE$4,"+"),Stac!$S73))=FALSE,IF(ISERR(FIND(CONCATENATE(BE$4,"++"),Stac!$S73))=FALSE,IF(ISERR(FIND(CONCATENATE(BE$4,"+++"),Stac!$S73))=FALSE,"+++","++"),"+")," ")," ")</f>
        <v xml:space="preserve"> </v>
      </c>
      <c r="BF77" s="27" t="str">
        <f>IF(ISERR(FIND(BF$4,Stac!$S73))=FALSE,IF(ISERR(FIND(CONCATENATE(BF$4,"+"),Stac!$S73))=FALSE,IF(ISERR(FIND(CONCATENATE(BF$4,"++"),Stac!$S73))=FALSE,IF(ISERR(FIND(CONCATENATE(BF$4,"+++"),Stac!$S73))=FALSE,"+++","++"),"+")," ")," ")</f>
        <v xml:space="preserve"> </v>
      </c>
      <c r="BG77" s="27" t="str">
        <f>IF(ISERR(FIND(BG$4,Stac!$S73))=FALSE,IF(ISERR(FIND(CONCATENATE(BG$4,"+"),Stac!$S73))=FALSE,IF(ISERR(FIND(CONCATENATE(BG$4,"++"),Stac!$S73))=FALSE,IF(ISERR(FIND(CONCATENATE(BG$4,"+++"),Stac!$S73))=FALSE,"+++","++"),"+")," ")," ")</f>
        <v xml:space="preserve"> </v>
      </c>
      <c r="BH77" s="27" t="str">
        <f>IF(ISERR(FIND(BH$4,Stac!$S73))=FALSE,IF(ISERR(FIND(CONCATENATE(BH$4,"+"),Stac!$S73))=FALSE,IF(ISERR(FIND(CONCATENATE(BH$4,"++"),Stac!$S73))=FALSE,IF(ISERR(FIND(CONCATENATE(BH$4,"+++"),Stac!$S73))=FALSE,"+++","++"),"+")," ")," ")</f>
        <v xml:space="preserve"> </v>
      </c>
      <c r="BI77" s="27" t="str">
        <f>IF(ISERR(FIND(BI$4,Stac!$S73))=FALSE,IF(ISERR(FIND(CONCATENATE(BI$4,"+"),Stac!$S73))=FALSE,IF(ISERR(FIND(CONCATENATE(BI$4,"++"),Stac!$S73))=FALSE,IF(ISERR(FIND(CONCATENATE(BI$4,"+++"),Stac!$S73))=FALSE,"+++","++"),"+")," ")," ")</f>
        <v xml:space="preserve"> </v>
      </c>
      <c r="BJ77" s="72" t="str">
        <f>Stac!C73</f>
        <v>Elective course 2: Control of motion and electric vehicles / Mechanical constructions</v>
      </c>
      <c r="BK77" s="27" t="str">
        <f>IF(ISERR(FIND(BK$4,Stac!$T73))=FALSE,IF(ISERR(FIND(CONCATENATE(BK$4,"+"),Stac!$T73))=FALSE,IF(ISERR(FIND(CONCATENATE(BK$4,"++"),Stac!$T73))=FALSE,IF(ISERR(FIND(CONCATENATE(BK$4,"+++"),Stac!$T73))=FALSE,"+++","++"),"+")," ")," ")</f>
        <v xml:space="preserve"> </v>
      </c>
      <c r="BL77" s="27" t="str">
        <f>IF(ISERR(FIND(BL$4,Stac!$T73))=FALSE,IF(ISERR(FIND(CONCATENATE(BL$4,"+"),Stac!$T73))=FALSE,IF(ISERR(FIND(CONCATENATE(BL$4,"++"),Stac!$T73))=FALSE,IF(ISERR(FIND(CONCATENATE(BL$4,"+++"),Stac!$T73))=FALSE,"+++","++"),"+")," ")," ")</f>
        <v xml:space="preserve"> </v>
      </c>
      <c r="BM77" s="27" t="str">
        <f>IF(ISERR(FIND(BM$4,Stac!$T73))=FALSE,IF(ISERR(FIND(CONCATENATE(BM$4,"+"),Stac!$T73))=FALSE,IF(ISERR(FIND(CONCATENATE(BM$4,"++"),Stac!$T73))=FALSE,IF(ISERR(FIND(CONCATENATE(BM$4,"+++"),Stac!$T73))=FALSE,"+++","++"),"+")," ")," ")</f>
        <v>+</v>
      </c>
      <c r="BN77" s="27" t="str">
        <f>IF(ISERR(FIND(BN$4,Stac!$T73))=FALSE,IF(ISERR(FIND(CONCATENATE(BN$4,"+"),Stac!$T73))=FALSE,IF(ISERR(FIND(CONCATENATE(BN$4,"++"),Stac!$T73))=FALSE,IF(ISERR(FIND(CONCATENATE(BN$4,"+++"),Stac!$T73))=FALSE,"+++","++"),"+")," ")," ")</f>
        <v xml:space="preserve"> </v>
      </c>
      <c r="BO77" s="27" t="str">
        <f>IF(ISERR(FIND(BO$4,Stac!$T73))=FALSE,IF(ISERR(FIND(CONCATENATE(BO$4,"+"),Stac!$T73))=FALSE,IF(ISERR(FIND(CONCATENATE(BO$4,"++"),Stac!$T73))=FALSE,IF(ISERR(FIND(CONCATENATE(BO$4,"+++"),Stac!$T73))=FALSE,"+++","++"),"+")," ")," ")</f>
        <v>+</v>
      </c>
      <c r="BP77" s="27" t="str">
        <f>IF(ISERR(FIND(BP$4,Stac!$T73))=FALSE,IF(ISERR(FIND(CONCATENATE(BP$4,"+"),Stac!$T73))=FALSE,IF(ISERR(FIND(CONCATENATE(BP$4,"++"),Stac!$T73))=FALSE,IF(ISERR(FIND(CONCATENATE(BP$4,"+++"),Stac!$T73))=FALSE,"+++","++"),"+")," ")," ")</f>
        <v xml:space="preserve"> </v>
      </c>
      <c r="BQ77" s="27" t="str">
        <f>IF(ISERR(FIND(BQ$4,Stac!$T73))=FALSE,IF(ISERR(FIND(CONCATENATE(BQ$4,"+"),Stac!$T73))=FALSE,IF(ISERR(FIND(CONCATENATE(BQ$4,"++"),Stac!$T73))=FALSE,IF(ISERR(FIND(CONCATENATE(BQ$4,"+++"),Stac!$T73))=FALSE,"+++","++"),"+")," ")," ")</f>
        <v xml:space="preserve"> </v>
      </c>
    </row>
    <row r="78" spans="1:69" ht="27" customHeight="1">
      <c r="A78" s="49" t="str">
        <f>Stac!C74</f>
        <v>Control theory of the continuous and discrete events processes</v>
      </c>
      <c r="B78" s="27" t="str">
        <f>IF(ISERR(FIND(B$4,Stac!$R74))=FALSE,IF(ISERR(FIND(CONCATENATE(B$4,"+"),Stac!$R74))=FALSE,IF(ISERR(FIND(CONCATENATE(B$4,"++"),Stac!$R74))=FALSE,IF(ISERR(FIND(CONCATENATE(B$4,"+++"),Stac!$R74))=FALSE,"+++","++"),"+")," ")," ")</f>
        <v xml:space="preserve"> </v>
      </c>
      <c r="C78" s="27" t="str">
        <f>IF(ISERR(FIND(C$4,Stac!$R74))=FALSE,IF(ISERR(FIND(CONCATENATE(C$4,"+"),Stac!$R74))=FALSE,IF(ISERR(FIND(CONCATENATE(C$4,"++"),Stac!$R74))=FALSE,IF(ISERR(FIND(CONCATENATE(C$4,"+++"),Stac!$R74))=FALSE,"+++","++"),"+")," ")," ")</f>
        <v xml:space="preserve"> </v>
      </c>
      <c r="D78" s="27" t="str">
        <f>IF(ISERR(FIND(D$4,Stac!$R74))=FALSE,IF(ISERR(FIND(CONCATENATE(D$4,"+"),Stac!$R74))=FALSE,IF(ISERR(FIND(CONCATENATE(D$4,"++"),Stac!$R74))=FALSE,IF(ISERR(FIND(CONCATENATE(D$4,"+++"),Stac!$R74))=FALSE,"+++","++"),"+")," ")," ")</f>
        <v xml:space="preserve"> </v>
      </c>
      <c r="E78" s="27" t="str">
        <f>IF(ISERR(FIND(E$4,Stac!$R74))=FALSE,IF(ISERR(FIND(CONCATENATE(E$4,"+"),Stac!$R74))=FALSE,IF(ISERR(FIND(CONCATENATE(E$4,"++"),Stac!$R74))=FALSE,IF(ISERR(FIND(CONCATENATE(E$4,"+++"),Stac!$R74))=FALSE,"+++","++"),"+")," ")," ")</f>
        <v xml:space="preserve"> </v>
      </c>
      <c r="F78" s="27" t="str">
        <f>IF(ISERR(FIND(F$4,Stac!$R74))=FALSE,IF(ISERR(FIND(CONCATENATE(F$4,"+"),Stac!$R74))=FALSE,IF(ISERR(FIND(CONCATENATE(F$4,"++"),Stac!$R74))=FALSE,IF(ISERR(FIND(CONCATENATE(F$4,"+++"),Stac!$R74))=FALSE,"+++","++"),"+")," ")," ")</f>
        <v xml:space="preserve"> </v>
      </c>
      <c r="G78" s="27" t="str">
        <f>IF(ISERR(FIND(G$4,Stac!$R74))=FALSE,IF(ISERR(FIND(CONCATENATE(G$4,"+"),Stac!$R74))=FALSE,IF(ISERR(FIND(CONCATENATE(G$4,"++"),Stac!$R74))=FALSE,IF(ISERR(FIND(CONCATENATE(G$4,"+++"),Stac!$R74))=FALSE,"+++","++"),"+")," ")," ")</f>
        <v xml:space="preserve"> </v>
      </c>
      <c r="H78" s="27" t="str">
        <f>IF(ISERR(FIND(H$4,Stac!$R74))=FALSE,IF(ISERR(FIND(CONCATENATE(H$4,"+"),Stac!$R74))=FALSE,IF(ISERR(FIND(CONCATENATE(H$4,"++"),Stac!$R74))=FALSE,IF(ISERR(FIND(CONCATENATE(H$4,"+++"),Stac!$R74))=FALSE,"+++","++"),"+")," ")," ")</f>
        <v xml:space="preserve"> </v>
      </c>
      <c r="I78" s="27" t="str">
        <f>IF(ISERR(FIND(I$4,Stac!$R74))=FALSE,IF(ISERR(FIND(CONCATENATE(I$4,"+"),Stac!$R74))=FALSE,IF(ISERR(FIND(CONCATENATE(I$4,"++"),Stac!$R74))=FALSE,IF(ISERR(FIND(CONCATENATE(I$4,"+++"),Stac!$R74))=FALSE,"+++","++"),"+")," ")," ")</f>
        <v xml:space="preserve"> </v>
      </c>
      <c r="J78" s="27" t="str">
        <f>IF(ISERR(FIND(J$4,Stac!$R74))=FALSE,IF(ISERR(FIND(CONCATENATE(J$4,"+"),Stac!$R74))=FALSE,IF(ISERR(FIND(CONCATENATE(J$4,"++"),Stac!$R74))=FALSE,IF(ISERR(FIND(CONCATENATE(J$4,"+++"),Stac!$R74))=FALSE,"+++","++"),"+")," ")," ")</f>
        <v xml:space="preserve"> </v>
      </c>
      <c r="K78" s="27" t="str">
        <f>IF(ISERR(FIND(K$4,Stac!$R74))=FALSE,IF(ISERR(FIND(CONCATENATE(K$4,"+"),Stac!$R74))=FALSE,IF(ISERR(FIND(CONCATENATE(K$4,"++"),Stac!$R74))=FALSE,IF(ISERR(FIND(CONCATENATE(K$4,"+++"),Stac!$R74))=FALSE,"+++","++"),"+")," ")," ")</f>
        <v xml:space="preserve"> </v>
      </c>
      <c r="L78" s="27" t="str">
        <f>IF(ISERR(FIND(L$4,Stac!$R74))=FALSE,IF(ISERR(FIND(CONCATENATE(L$4,"+"),Stac!$R74))=FALSE,IF(ISERR(FIND(CONCATENATE(L$4,"++"),Stac!$R74))=FALSE,IF(ISERR(FIND(CONCATENATE(L$4,"+++"),Stac!$R74))=FALSE,"+++","++"),"+")," ")," ")</f>
        <v xml:space="preserve"> </v>
      </c>
      <c r="M78" s="27" t="str">
        <f>IF(ISERR(FIND(M$4,Stac!$R74))=FALSE,IF(ISERR(FIND(CONCATENATE(M$4,"+"),Stac!$R74))=FALSE,IF(ISERR(FIND(CONCATENATE(M$4,"++"),Stac!$R74))=FALSE,IF(ISERR(FIND(CONCATENATE(M$4,"+++"),Stac!$R74))=FALSE,"+++","++"),"+")," ")," ")</f>
        <v xml:space="preserve"> </v>
      </c>
      <c r="N78" s="27" t="str">
        <f>IF(ISERR(FIND(N$4,Stac!$R74))=FALSE,IF(ISERR(FIND(CONCATENATE(N$4,"+"),Stac!$R74))=FALSE,IF(ISERR(FIND(CONCATENATE(N$4,"++"),Stac!$R74))=FALSE,IF(ISERR(FIND(CONCATENATE(N$4,"+++"),Stac!$R74))=FALSE,"+++","++"),"+")," ")," ")</f>
        <v xml:space="preserve"> </v>
      </c>
      <c r="O78" s="27" t="str">
        <f>IF(ISERR(FIND(O$4,Stac!$R74))=FALSE,IF(ISERR(FIND(CONCATENATE(O$4,"+"),Stac!$R74))=FALSE,IF(ISERR(FIND(CONCATENATE(O$4,"++"),Stac!$R74))=FALSE,IF(ISERR(FIND(CONCATENATE(O$4,"+++"),Stac!$R74))=FALSE,"+++","++"),"+")," ")," ")</f>
        <v>+</v>
      </c>
      <c r="P78" s="27" t="str">
        <f>IF(ISERR(FIND(P$4,Stac!$R74))=FALSE,IF(ISERR(FIND(CONCATENATE(P$4,"+"),Stac!$R74))=FALSE,IF(ISERR(FIND(CONCATENATE(P$4,"++"),Stac!$R74))=FALSE,IF(ISERR(FIND(CONCATENATE(P$4,"+++"),Stac!$R74))=FALSE,"+++","++"),"+")," ")," ")</f>
        <v xml:space="preserve"> </v>
      </c>
      <c r="Q78" s="27" t="str">
        <f>IF(ISERR(FIND(Q$4,Stac!$R74))=FALSE,IF(ISERR(FIND(CONCATENATE(Q$4,"+"),Stac!$R74))=FALSE,IF(ISERR(FIND(CONCATENATE(Q$4,"++"),Stac!$R74))=FALSE,IF(ISERR(FIND(CONCATENATE(Q$4,"+++"),Stac!$R74))=FALSE,"+++","++"),"+")," ")," ")</f>
        <v>+</v>
      </c>
      <c r="R78" s="27" t="str">
        <f>IF(ISERR(FIND(R$4,Stac!$R74))=FALSE,IF(ISERR(FIND(CONCATENATE(R$4,"+"),Stac!$R74))=FALSE,IF(ISERR(FIND(CONCATENATE(R$4,"++"),Stac!$R74))=FALSE,IF(ISERR(FIND(CONCATENATE(R$4,"+++"),Stac!$R74))=FALSE,"+++","++"),"+")," ")," ")</f>
        <v>+</v>
      </c>
      <c r="S78" s="27" t="str">
        <f>IF(ISERR(FIND(S$4,Stac!$R74))=FALSE,IF(ISERR(FIND(CONCATENATE(S$4,"+"),Stac!$R74))=FALSE,IF(ISERR(FIND(CONCATENATE(S$4,"++"),Stac!$R74))=FALSE,IF(ISERR(FIND(CONCATENATE(S$4,"+++"),Stac!$R74))=FALSE,"+++","++"),"+")," ")," ")</f>
        <v xml:space="preserve"> </v>
      </c>
      <c r="T78" s="27" t="str">
        <f>IF(ISERR(FIND(T$4,Stac!$R74))=FALSE,IF(ISERR(FIND(CONCATENATE(T$4,"+"),Stac!$R74))=FALSE,IF(ISERR(FIND(CONCATENATE(T$4,"++"),Stac!$R74))=FALSE,IF(ISERR(FIND(CONCATENATE(T$4,"+++"),Stac!$R74))=FALSE,"+++","++"),"+")," ")," ")</f>
        <v xml:space="preserve"> </v>
      </c>
      <c r="U78" s="27" t="str">
        <f>IF(ISERR(FIND(U$4,Stac!$R74))=FALSE,IF(ISERR(FIND(CONCATENATE(U$4,"+"),Stac!$R74))=FALSE,IF(ISERR(FIND(CONCATENATE(U$4,"++"),Stac!$R74))=FALSE,IF(ISERR(FIND(CONCATENATE(U$4,"+++"),Stac!$R74))=FALSE,"+++","++"),"+")," ")," ")</f>
        <v xml:space="preserve"> </v>
      </c>
      <c r="V78" s="27" t="str">
        <f>IF(ISERR(FIND(V$4,Stac!$R74))=FALSE,IF(ISERR(FIND(CONCATENATE(V$4,"+"),Stac!$R74))=FALSE,IF(ISERR(FIND(CONCATENATE(V$4,"++"),Stac!$R74))=FALSE,IF(ISERR(FIND(CONCATENATE(V$4,"+++"),Stac!$R74))=FALSE,"+++","++"),"+")," ")," ")</f>
        <v xml:space="preserve"> </v>
      </c>
      <c r="W78" s="27" t="str">
        <f>IF(ISERR(FIND(W$4,Stac!$R74))=FALSE,IF(ISERR(FIND(CONCATENATE(W$4,"+"),Stac!$R74))=FALSE,IF(ISERR(FIND(CONCATENATE(W$4,"++"),Stac!$R74))=FALSE,IF(ISERR(FIND(CONCATENATE(W$4,"+++"),Stac!$R74))=FALSE,"+++","++"),"+")," ")," ")</f>
        <v xml:space="preserve"> </v>
      </c>
      <c r="X78" s="27" t="str">
        <f>IF(ISERR(FIND(X$4,Stac!$R74))=FALSE,IF(ISERR(FIND(CONCATENATE(X$4,"+"),Stac!$R74))=FALSE,IF(ISERR(FIND(CONCATENATE(X$4,"++"),Stac!$R74))=FALSE,IF(ISERR(FIND(CONCATENATE(X$4,"+++"),Stac!$R74))=FALSE,"+++","++"),"+")," ")," ")</f>
        <v xml:space="preserve"> </v>
      </c>
      <c r="Y78" s="27" t="str">
        <f>IF(ISERR(FIND(Y$4,Stac!$R74))=FALSE,IF(ISERR(FIND(CONCATENATE(Y$4,"+"),Stac!$R74))=FALSE,IF(ISERR(FIND(CONCATENATE(Y$4,"++"),Stac!$R74))=FALSE,IF(ISERR(FIND(CONCATENATE(Y$4,"+++"),Stac!$R74))=FALSE,"+++","++"),"+")," ")," ")</f>
        <v xml:space="preserve"> </v>
      </c>
      <c r="Z78" s="27" t="str">
        <f>IF(ISERR(FIND(Z$4,Stac!$R74))=FALSE,IF(ISERR(FIND(CONCATENATE(Z$4,"+"),Stac!$R74))=FALSE,IF(ISERR(FIND(CONCATENATE(Z$4,"++"),Stac!$R74))=FALSE,IF(ISERR(FIND(CONCATENATE(Z$4,"+++"),Stac!$R74))=FALSE,"+++","++"),"+")," ")," ")</f>
        <v xml:space="preserve"> </v>
      </c>
      <c r="AA78" s="27" t="str">
        <f>IF(ISERR(FIND(AA$4,Stac!$R74))=FALSE,IF(ISERR(FIND(CONCATENATE(AA$4,"+"),Stac!$R74))=FALSE,IF(ISERR(FIND(CONCATENATE(AA$4,"++"),Stac!$R74))=FALSE,IF(ISERR(FIND(CONCATENATE(AA$4,"+++"),Stac!$R74))=FALSE,"+++","++"),"+")," ")," ")</f>
        <v xml:space="preserve"> </v>
      </c>
      <c r="AB78" s="27" t="str">
        <f>IF(ISERR(FIND(AB$4,Stac!$R74))=FALSE,IF(ISERR(FIND(CONCATENATE(AB$4,"+"),Stac!$R74))=FALSE,IF(ISERR(FIND(CONCATENATE(AB$4,"++"),Stac!$R74))=FALSE,IF(ISERR(FIND(CONCATENATE(AB$4,"+++"),Stac!$R74))=FALSE,"+++","++"),"+")," ")," ")</f>
        <v xml:space="preserve"> </v>
      </c>
      <c r="AC78" s="27" t="str">
        <f>IF(ISERR(FIND(AC$4,Stac!$R74))=FALSE,IF(ISERR(FIND(CONCATENATE(AC$4,"+"),Stac!$R74))=FALSE,IF(ISERR(FIND(CONCATENATE(AC$4,"++"),Stac!$R74))=FALSE,IF(ISERR(FIND(CONCATENATE(AC$4,"+++"),Stac!$R74))=FALSE,"+++","++"),"+")," ")," ")</f>
        <v xml:space="preserve"> </v>
      </c>
      <c r="AD78" s="72" t="str">
        <f>Stac!C74</f>
        <v>Control theory of the continuous and discrete events processes</v>
      </c>
      <c r="AE78" s="27" t="str">
        <f>IF(ISERR(FIND(AE$4,Stac!$S74))=FALSE,IF(ISERR(FIND(CONCATENATE(AE$4,"+"),Stac!$S74))=FALSE,IF(ISERR(FIND(CONCATENATE(AE$4,"++"),Stac!$S74))=FALSE,IF(ISERR(FIND(CONCATENATE(AE$4,"+++"),Stac!$S74))=FALSE,"+++","++"),"+")," ")," ")</f>
        <v xml:space="preserve"> </v>
      </c>
      <c r="AF78" s="27" t="str">
        <f>IF(ISERR(FIND(AF$4,Stac!$S74))=FALSE,IF(ISERR(FIND(CONCATENATE(AF$4,"+"),Stac!$S74))=FALSE,IF(ISERR(FIND(CONCATENATE(AF$4,"++"),Stac!$S74))=FALSE,IF(ISERR(FIND(CONCATENATE(AF$4,"+++"),Stac!$S74))=FALSE,"+++","++"),"+")," ")," ")</f>
        <v xml:space="preserve"> </v>
      </c>
      <c r="AG78" s="27" t="str">
        <f>IF(ISERR(FIND(AG$4,Stac!$S74))=FALSE,IF(ISERR(FIND(CONCATENATE(AG$4,"+"),Stac!$S74))=FALSE,IF(ISERR(FIND(CONCATENATE(AG$4,"++"),Stac!$S74))=FALSE,IF(ISERR(FIND(CONCATENATE(AG$4,"+++"),Stac!$S74))=FALSE,"+++","++"),"+")," ")," ")</f>
        <v xml:space="preserve"> </v>
      </c>
      <c r="AH78" s="27" t="str">
        <f>IF(ISERR(FIND(AH$4,Stac!$S74))=FALSE,IF(ISERR(FIND(CONCATENATE(AH$4,"+"),Stac!$S74))=FALSE,IF(ISERR(FIND(CONCATENATE(AH$4,"++"),Stac!$S74))=FALSE,IF(ISERR(FIND(CONCATENATE(AH$4,"+++"),Stac!$S74))=FALSE,"+++","++"),"+")," ")," ")</f>
        <v xml:space="preserve"> </v>
      </c>
      <c r="AI78" s="27" t="str">
        <f>IF(ISERR(FIND(AI$4,Stac!$S74))=FALSE,IF(ISERR(FIND(CONCATENATE(AI$4,"+"),Stac!$S74))=FALSE,IF(ISERR(FIND(CONCATENATE(AI$4,"++"),Stac!$S74))=FALSE,IF(ISERR(FIND(CONCATENATE(AI$4,"+++"),Stac!$S74))=FALSE,"+++","++"),"+")," ")," ")</f>
        <v xml:space="preserve"> </v>
      </c>
      <c r="AJ78" s="27" t="str">
        <f>IF(ISERR(FIND(AJ$4,Stac!$S74))=FALSE,IF(ISERR(FIND(CONCATENATE(AJ$4,"+"),Stac!$S74))=FALSE,IF(ISERR(FIND(CONCATENATE(AJ$4,"++"),Stac!$S74))=FALSE,IF(ISERR(FIND(CONCATENATE(AJ$4,"+++"),Stac!$S74))=FALSE,"+++","++"),"+")," ")," ")</f>
        <v xml:space="preserve"> </v>
      </c>
      <c r="AK78" s="27" t="str">
        <f>IF(ISERR(FIND(AK$4,Stac!$S74))=FALSE,IF(ISERR(FIND(CONCATENATE(AK$4,"+"),Stac!$S74))=FALSE,IF(ISERR(FIND(CONCATENATE(AK$4,"++"),Stac!$S74))=FALSE,IF(ISERR(FIND(CONCATENATE(AK$4,"+++"),Stac!$S74))=FALSE,"+++","++"),"+")," ")," ")</f>
        <v xml:space="preserve"> </v>
      </c>
      <c r="AL78" s="27" t="str">
        <f>IF(ISERR(FIND(AL$4,Stac!$S74))=FALSE,IF(ISERR(FIND(CONCATENATE(AL$4,"+"),Stac!$S74))=FALSE,IF(ISERR(FIND(CONCATENATE(AL$4,"++"),Stac!$S74))=FALSE,IF(ISERR(FIND(CONCATENATE(AL$4,"+++"),Stac!$S74))=FALSE,"+++","++"),"+")," ")," ")</f>
        <v xml:space="preserve"> </v>
      </c>
      <c r="AM78" s="27" t="str">
        <f>IF(ISERR(FIND(AM$4,Stac!$S74))=FALSE,IF(ISERR(FIND(CONCATENATE(AM$4,"+"),Stac!$S74))=FALSE,IF(ISERR(FIND(CONCATENATE(AM$4,"++"),Stac!$S74))=FALSE,IF(ISERR(FIND(CONCATENATE(AM$4,"+++"),Stac!$S74))=FALSE,"+++","++"),"+")," ")," ")</f>
        <v xml:space="preserve"> </v>
      </c>
      <c r="AN78" s="27" t="str">
        <f>IF(ISERR(FIND(AN$4,Stac!$S74))=FALSE,IF(ISERR(FIND(CONCATENATE(AN$4,"+"),Stac!$S74))=FALSE,IF(ISERR(FIND(CONCATENATE(AN$4,"++"),Stac!$S74))=FALSE,IF(ISERR(FIND(CONCATENATE(AN$4,"+++"),Stac!$S74))=FALSE,"+++","++"),"+")," ")," ")</f>
        <v>+</v>
      </c>
      <c r="AO78" s="27" t="str">
        <f>IF(ISERR(FIND(AO$4,Stac!$S74))=FALSE,IF(ISERR(FIND(CONCATENATE(AO$4,"+"),Stac!$S74))=FALSE,IF(ISERR(FIND(CONCATENATE(AO$4,"++"),Stac!$S74))=FALSE,IF(ISERR(FIND(CONCATENATE(AO$4,"+++"),Stac!$S74))=FALSE,"+++","++"),"+")," ")," ")</f>
        <v>+</v>
      </c>
      <c r="AP78" s="27" t="str">
        <f>IF(ISERR(FIND(AP$4,Stac!$S74))=FALSE,IF(ISERR(FIND(CONCATENATE(AP$4,"+"),Stac!$S74))=FALSE,IF(ISERR(FIND(CONCATENATE(AP$4,"++"),Stac!$S74))=FALSE,IF(ISERR(FIND(CONCATENATE(AP$4,"+++"),Stac!$S74))=FALSE,"+++","++"),"+")," ")," ")</f>
        <v>+</v>
      </c>
      <c r="AQ78" s="27" t="str">
        <f>IF(ISERR(FIND(AQ$4,Stac!$S74))=FALSE,IF(ISERR(FIND(CONCATENATE(AQ$4,"+"),Stac!$S74))=FALSE,IF(ISERR(FIND(CONCATENATE(AQ$4,"++"),Stac!$S74))=FALSE,IF(ISERR(FIND(CONCATENATE(AQ$4,"+++"),Stac!$S74))=FALSE,"+++","++"),"+")," ")," ")</f>
        <v xml:space="preserve"> </v>
      </c>
      <c r="AR78" s="27" t="str">
        <f>IF(ISERR(FIND(AR$4,Stac!$S74))=FALSE,IF(ISERR(FIND(CONCATENATE(AR$4,"+"),Stac!$S74))=FALSE,IF(ISERR(FIND(CONCATENATE(AR$4,"++"),Stac!$S74))=FALSE,IF(ISERR(FIND(CONCATENATE(AR$4,"+++"),Stac!$S74))=FALSE,"+++","++"),"+")," ")," ")</f>
        <v xml:space="preserve"> </v>
      </c>
      <c r="AS78" s="27" t="str">
        <f>IF(ISERR(FIND(AS$4,Stac!$S74))=FALSE,IF(ISERR(FIND(CONCATENATE(AS$4,"+"),Stac!$S74))=FALSE,IF(ISERR(FIND(CONCATENATE(AS$4,"++"),Stac!$S74))=FALSE,IF(ISERR(FIND(CONCATENATE(AS$4,"+++"),Stac!$S74))=FALSE,"+++","++"),"+")," ")," ")</f>
        <v xml:space="preserve"> </v>
      </c>
      <c r="AT78" s="27" t="str">
        <f>IF(ISERR(FIND(AT$4,Stac!$S74))=FALSE,IF(ISERR(FIND(CONCATENATE(AT$4,"+"),Stac!$S74))=FALSE,IF(ISERR(FIND(CONCATENATE(AT$4,"++"),Stac!$S74))=FALSE,IF(ISERR(FIND(CONCATENATE(AT$4,"+++"),Stac!$S74))=FALSE,"+++","++"),"+")," ")," ")</f>
        <v xml:space="preserve"> </v>
      </c>
      <c r="AU78" s="27" t="str">
        <f>IF(ISERR(FIND(AU$4,Stac!$S74))=FALSE,IF(ISERR(FIND(CONCATENATE(AU$4,"+"),Stac!$S74))=FALSE,IF(ISERR(FIND(CONCATENATE(AU$4,"++"),Stac!$S74))=FALSE,IF(ISERR(FIND(CONCATENATE(AU$4,"+++"),Stac!$S74))=FALSE,"+++","++"),"+")," ")," ")</f>
        <v xml:space="preserve"> </v>
      </c>
      <c r="AV78" s="27" t="str">
        <f>IF(ISERR(FIND(AV$4,Stac!$S74))=FALSE,IF(ISERR(FIND(CONCATENATE(AV$4,"+"),Stac!$S74))=FALSE,IF(ISERR(FIND(CONCATENATE(AV$4,"++"),Stac!$S74))=FALSE,IF(ISERR(FIND(CONCATENATE(AV$4,"+++"),Stac!$S74))=FALSE,"+++","++"),"+")," ")," ")</f>
        <v xml:space="preserve"> </v>
      </c>
      <c r="AW78" s="27" t="str">
        <f>IF(ISERR(FIND(AW$4,Stac!$S74))=FALSE,IF(ISERR(FIND(CONCATENATE(AW$4,"+"),Stac!$S74))=FALSE,IF(ISERR(FIND(CONCATENATE(AW$4,"++"),Stac!$S74))=FALSE,IF(ISERR(FIND(CONCATENATE(AW$4,"+++"),Stac!$S74))=FALSE,"+++","++"),"+")," ")," ")</f>
        <v xml:space="preserve"> </v>
      </c>
      <c r="AX78" s="27" t="str">
        <f>IF(ISERR(FIND(AX$4,Stac!$S74))=FALSE,IF(ISERR(FIND(CONCATENATE(AX$4,"+"),Stac!$S74))=FALSE,IF(ISERR(FIND(CONCATENATE(AX$4,"++"),Stac!$S74))=FALSE,IF(ISERR(FIND(CONCATENATE(AX$4,"+++"),Stac!$S74))=FALSE,"+++","++"),"+")," ")," ")</f>
        <v xml:space="preserve"> </v>
      </c>
      <c r="AY78" s="27" t="str">
        <f>IF(ISERR(FIND(AY$4,Stac!$S74))=FALSE,IF(ISERR(FIND(CONCATENATE(AY$4,"+"),Stac!$S74))=FALSE,IF(ISERR(FIND(CONCATENATE(AY$4,"++"),Stac!$S74))=FALSE,IF(ISERR(FIND(CONCATENATE(AY$4,"+++"),Stac!$S74))=FALSE,"+++","++"),"+")," ")," ")</f>
        <v xml:space="preserve"> </v>
      </c>
      <c r="AZ78" s="27" t="str">
        <f>IF(ISERR(FIND(AZ$4,Stac!$S74))=FALSE,IF(ISERR(FIND(CONCATENATE(AZ$4,"+"),Stac!$S74))=FALSE,IF(ISERR(FIND(CONCATENATE(AZ$4,"++"),Stac!$S74))=FALSE,IF(ISERR(FIND(CONCATENATE(AZ$4,"+++"),Stac!$S74))=FALSE,"+++","++"),"+")," ")," ")</f>
        <v xml:space="preserve"> </v>
      </c>
      <c r="BA78" s="27" t="str">
        <f>IF(ISERR(FIND(BA$4,Stac!$S74))=FALSE,IF(ISERR(FIND(CONCATENATE(BA$4,"+"),Stac!$S74))=FALSE,IF(ISERR(FIND(CONCATENATE(BA$4,"++"),Stac!$S74))=FALSE,IF(ISERR(FIND(CONCATENATE(BA$4,"+++"),Stac!$S74))=FALSE,"+++","++"),"+")," ")," ")</f>
        <v xml:space="preserve"> </v>
      </c>
      <c r="BB78" s="27" t="str">
        <f>IF(ISERR(FIND(BB$4,Stac!$S74))=FALSE,IF(ISERR(FIND(CONCATENATE(BB$4,"+"),Stac!$S74))=FALSE,IF(ISERR(FIND(CONCATENATE(BB$4,"++"),Stac!$S74))=FALSE,IF(ISERR(FIND(CONCATENATE(BB$4,"+++"),Stac!$S74))=FALSE,"+++","++"),"+")," ")," ")</f>
        <v>+</v>
      </c>
      <c r="BC78" s="27" t="str">
        <f>IF(ISERR(FIND(BC$4,Stac!$S74))=FALSE,IF(ISERR(FIND(CONCATENATE(BC$4,"+"),Stac!$S74))=FALSE,IF(ISERR(FIND(CONCATENATE(BC$4,"++"),Stac!$S74))=FALSE,IF(ISERR(FIND(CONCATENATE(BC$4,"+++"),Stac!$S74))=FALSE,"+++","++"),"+")," ")," ")</f>
        <v xml:space="preserve"> </v>
      </c>
      <c r="BD78" s="27" t="str">
        <f>IF(ISERR(FIND(BD$4,Stac!$S74))=FALSE,IF(ISERR(FIND(CONCATENATE(BD$4,"+"),Stac!$S74))=FALSE,IF(ISERR(FIND(CONCATENATE(BD$4,"++"),Stac!$S74))=FALSE,IF(ISERR(FIND(CONCATENATE(BD$4,"+++"),Stac!$S74))=FALSE,"+++","++"),"+")," ")," ")</f>
        <v xml:space="preserve"> </v>
      </c>
      <c r="BE78" s="27" t="str">
        <f>IF(ISERR(FIND(BE$4,Stac!$S74))=FALSE,IF(ISERR(FIND(CONCATENATE(BE$4,"+"),Stac!$S74))=FALSE,IF(ISERR(FIND(CONCATENATE(BE$4,"++"),Stac!$S74))=FALSE,IF(ISERR(FIND(CONCATENATE(BE$4,"+++"),Stac!$S74))=FALSE,"+++","++"),"+")," ")," ")</f>
        <v xml:space="preserve"> </v>
      </c>
      <c r="BF78" s="27" t="str">
        <f>IF(ISERR(FIND(BF$4,Stac!$S74))=FALSE,IF(ISERR(FIND(CONCATENATE(BF$4,"+"),Stac!$S74))=FALSE,IF(ISERR(FIND(CONCATENATE(BF$4,"++"),Stac!$S74))=FALSE,IF(ISERR(FIND(CONCATENATE(BF$4,"+++"),Stac!$S74))=FALSE,"+++","++"),"+")," ")," ")</f>
        <v xml:space="preserve"> </v>
      </c>
      <c r="BG78" s="27" t="str">
        <f>IF(ISERR(FIND(BG$4,Stac!$S74))=FALSE,IF(ISERR(FIND(CONCATENATE(BG$4,"+"),Stac!$S74))=FALSE,IF(ISERR(FIND(CONCATENATE(BG$4,"++"),Stac!$S74))=FALSE,IF(ISERR(FIND(CONCATENATE(BG$4,"+++"),Stac!$S74))=FALSE,"+++","++"),"+")," ")," ")</f>
        <v>+</v>
      </c>
      <c r="BH78" s="27" t="str">
        <f>IF(ISERR(FIND(BH$4,Stac!$S74))=FALSE,IF(ISERR(FIND(CONCATENATE(BH$4,"+"),Stac!$S74))=FALSE,IF(ISERR(FIND(CONCATENATE(BH$4,"++"),Stac!$S74))=FALSE,IF(ISERR(FIND(CONCATENATE(BH$4,"+++"),Stac!$S74))=FALSE,"+++","++"),"+")," ")," ")</f>
        <v xml:space="preserve"> </v>
      </c>
      <c r="BI78" s="27" t="str">
        <f>IF(ISERR(FIND(BI$4,Stac!$S74))=FALSE,IF(ISERR(FIND(CONCATENATE(BI$4,"+"),Stac!$S74))=FALSE,IF(ISERR(FIND(CONCATENATE(BI$4,"++"),Stac!$S74))=FALSE,IF(ISERR(FIND(CONCATENATE(BI$4,"+++"),Stac!$S74))=FALSE,"+++","++"),"+")," ")," ")</f>
        <v xml:space="preserve"> </v>
      </c>
      <c r="BJ78" s="72" t="str">
        <f>Stac!C74</f>
        <v>Control theory of the continuous and discrete events processes</v>
      </c>
      <c r="BK78" s="27" t="str">
        <f>IF(ISERR(FIND(BK$4,Stac!$T74))=FALSE,IF(ISERR(FIND(CONCATENATE(BK$4,"+"),Stac!$T74))=FALSE,IF(ISERR(FIND(CONCATENATE(BK$4,"++"),Stac!$T74))=FALSE,IF(ISERR(FIND(CONCATENATE(BK$4,"+++"),Stac!$T74))=FALSE,"+++","++"),"+")," ")," ")</f>
        <v xml:space="preserve"> </v>
      </c>
      <c r="BL78" s="27" t="str">
        <f>IF(ISERR(FIND(BL$4,Stac!$T74))=FALSE,IF(ISERR(FIND(CONCATENATE(BL$4,"+"),Stac!$T74))=FALSE,IF(ISERR(FIND(CONCATENATE(BL$4,"++"),Stac!$T74))=FALSE,IF(ISERR(FIND(CONCATENATE(BL$4,"+++"),Stac!$T74))=FALSE,"+++","++"),"+")," ")," ")</f>
        <v xml:space="preserve"> </v>
      </c>
      <c r="BM78" s="27" t="str">
        <f>IF(ISERR(FIND(BM$4,Stac!$T74))=FALSE,IF(ISERR(FIND(CONCATENATE(BM$4,"+"),Stac!$T74))=FALSE,IF(ISERR(FIND(CONCATENATE(BM$4,"++"),Stac!$T74))=FALSE,IF(ISERR(FIND(CONCATENATE(BM$4,"+++"),Stac!$T74))=FALSE,"+++","++"),"+")," ")," ")</f>
        <v xml:space="preserve"> </v>
      </c>
      <c r="BN78" s="27" t="str">
        <f>IF(ISERR(FIND(BN$4,Stac!$T74))=FALSE,IF(ISERR(FIND(CONCATENATE(BN$4,"+"),Stac!$T74))=FALSE,IF(ISERR(FIND(CONCATENATE(BN$4,"++"),Stac!$T74))=FALSE,IF(ISERR(FIND(CONCATENATE(BN$4,"+++"),Stac!$T74))=FALSE,"+++","++"),"+")," ")," ")</f>
        <v>+</v>
      </c>
      <c r="BO78" s="27" t="str">
        <f>IF(ISERR(FIND(BO$4,Stac!$T74))=FALSE,IF(ISERR(FIND(CONCATENATE(BO$4,"+"),Stac!$T74))=FALSE,IF(ISERR(FIND(CONCATENATE(BO$4,"++"),Stac!$T74))=FALSE,IF(ISERR(FIND(CONCATENATE(BO$4,"+++"),Stac!$T74))=FALSE,"+++","++"),"+")," ")," ")</f>
        <v>+</v>
      </c>
      <c r="BP78" s="27" t="str">
        <f>IF(ISERR(FIND(BP$4,Stac!$T74))=FALSE,IF(ISERR(FIND(CONCATENATE(BP$4,"+"),Stac!$T74))=FALSE,IF(ISERR(FIND(CONCATENATE(BP$4,"++"),Stac!$T74))=FALSE,IF(ISERR(FIND(CONCATENATE(BP$4,"+++"),Stac!$T74))=FALSE,"+++","++"),"+")," ")," ")</f>
        <v xml:space="preserve"> </v>
      </c>
      <c r="BQ78" s="27" t="str">
        <f>IF(ISERR(FIND(BQ$4,Stac!$T74))=FALSE,IF(ISERR(FIND(CONCATENATE(BQ$4,"+"),Stac!$T74))=FALSE,IF(ISERR(FIND(CONCATENATE(BQ$4,"++"),Stac!$T74))=FALSE,IF(ISERR(FIND(CONCATENATE(BQ$4,"+++"),Stac!$T74))=FALSE,"+++","++"),"+")," ")," ")</f>
        <v xml:space="preserve"> </v>
      </c>
    </row>
    <row r="79" spans="1:69" ht="38.25">
      <c r="A79" s="49" t="str">
        <f>Stac!C75</f>
        <v>Elective course 3: Networks and distributed control systems / Flying robots</v>
      </c>
      <c r="B79" s="27" t="str">
        <f>IF(ISERR(FIND(B$4,Stac!$R75))=FALSE,IF(ISERR(FIND(CONCATENATE(B$4,"+"),Stac!$R75))=FALSE,IF(ISERR(FIND(CONCATENATE(B$4,"++"),Stac!$R75))=FALSE,IF(ISERR(FIND(CONCATENATE(B$4,"+++"),Stac!$R75))=FALSE,"+++","++"),"+")," ")," ")</f>
        <v xml:space="preserve"> </v>
      </c>
      <c r="C79" s="27" t="str">
        <f>IF(ISERR(FIND(C$4,Stac!$R75))=FALSE,IF(ISERR(FIND(CONCATENATE(C$4,"+"),Stac!$R75))=FALSE,IF(ISERR(FIND(CONCATENATE(C$4,"++"),Stac!$R75))=FALSE,IF(ISERR(FIND(CONCATENATE(C$4,"+++"),Stac!$R75))=FALSE,"+++","++"),"+")," ")," ")</f>
        <v xml:space="preserve"> </v>
      </c>
      <c r="D79" s="27" t="str">
        <f>IF(ISERR(FIND(D$4,Stac!$R75))=FALSE,IF(ISERR(FIND(CONCATENATE(D$4,"+"),Stac!$R75))=FALSE,IF(ISERR(FIND(CONCATENATE(D$4,"++"),Stac!$R75))=FALSE,IF(ISERR(FIND(CONCATENATE(D$4,"+++"),Stac!$R75))=FALSE,"+++","++"),"+")," ")," ")</f>
        <v xml:space="preserve"> </v>
      </c>
      <c r="E79" s="27" t="str">
        <f>IF(ISERR(FIND(E$4,Stac!$R75))=FALSE,IF(ISERR(FIND(CONCATENATE(E$4,"+"),Stac!$R75))=FALSE,IF(ISERR(FIND(CONCATENATE(E$4,"++"),Stac!$R75))=FALSE,IF(ISERR(FIND(CONCATENATE(E$4,"+++"),Stac!$R75))=FALSE,"+++","++"),"+")," ")," ")</f>
        <v xml:space="preserve"> </v>
      </c>
      <c r="F79" s="27" t="str">
        <f>IF(ISERR(FIND(F$4,Stac!$R75))=FALSE,IF(ISERR(FIND(CONCATENATE(F$4,"+"),Stac!$R75))=FALSE,IF(ISERR(FIND(CONCATENATE(F$4,"++"),Stac!$R75))=FALSE,IF(ISERR(FIND(CONCATENATE(F$4,"+++"),Stac!$R75))=FALSE,"+++","++"),"+")," ")," ")</f>
        <v xml:space="preserve"> </v>
      </c>
      <c r="G79" s="27" t="str">
        <f>IF(ISERR(FIND(G$4,Stac!$R75))=FALSE,IF(ISERR(FIND(CONCATENATE(G$4,"+"),Stac!$R75))=FALSE,IF(ISERR(FIND(CONCATENATE(G$4,"++"),Stac!$R75))=FALSE,IF(ISERR(FIND(CONCATENATE(G$4,"+++"),Stac!$R75))=FALSE,"+++","++"),"+")," ")," ")</f>
        <v xml:space="preserve"> </v>
      </c>
      <c r="H79" s="27" t="str">
        <f>IF(ISERR(FIND(H$4,Stac!$R75))=FALSE,IF(ISERR(FIND(CONCATENATE(H$4,"+"),Stac!$R75))=FALSE,IF(ISERR(FIND(CONCATENATE(H$4,"++"),Stac!$R75))=FALSE,IF(ISERR(FIND(CONCATENATE(H$4,"+++"),Stac!$R75))=FALSE,"+++","++"),"+")," ")," ")</f>
        <v xml:space="preserve"> </v>
      </c>
      <c r="I79" s="27" t="str">
        <f>IF(ISERR(FIND(I$4,Stac!$R75))=FALSE,IF(ISERR(FIND(CONCATENATE(I$4,"+"),Stac!$R75))=FALSE,IF(ISERR(FIND(CONCATENATE(I$4,"++"),Stac!$R75))=FALSE,IF(ISERR(FIND(CONCATENATE(I$4,"+++"),Stac!$R75))=FALSE,"+++","++"),"+")," ")," ")</f>
        <v xml:space="preserve"> </v>
      </c>
      <c r="J79" s="27" t="str">
        <f>IF(ISERR(FIND(J$4,Stac!$R75))=FALSE,IF(ISERR(FIND(CONCATENATE(J$4,"+"),Stac!$R75))=FALSE,IF(ISERR(FIND(CONCATENATE(J$4,"++"),Stac!$R75))=FALSE,IF(ISERR(FIND(CONCATENATE(J$4,"+++"),Stac!$R75))=FALSE,"+++","++"),"+")," ")," ")</f>
        <v xml:space="preserve"> </v>
      </c>
      <c r="K79" s="27" t="str">
        <f>IF(ISERR(FIND(K$4,Stac!$R75))=FALSE,IF(ISERR(FIND(CONCATENATE(K$4,"+"),Stac!$R75))=FALSE,IF(ISERR(FIND(CONCATENATE(K$4,"++"),Stac!$R75))=FALSE,IF(ISERR(FIND(CONCATENATE(K$4,"+++"),Stac!$R75))=FALSE,"+++","++"),"+")," ")," ")</f>
        <v>+</v>
      </c>
      <c r="L79" s="27" t="str">
        <f>IF(ISERR(FIND(L$4,Stac!$R75))=FALSE,IF(ISERR(FIND(CONCATENATE(L$4,"+"),Stac!$R75))=FALSE,IF(ISERR(FIND(CONCATENATE(L$4,"++"),Stac!$R75))=FALSE,IF(ISERR(FIND(CONCATENATE(L$4,"+++"),Stac!$R75))=FALSE,"+++","++"),"+")," ")," ")</f>
        <v xml:space="preserve"> </v>
      </c>
      <c r="M79" s="27" t="str">
        <f>IF(ISERR(FIND(M$4,Stac!$R75))=FALSE,IF(ISERR(FIND(CONCATENATE(M$4,"+"),Stac!$R75))=FALSE,IF(ISERR(FIND(CONCATENATE(M$4,"++"),Stac!$R75))=FALSE,IF(ISERR(FIND(CONCATENATE(M$4,"+++"),Stac!$R75))=FALSE,"+++","++"),"+")," ")," ")</f>
        <v xml:space="preserve"> </v>
      </c>
      <c r="N79" s="27" t="str">
        <f>IF(ISERR(FIND(N$4,Stac!$R75))=FALSE,IF(ISERR(FIND(CONCATENATE(N$4,"+"),Stac!$R75))=FALSE,IF(ISERR(FIND(CONCATENATE(N$4,"++"),Stac!$R75))=FALSE,IF(ISERR(FIND(CONCATENATE(N$4,"+++"),Stac!$R75))=FALSE,"+++","++"),"+")," ")," ")</f>
        <v xml:space="preserve"> </v>
      </c>
      <c r="O79" s="27" t="str">
        <f>IF(ISERR(FIND(O$4,Stac!$R75))=FALSE,IF(ISERR(FIND(CONCATENATE(O$4,"+"),Stac!$R75))=FALSE,IF(ISERR(FIND(CONCATENATE(O$4,"++"),Stac!$R75))=FALSE,IF(ISERR(FIND(CONCATENATE(O$4,"+++"),Stac!$R75))=FALSE,"+++","++"),"+")," ")," ")</f>
        <v xml:space="preserve"> </v>
      </c>
      <c r="P79" s="27" t="str">
        <f>IF(ISERR(FIND(P$4,Stac!$R75))=FALSE,IF(ISERR(FIND(CONCATENATE(P$4,"+"),Stac!$R75))=FALSE,IF(ISERR(FIND(CONCATENATE(P$4,"++"),Stac!$R75))=FALSE,IF(ISERR(FIND(CONCATENATE(P$4,"+++"),Stac!$R75))=FALSE,"+++","++"),"+")," ")," ")</f>
        <v xml:space="preserve"> </v>
      </c>
      <c r="Q79" s="27" t="str">
        <f>IF(ISERR(FIND(Q$4,Stac!$R75))=FALSE,IF(ISERR(FIND(CONCATENATE(Q$4,"+"),Stac!$R75))=FALSE,IF(ISERR(FIND(CONCATENATE(Q$4,"++"),Stac!$R75))=FALSE,IF(ISERR(FIND(CONCATENATE(Q$4,"+++"),Stac!$R75))=FALSE,"+++","++"),"+")," ")," ")</f>
        <v>+</v>
      </c>
      <c r="R79" s="27" t="str">
        <f>IF(ISERR(FIND(R$4,Stac!$R75))=FALSE,IF(ISERR(FIND(CONCATENATE(R$4,"+"),Stac!$R75))=FALSE,IF(ISERR(FIND(CONCATENATE(R$4,"++"),Stac!$R75))=FALSE,IF(ISERR(FIND(CONCATENATE(R$4,"+++"),Stac!$R75))=FALSE,"+++","++"),"+")," ")," ")</f>
        <v xml:space="preserve"> </v>
      </c>
      <c r="S79" s="27" t="str">
        <f>IF(ISERR(FIND(S$4,Stac!$R75))=FALSE,IF(ISERR(FIND(CONCATENATE(S$4,"+"),Stac!$R75))=FALSE,IF(ISERR(FIND(CONCATENATE(S$4,"++"),Stac!$R75))=FALSE,IF(ISERR(FIND(CONCATENATE(S$4,"+++"),Stac!$R75))=FALSE,"+++","++"),"+")," ")," ")</f>
        <v xml:space="preserve"> </v>
      </c>
      <c r="T79" s="27" t="str">
        <f>IF(ISERR(FIND(T$4,Stac!$R75))=FALSE,IF(ISERR(FIND(CONCATENATE(T$4,"+"),Stac!$R75))=FALSE,IF(ISERR(FIND(CONCATENATE(T$4,"++"),Stac!$R75))=FALSE,IF(ISERR(FIND(CONCATENATE(T$4,"+++"),Stac!$R75))=FALSE,"+++","++"),"+")," ")," ")</f>
        <v>+</v>
      </c>
      <c r="U79" s="27" t="str">
        <f>IF(ISERR(FIND(U$4,Stac!$R75))=FALSE,IF(ISERR(FIND(CONCATENATE(U$4,"+"),Stac!$R75))=FALSE,IF(ISERR(FIND(CONCATENATE(U$4,"++"),Stac!$R75))=FALSE,IF(ISERR(FIND(CONCATENATE(U$4,"+++"),Stac!$R75))=FALSE,"+++","++"),"+")," ")," ")</f>
        <v xml:space="preserve"> </v>
      </c>
      <c r="V79" s="27" t="str">
        <f>IF(ISERR(FIND(V$4,Stac!$R75))=FALSE,IF(ISERR(FIND(CONCATENATE(V$4,"+"),Stac!$R75))=FALSE,IF(ISERR(FIND(CONCATENATE(V$4,"++"),Stac!$R75))=FALSE,IF(ISERR(FIND(CONCATENATE(V$4,"+++"),Stac!$R75))=FALSE,"+++","++"),"+")," ")," ")</f>
        <v xml:space="preserve"> </v>
      </c>
      <c r="W79" s="27" t="str">
        <f>IF(ISERR(FIND(W$4,Stac!$R75))=FALSE,IF(ISERR(FIND(CONCATENATE(W$4,"+"),Stac!$R75))=FALSE,IF(ISERR(FIND(CONCATENATE(W$4,"++"),Stac!$R75))=FALSE,IF(ISERR(FIND(CONCATENATE(W$4,"+++"),Stac!$R75))=FALSE,"+++","++"),"+")," ")," ")</f>
        <v xml:space="preserve"> </v>
      </c>
      <c r="X79" s="27" t="str">
        <f>IF(ISERR(FIND(X$4,Stac!$R75))=FALSE,IF(ISERR(FIND(CONCATENATE(X$4,"+"),Stac!$R75))=FALSE,IF(ISERR(FIND(CONCATENATE(X$4,"++"),Stac!$R75))=FALSE,IF(ISERR(FIND(CONCATENATE(X$4,"+++"),Stac!$R75))=FALSE,"+++","++"),"+")," ")," ")</f>
        <v>+</v>
      </c>
      <c r="Y79" s="27" t="str">
        <f>IF(ISERR(FIND(Y$4,Stac!$R75))=FALSE,IF(ISERR(FIND(CONCATENATE(Y$4,"+"),Stac!$R75))=FALSE,IF(ISERR(FIND(CONCATENATE(Y$4,"++"),Stac!$R75))=FALSE,IF(ISERR(FIND(CONCATENATE(Y$4,"+++"),Stac!$R75))=FALSE,"+++","++"),"+")," ")," ")</f>
        <v xml:space="preserve"> </v>
      </c>
      <c r="Z79" s="27" t="str">
        <f>IF(ISERR(FIND(Z$4,Stac!$R75))=FALSE,IF(ISERR(FIND(CONCATENATE(Z$4,"+"),Stac!$R75))=FALSE,IF(ISERR(FIND(CONCATENATE(Z$4,"++"),Stac!$R75))=FALSE,IF(ISERR(FIND(CONCATENATE(Z$4,"+++"),Stac!$R75))=FALSE,"+++","++"),"+")," ")," ")</f>
        <v xml:space="preserve"> </v>
      </c>
      <c r="AA79" s="27" t="str">
        <f>IF(ISERR(FIND(AA$4,Stac!$R75))=FALSE,IF(ISERR(FIND(CONCATENATE(AA$4,"+"),Stac!$R75))=FALSE,IF(ISERR(FIND(CONCATENATE(AA$4,"++"),Stac!$R75))=FALSE,IF(ISERR(FIND(CONCATENATE(AA$4,"+++"),Stac!$R75))=FALSE,"+++","++"),"+")," ")," ")</f>
        <v xml:space="preserve"> </v>
      </c>
      <c r="AB79" s="27" t="str">
        <f>IF(ISERR(FIND(AB$4,Stac!$R75))=FALSE,IF(ISERR(FIND(CONCATENATE(AB$4,"+"),Stac!$R75))=FALSE,IF(ISERR(FIND(CONCATENATE(AB$4,"++"),Stac!$R75))=FALSE,IF(ISERR(FIND(CONCATENATE(AB$4,"+++"),Stac!$R75))=FALSE,"+++","++"),"+")," ")," ")</f>
        <v xml:space="preserve"> </v>
      </c>
      <c r="AC79" s="27" t="str">
        <f>IF(ISERR(FIND(AC$4,Stac!$R75))=FALSE,IF(ISERR(FIND(CONCATENATE(AC$4,"+"),Stac!$R75))=FALSE,IF(ISERR(FIND(CONCATENATE(AC$4,"++"),Stac!$R75))=FALSE,IF(ISERR(FIND(CONCATENATE(AC$4,"+++"),Stac!$R75))=FALSE,"+++","++"),"+")," ")," ")</f>
        <v xml:space="preserve"> </v>
      </c>
      <c r="AD79" s="72" t="str">
        <f>Stac!C75</f>
        <v>Elective course 3: Networks and distributed control systems / Flying robots</v>
      </c>
      <c r="AE79" s="27" t="str">
        <f>IF(ISERR(FIND(AE$4,Stac!$S75))=FALSE,IF(ISERR(FIND(CONCATENATE(AE$4,"+"),Stac!$S75))=FALSE,IF(ISERR(FIND(CONCATENATE(AE$4,"++"),Stac!$S75))=FALSE,IF(ISERR(FIND(CONCATENATE(AE$4,"+++"),Stac!$S75))=FALSE,"+++","++"),"+")," ")," ")</f>
        <v xml:space="preserve"> </v>
      </c>
      <c r="AF79" s="27" t="str">
        <f>IF(ISERR(FIND(AF$4,Stac!$S75))=FALSE,IF(ISERR(FIND(CONCATENATE(AF$4,"+"),Stac!$S75))=FALSE,IF(ISERR(FIND(CONCATENATE(AF$4,"++"),Stac!$S75))=FALSE,IF(ISERR(FIND(CONCATENATE(AF$4,"+++"),Stac!$S75))=FALSE,"+++","++"),"+")," ")," ")</f>
        <v xml:space="preserve"> </v>
      </c>
      <c r="AG79" s="27" t="str">
        <f>IF(ISERR(FIND(AG$4,Stac!$S75))=FALSE,IF(ISERR(FIND(CONCATENATE(AG$4,"+"),Stac!$S75))=FALSE,IF(ISERR(FIND(CONCATENATE(AG$4,"++"),Stac!$S75))=FALSE,IF(ISERR(FIND(CONCATENATE(AG$4,"+++"),Stac!$S75))=FALSE,"+++","++"),"+")," ")," ")</f>
        <v xml:space="preserve"> </v>
      </c>
      <c r="AH79" s="27" t="str">
        <f>IF(ISERR(FIND(AH$4,Stac!$S75))=FALSE,IF(ISERR(FIND(CONCATENATE(AH$4,"+"),Stac!$S75))=FALSE,IF(ISERR(FIND(CONCATENATE(AH$4,"++"),Stac!$S75))=FALSE,IF(ISERR(FIND(CONCATENATE(AH$4,"+++"),Stac!$S75))=FALSE,"+++","++"),"+")," ")," ")</f>
        <v xml:space="preserve"> </v>
      </c>
      <c r="AI79" s="27" t="str">
        <f>IF(ISERR(FIND(AI$4,Stac!$S75))=FALSE,IF(ISERR(FIND(CONCATENATE(AI$4,"+"),Stac!$S75))=FALSE,IF(ISERR(FIND(CONCATENATE(AI$4,"++"),Stac!$S75))=FALSE,IF(ISERR(FIND(CONCATENATE(AI$4,"+++"),Stac!$S75))=FALSE,"+++","++"),"+")," ")," ")</f>
        <v xml:space="preserve"> </v>
      </c>
      <c r="AJ79" s="27" t="str">
        <f>IF(ISERR(FIND(AJ$4,Stac!$S75))=FALSE,IF(ISERR(FIND(CONCATENATE(AJ$4,"+"),Stac!$S75))=FALSE,IF(ISERR(FIND(CONCATENATE(AJ$4,"++"),Stac!$S75))=FALSE,IF(ISERR(FIND(CONCATENATE(AJ$4,"+++"),Stac!$S75))=FALSE,"+++","++"),"+")," ")," ")</f>
        <v xml:space="preserve"> </v>
      </c>
      <c r="AK79" s="27" t="str">
        <f>IF(ISERR(FIND(AK$4,Stac!$S75))=FALSE,IF(ISERR(FIND(CONCATENATE(AK$4,"+"),Stac!$S75))=FALSE,IF(ISERR(FIND(CONCATENATE(AK$4,"++"),Stac!$S75))=FALSE,IF(ISERR(FIND(CONCATENATE(AK$4,"+++"),Stac!$S75))=FALSE,"+++","++"),"+")," ")," ")</f>
        <v xml:space="preserve"> </v>
      </c>
      <c r="AL79" s="27" t="str">
        <f>IF(ISERR(FIND(AL$4,Stac!$S75))=FALSE,IF(ISERR(FIND(CONCATENATE(AL$4,"+"),Stac!$S75))=FALSE,IF(ISERR(FIND(CONCATENATE(AL$4,"++"),Stac!$S75))=FALSE,IF(ISERR(FIND(CONCATENATE(AL$4,"+++"),Stac!$S75))=FALSE,"+++","++"),"+")," ")," ")</f>
        <v xml:space="preserve"> </v>
      </c>
      <c r="AM79" s="27" t="str">
        <f>IF(ISERR(FIND(AM$4,Stac!$S75))=FALSE,IF(ISERR(FIND(CONCATENATE(AM$4,"+"),Stac!$S75))=FALSE,IF(ISERR(FIND(CONCATENATE(AM$4,"++"),Stac!$S75))=FALSE,IF(ISERR(FIND(CONCATENATE(AM$4,"+++"),Stac!$S75))=FALSE,"+++","++"),"+")," ")," ")</f>
        <v xml:space="preserve"> </v>
      </c>
      <c r="AN79" s="27" t="str">
        <f>IF(ISERR(FIND(AN$4,Stac!$S75))=FALSE,IF(ISERR(FIND(CONCATENATE(AN$4,"+"),Stac!$S75))=FALSE,IF(ISERR(FIND(CONCATENATE(AN$4,"++"),Stac!$S75))=FALSE,IF(ISERR(FIND(CONCATENATE(AN$4,"+++"),Stac!$S75))=FALSE,"+++","++"),"+")," ")," ")</f>
        <v xml:space="preserve"> </v>
      </c>
      <c r="AO79" s="27" t="str">
        <f>IF(ISERR(FIND(AO$4,Stac!$S75))=FALSE,IF(ISERR(FIND(CONCATENATE(AO$4,"+"),Stac!$S75))=FALSE,IF(ISERR(FIND(CONCATENATE(AO$4,"++"),Stac!$S75))=FALSE,IF(ISERR(FIND(CONCATENATE(AO$4,"+++"),Stac!$S75))=FALSE,"+++","++"),"+")," ")," ")</f>
        <v>+</v>
      </c>
      <c r="AP79" s="27" t="str">
        <f>IF(ISERR(FIND(AP$4,Stac!$S75))=FALSE,IF(ISERR(FIND(CONCATENATE(AP$4,"+"),Stac!$S75))=FALSE,IF(ISERR(FIND(CONCATENATE(AP$4,"++"),Stac!$S75))=FALSE,IF(ISERR(FIND(CONCATENATE(AP$4,"+++"),Stac!$S75))=FALSE,"+++","++"),"+")," ")," ")</f>
        <v xml:space="preserve"> </v>
      </c>
      <c r="AQ79" s="27" t="str">
        <f>IF(ISERR(FIND(AQ$4,Stac!$S75))=FALSE,IF(ISERR(FIND(CONCATENATE(AQ$4,"+"),Stac!$S75))=FALSE,IF(ISERR(FIND(CONCATENATE(AQ$4,"++"),Stac!$S75))=FALSE,IF(ISERR(FIND(CONCATENATE(AQ$4,"+++"),Stac!$S75))=FALSE,"+++","++"),"+")," ")," ")</f>
        <v>+</v>
      </c>
      <c r="AR79" s="27" t="str">
        <f>IF(ISERR(FIND(AR$4,Stac!$S75))=FALSE,IF(ISERR(FIND(CONCATENATE(AR$4,"+"),Stac!$S75))=FALSE,IF(ISERR(FIND(CONCATENATE(AR$4,"++"),Stac!$S75))=FALSE,IF(ISERR(FIND(CONCATENATE(AR$4,"+++"),Stac!$S75))=FALSE,"+++","++"),"+")," ")," ")</f>
        <v xml:space="preserve"> </v>
      </c>
      <c r="AS79" s="27" t="str">
        <f>IF(ISERR(FIND(AS$4,Stac!$S75))=FALSE,IF(ISERR(FIND(CONCATENATE(AS$4,"+"),Stac!$S75))=FALSE,IF(ISERR(FIND(CONCATENATE(AS$4,"++"),Stac!$S75))=FALSE,IF(ISERR(FIND(CONCATENATE(AS$4,"+++"),Stac!$S75))=FALSE,"+++","++"),"+")," ")," ")</f>
        <v xml:space="preserve"> </v>
      </c>
      <c r="AT79" s="27" t="str">
        <f>IF(ISERR(FIND(AT$4,Stac!$S75))=FALSE,IF(ISERR(FIND(CONCATENATE(AT$4,"+"),Stac!$S75))=FALSE,IF(ISERR(FIND(CONCATENATE(AT$4,"++"),Stac!$S75))=FALSE,IF(ISERR(FIND(CONCATENATE(AT$4,"+++"),Stac!$S75))=FALSE,"+++","++"),"+")," ")," ")</f>
        <v xml:space="preserve"> </v>
      </c>
      <c r="AU79" s="27" t="str">
        <f>IF(ISERR(FIND(AU$4,Stac!$S75))=FALSE,IF(ISERR(FIND(CONCATENATE(AU$4,"+"),Stac!$S75))=FALSE,IF(ISERR(FIND(CONCATENATE(AU$4,"++"),Stac!$S75))=FALSE,IF(ISERR(FIND(CONCATENATE(AU$4,"+++"),Stac!$S75))=FALSE,"+++","++"),"+")," ")," ")</f>
        <v xml:space="preserve"> </v>
      </c>
      <c r="AV79" s="27" t="str">
        <f>IF(ISERR(FIND(AV$4,Stac!$S75))=FALSE,IF(ISERR(FIND(CONCATENATE(AV$4,"+"),Stac!$S75))=FALSE,IF(ISERR(FIND(CONCATENATE(AV$4,"++"),Stac!$S75))=FALSE,IF(ISERR(FIND(CONCATENATE(AV$4,"+++"),Stac!$S75))=FALSE,"+++","++"),"+")," ")," ")</f>
        <v>+</v>
      </c>
      <c r="AW79" s="27" t="str">
        <f>IF(ISERR(FIND(AW$4,Stac!$S75))=FALSE,IF(ISERR(FIND(CONCATENATE(AW$4,"+"),Stac!$S75))=FALSE,IF(ISERR(FIND(CONCATENATE(AW$4,"++"),Stac!$S75))=FALSE,IF(ISERR(FIND(CONCATENATE(AW$4,"+++"),Stac!$S75))=FALSE,"+++","++"),"+")," ")," ")</f>
        <v xml:space="preserve"> </v>
      </c>
      <c r="AX79" s="27" t="str">
        <f>IF(ISERR(FIND(AX$4,Stac!$S75))=FALSE,IF(ISERR(FIND(CONCATENATE(AX$4,"+"),Stac!$S75))=FALSE,IF(ISERR(FIND(CONCATENATE(AX$4,"++"),Stac!$S75))=FALSE,IF(ISERR(FIND(CONCATENATE(AX$4,"+++"),Stac!$S75))=FALSE,"+++","++"),"+")," ")," ")</f>
        <v xml:space="preserve"> </v>
      </c>
      <c r="AY79" s="27" t="str">
        <f>IF(ISERR(FIND(AY$4,Stac!$S75))=FALSE,IF(ISERR(FIND(CONCATENATE(AY$4,"+"),Stac!$S75))=FALSE,IF(ISERR(FIND(CONCATENATE(AY$4,"++"),Stac!$S75))=FALSE,IF(ISERR(FIND(CONCATENATE(AY$4,"+++"),Stac!$S75))=FALSE,"+++","++"),"+")," ")," ")</f>
        <v xml:space="preserve"> </v>
      </c>
      <c r="AZ79" s="27" t="str">
        <f>IF(ISERR(FIND(AZ$4,Stac!$S75))=FALSE,IF(ISERR(FIND(CONCATENATE(AZ$4,"+"),Stac!$S75))=FALSE,IF(ISERR(FIND(CONCATENATE(AZ$4,"++"),Stac!$S75))=FALSE,IF(ISERR(FIND(CONCATENATE(AZ$4,"+++"),Stac!$S75))=FALSE,"+++","++"),"+")," ")," ")</f>
        <v xml:space="preserve"> </v>
      </c>
      <c r="BA79" s="27" t="str">
        <f>IF(ISERR(FIND(BA$4,Stac!$S75))=FALSE,IF(ISERR(FIND(CONCATENATE(BA$4,"+"),Stac!$S75))=FALSE,IF(ISERR(FIND(CONCATENATE(BA$4,"++"),Stac!$S75))=FALSE,IF(ISERR(FIND(CONCATENATE(BA$4,"+++"),Stac!$S75))=FALSE,"+++","++"),"+")," ")," ")</f>
        <v xml:space="preserve"> </v>
      </c>
      <c r="BB79" s="27" t="str">
        <f>IF(ISERR(FIND(BB$4,Stac!$S75))=FALSE,IF(ISERR(FIND(CONCATENATE(BB$4,"+"),Stac!$S75))=FALSE,IF(ISERR(FIND(CONCATENATE(BB$4,"++"),Stac!$S75))=FALSE,IF(ISERR(FIND(CONCATENATE(BB$4,"+++"),Stac!$S75))=FALSE,"+++","++"),"+")," ")," ")</f>
        <v>+</v>
      </c>
      <c r="BC79" s="27" t="str">
        <f>IF(ISERR(FIND(BC$4,Stac!$S75))=FALSE,IF(ISERR(FIND(CONCATENATE(BC$4,"+"),Stac!$S75))=FALSE,IF(ISERR(FIND(CONCATENATE(BC$4,"++"),Stac!$S75))=FALSE,IF(ISERR(FIND(CONCATENATE(BC$4,"+++"),Stac!$S75))=FALSE,"+++","++"),"+")," ")," ")</f>
        <v xml:space="preserve"> </v>
      </c>
      <c r="BD79" s="27" t="str">
        <f>IF(ISERR(FIND(BD$4,Stac!$S75))=FALSE,IF(ISERR(FIND(CONCATENATE(BD$4,"+"),Stac!$S75))=FALSE,IF(ISERR(FIND(CONCATENATE(BD$4,"++"),Stac!$S75))=FALSE,IF(ISERR(FIND(CONCATENATE(BD$4,"+++"),Stac!$S75))=FALSE,"+++","++"),"+")," ")," ")</f>
        <v xml:space="preserve"> </v>
      </c>
      <c r="BE79" s="27" t="str">
        <f>IF(ISERR(FIND(BE$4,Stac!$S75))=FALSE,IF(ISERR(FIND(CONCATENATE(BE$4,"+"),Stac!$S75))=FALSE,IF(ISERR(FIND(CONCATENATE(BE$4,"++"),Stac!$S75))=FALSE,IF(ISERR(FIND(CONCATENATE(BE$4,"+++"),Stac!$S75))=FALSE,"+++","++"),"+")," ")," ")</f>
        <v xml:space="preserve"> </v>
      </c>
      <c r="BF79" s="27" t="str">
        <f>IF(ISERR(FIND(BF$4,Stac!$S75))=FALSE,IF(ISERR(FIND(CONCATENATE(BF$4,"+"),Stac!$S75))=FALSE,IF(ISERR(FIND(CONCATENATE(BF$4,"++"),Stac!$S75))=FALSE,IF(ISERR(FIND(CONCATENATE(BF$4,"+++"),Stac!$S75))=FALSE,"+++","++"),"+")," ")," ")</f>
        <v>+</v>
      </c>
      <c r="BG79" s="27" t="str">
        <f>IF(ISERR(FIND(BG$4,Stac!$S75))=FALSE,IF(ISERR(FIND(CONCATENATE(BG$4,"+"),Stac!$S75))=FALSE,IF(ISERR(FIND(CONCATENATE(BG$4,"++"),Stac!$S75))=FALSE,IF(ISERR(FIND(CONCATENATE(BG$4,"+++"),Stac!$S75))=FALSE,"+++","++"),"+")," ")," ")</f>
        <v xml:space="preserve"> </v>
      </c>
      <c r="BH79" s="27" t="str">
        <f>IF(ISERR(FIND(BH$4,Stac!$S75))=FALSE,IF(ISERR(FIND(CONCATENATE(BH$4,"+"),Stac!$S75))=FALSE,IF(ISERR(FIND(CONCATENATE(BH$4,"++"),Stac!$S75))=FALSE,IF(ISERR(FIND(CONCATENATE(BH$4,"+++"),Stac!$S75))=FALSE,"+++","++"),"+")," ")," ")</f>
        <v xml:space="preserve"> </v>
      </c>
      <c r="BI79" s="27" t="str">
        <f>IF(ISERR(FIND(BI$4,Stac!$S75))=FALSE,IF(ISERR(FIND(CONCATENATE(BI$4,"+"),Stac!$S75))=FALSE,IF(ISERR(FIND(CONCATENATE(BI$4,"++"),Stac!$S75))=FALSE,IF(ISERR(FIND(CONCATENATE(BI$4,"+++"),Stac!$S75))=FALSE,"+++","++"),"+")," ")," ")</f>
        <v xml:space="preserve"> </v>
      </c>
      <c r="BJ79" s="72" t="str">
        <f>Stac!C75</f>
        <v>Elective course 3: Networks and distributed control systems / Flying robots</v>
      </c>
      <c r="BK79" s="27" t="str">
        <f>IF(ISERR(FIND(BK$4,Stac!$T75))=FALSE,IF(ISERR(FIND(CONCATENATE(BK$4,"+"),Stac!$T75))=FALSE,IF(ISERR(FIND(CONCATENATE(BK$4,"++"),Stac!$T75))=FALSE,IF(ISERR(FIND(CONCATENATE(BK$4,"+++"),Stac!$T75))=FALSE,"+++","++"),"+")," ")," ")</f>
        <v xml:space="preserve"> </v>
      </c>
      <c r="BL79" s="27" t="str">
        <f>IF(ISERR(FIND(BL$4,Stac!$T75))=FALSE,IF(ISERR(FIND(CONCATENATE(BL$4,"+"),Stac!$T75))=FALSE,IF(ISERR(FIND(CONCATENATE(BL$4,"++"),Stac!$T75))=FALSE,IF(ISERR(FIND(CONCATENATE(BL$4,"+++"),Stac!$T75))=FALSE,"+++","++"),"+")," ")," ")</f>
        <v xml:space="preserve"> </v>
      </c>
      <c r="BM79" s="27" t="str">
        <f>IF(ISERR(FIND(BM$4,Stac!$T75))=FALSE,IF(ISERR(FIND(CONCATENATE(BM$4,"+"),Stac!$T75))=FALSE,IF(ISERR(FIND(CONCATENATE(BM$4,"++"),Stac!$T75))=FALSE,IF(ISERR(FIND(CONCATENATE(BM$4,"+++"),Stac!$T75))=FALSE,"+++","++"),"+")," ")," ")</f>
        <v>+</v>
      </c>
      <c r="BN79" s="27" t="str">
        <f>IF(ISERR(FIND(BN$4,Stac!$T75))=FALSE,IF(ISERR(FIND(CONCATENATE(BN$4,"+"),Stac!$T75))=FALSE,IF(ISERR(FIND(CONCATENATE(BN$4,"++"),Stac!$T75))=FALSE,IF(ISERR(FIND(CONCATENATE(BN$4,"+++"),Stac!$T75))=FALSE,"+++","++"),"+")," ")," ")</f>
        <v>+</v>
      </c>
      <c r="BO79" s="27" t="str">
        <f>IF(ISERR(FIND(BO$4,Stac!$T75))=FALSE,IF(ISERR(FIND(CONCATENATE(BO$4,"+"),Stac!$T75))=FALSE,IF(ISERR(FIND(CONCATENATE(BO$4,"++"),Stac!$T75))=FALSE,IF(ISERR(FIND(CONCATENATE(BO$4,"+++"),Stac!$T75))=FALSE,"+++","++"),"+")," ")," ")</f>
        <v>+</v>
      </c>
      <c r="BP79" s="27" t="str">
        <f>IF(ISERR(FIND(BP$4,Stac!$T75))=FALSE,IF(ISERR(FIND(CONCATENATE(BP$4,"+"),Stac!$T75))=FALSE,IF(ISERR(FIND(CONCATENATE(BP$4,"++"),Stac!$T75))=FALSE,IF(ISERR(FIND(CONCATENATE(BP$4,"+++"),Stac!$T75))=FALSE,"+++","++"),"+")," ")," ")</f>
        <v xml:space="preserve"> </v>
      </c>
      <c r="BQ79" s="27" t="str">
        <f>IF(ISERR(FIND(BQ$4,Stac!$T75))=FALSE,IF(ISERR(FIND(CONCATENATE(BQ$4,"+"),Stac!$T75))=FALSE,IF(ISERR(FIND(CONCATENATE(BQ$4,"++"),Stac!$T75))=FALSE,IF(ISERR(FIND(CONCATENATE(BQ$4,"+++"),Stac!$T75))=FALSE,"+++","++"),"+")," ")," ")</f>
        <v xml:space="preserve"> </v>
      </c>
    </row>
    <row r="80" spans="1:69">
      <c r="A80" s="49" t="str">
        <f>Stac!C76</f>
        <v>Digital controllers and PLC</v>
      </c>
      <c r="B80" s="27" t="str">
        <f>IF(ISERR(FIND(B$4,Stac!$R76))=FALSE,IF(ISERR(FIND(CONCATENATE(B$4,"+"),Stac!$R76))=FALSE,IF(ISERR(FIND(CONCATENATE(B$4,"++"),Stac!$R76))=FALSE,IF(ISERR(FIND(CONCATENATE(B$4,"+++"),Stac!$R76))=FALSE,"+++","++"),"+")," ")," ")</f>
        <v xml:space="preserve"> </v>
      </c>
      <c r="C80" s="27" t="str">
        <f>IF(ISERR(FIND(C$4,Stac!$R76))=FALSE,IF(ISERR(FIND(CONCATENATE(C$4,"+"),Stac!$R76))=FALSE,IF(ISERR(FIND(CONCATENATE(C$4,"++"),Stac!$R76))=FALSE,IF(ISERR(FIND(CONCATENATE(C$4,"+++"),Stac!$R76))=FALSE,"+++","++"),"+")," ")," ")</f>
        <v xml:space="preserve"> </v>
      </c>
      <c r="D80" s="27" t="str">
        <f>IF(ISERR(FIND(D$4,Stac!$R76))=FALSE,IF(ISERR(FIND(CONCATENATE(D$4,"+"),Stac!$R76))=FALSE,IF(ISERR(FIND(CONCATENATE(D$4,"++"),Stac!$R76))=FALSE,IF(ISERR(FIND(CONCATENATE(D$4,"+++"),Stac!$R76))=FALSE,"+++","++"),"+")," ")," ")</f>
        <v xml:space="preserve"> </v>
      </c>
      <c r="E80" s="27" t="str">
        <f>IF(ISERR(FIND(E$4,Stac!$R76))=FALSE,IF(ISERR(FIND(CONCATENATE(E$4,"+"),Stac!$R76))=FALSE,IF(ISERR(FIND(CONCATENATE(E$4,"++"),Stac!$R76))=FALSE,IF(ISERR(FIND(CONCATENATE(E$4,"+++"),Stac!$R76))=FALSE,"+++","++"),"+")," ")," ")</f>
        <v xml:space="preserve"> </v>
      </c>
      <c r="F80" s="27" t="str">
        <f>IF(ISERR(FIND(F$4,Stac!$R76))=FALSE,IF(ISERR(FIND(CONCATENATE(F$4,"+"),Stac!$R76))=FALSE,IF(ISERR(FIND(CONCATENATE(F$4,"++"),Stac!$R76))=FALSE,IF(ISERR(FIND(CONCATENATE(F$4,"+++"),Stac!$R76))=FALSE,"+++","++"),"+")," ")," ")</f>
        <v xml:space="preserve"> </v>
      </c>
      <c r="G80" s="27" t="str">
        <f>IF(ISERR(FIND(G$4,Stac!$R76))=FALSE,IF(ISERR(FIND(CONCATENATE(G$4,"+"),Stac!$R76))=FALSE,IF(ISERR(FIND(CONCATENATE(G$4,"++"),Stac!$R76))=FALSE,IF(ISERR(FIND(CONCATENATE(G$4,"+++"),Stac!$R76))=FALSE,"+++","++"),"+")," ")," ")</f>
        <v xml:space="preserve"> </v>
      </c>
      <c r="H80" s="27" t="str">
        <f>IF(ISERR(FIND(H$4,Stac!$R76))=FALSE,IF(ISERR(FIND(CONCATENATE(H$4,"+"),Stac!$R76))=FALSE,IF(ISERR(FIND(CONCATENATE(H$4,"++"),Stac!$R76))=FALSE,IF(ISERR(FIND(CONCATENATE(H$4,"+++"),Stac!$R76))=FALSE,"+++","++"),"+")," ")," ")</f>
        <v xml:space="preserve"> </v>
      </c>
      <c r="I80" s="27" t="str">
        <f>IF(ISERR(FIND(I$4,Stac!$R76))=FALSE,IF(ISERR(FIND(CONCATENATE(I$4,"+"),Stac!$R76))=FALSE,IF(ISERR(FIND(CONCATENATE(I$4,"++"),Stac!$R76))=FALSE,IF(ISERR(FIND(CONCATENATE(I$4,"+++"),Stac!$R76))=FALSE,"+++","++"),"+")," ")," ")</f>
        <v xml:space="preserve"> </v>
      </c>
      <c r="J80" s="27" t="str">
        <f>IF(ISERR(FIND(J$4,Stac!$R76))=FALSE,IF(ISERR(FIND(CONCATENATE(J$4,"+"),Stac!$R76))=FALSE,IF(ISERR(FIND(CONCATENATE(J$4,"++"),Stac!$R76))=FALSE,IF(ISERR(FIND(CONCATENATE(J$4,"+++"),Stac!$R76))=FALSE,"+++","++"),"+")," ")," ")</f>
        <v xml:space="preserve"> </v>
      </c>
      <c r="K80" s="27" t="str">
        <f>IF(ISERR(FIND(K$4,Stac!$R76))=FALSE,IF(ISERR(FIND(CONCATENATE(K$4,"+"),Stac!$R76))=FALSE,IF(ISERR(FIND(CONCATENATE(K$4,"++"),Stac!$R76))=FALSE,IF(ISERR(FIND(CONCATENATE(K$4,"+++"),Stac!$R76))=FALSE,"+++","++"),"+")," ")," ")</f>
        <v xml:space="preserve"> </v>
      </c>
      <c r="L80" s="27" t="str">
        <f>IF(ISERR(FIND(L$4,Stac!$R76))=FALSE,IF(ISERR(FIND(CONCATENATE(L$4,"+"),Stac!$R76))=FALSE,IF(ISERR(FIND(CONCATENATE(L$4,"++"),Stac!$R76))=FALSE,IF(ISERR(FIND(CONCATENATE(L$4,"+++"),Stac!$R76))=FALSE,"+++","++"),"+")," ")," ")</f>
        <v xml:space="preserve"> </v>
      </c>
      <c r="M80" s="27" t="str">
        <f>IF(ISERR(FIND(M$4,Stac!$R76))=FALSE,IF(ISERR(FIND(CONCATENATE(M$4,"+"),Stac!$R76))=FALSE,IF(ISERR(FIND(CONCATENATE(M$4,"++"),Stac!$R76))=FALSE,IF(ISERR(FIND(CONCATENATE(M$4,"+++"),Stac!$R76))=FALSE,"+++","++"),"+")," ")," ")</f>
        <v xml:space="preserve"> </v>
      </c>
      <c r="N80" s="27" t="str">
        <f>IF(ISERR(FIND(N$4,Stac!$R76))=FALSE,IF(ISERR(FIND(CONCATENATE(N$4,"+"),Stac!$R76))=FALSE,IF(ISERR(FIND(CONCATENATE(N$4,"++"),Stac!$R76))=FALSE,IF(ISERR(FIND(CONCATENATE(N$4,"+++"),Stac!$R76))=FALSE,"+++","++"),"+")," ")," ")</f>
        <v>+</v>
      </c>
      <c r="O80" s="27" t="str">
        <f>IF(ISERR(FIND(O$4,Stac!$R76))=FALSE,IF(ISERR(FIND(CONCATENATE(O$4,"+"),Stac!$R76))=FALSE,IF(ISERR(FIND(CONCATENATE(O$4,"++"),Stac!$R76))=FALSE,IF(ISERR(FIND(CONCATENATE(O$4,"+++"),Stac!$R76))=FALSE,"+++","++"),"+")," ")," ")</f>
        <v xml:space="preserve"> </v>
      </c>
      <c r="P80" s="27" t="str">
        <f>IF(ISERR(FIND(P$4,Stac!$R76))=FALSE,IF(ISERR(FIND(CONCATENATE(P$4,"+"),Stac!$R76))=FALSE,IF(ISERR(FIND(CONCATENATE(P$4,"++"),Stac!$R76))=FALSE,IF(ISERR(FIND(CONCATENATE(P$4,"+++"),Stac!$R76))=FALSE,"+++","++"),"+")," ")," ")</f>
        <v xml:space="preserve"> </v>
      </c>
      <c r="Q80" s="27" t="str">
        <f>IF(ISERR(FIND(Q$4,Stac!$R76))=FALSE,IF(ISERR(FIND(CONCATENATE(Q$4,"+"),Stac!$R76))=FALSE,IF(ISERR(FIND(CONCATENATE(Q$4,"++"),Stac!$R76))=FALSE,IF(ISERR(FIND(CONCATENATE(Q$4,"+++"),Stac!$R76))=FALSE,"+++","++"),"+")," ")," ")</f>
        <v>+</v>
      </c>
      <c r="R80" s="27" t="str">
        <f>IF(ISERR(FIND(R$4,Stac!$R76))=FALSE,IF(ISERR(FIND(CONCATENATE(R$4,"+"),Stac!$R76))=FALSE,IF(ISERR(FIND(CONCATENATE(R$4,"++"),Stac!$R76))=FALSE,IF(ISERR(FIND(CONCATENATE(R$4,"+++"),Stac!$R76))=FALSE,"+++","++"),"+")," ")," ")</f>
        <v xml:space="preserve"> </v>
      </c>
      <c r="S80" s="27" t="str">
        <f>IF(ISERR(FIND(S$4,Stac!$R76))=FALSE,IF(ISERR(FIND(CONCATENATE(S$4,"+"),Stac!$R76))=FALSE,IF(ISERR(FIND(CONCATENATE(S$4,"++"),Stac!$R76))=FALSE,IF(ISERR(FIND(CONCATENATE(S$4,"+++"),Stac!$R76))=FALSE,"+++","++"),"+")," ")," ")</f>
        <v xml:space="preserve"> </v>
      </c>
      <c r="T80" s="27" t="str">
        <f>IF(ISERR(FIND(T$4,Stac!$R76))=FALSE,IF(ISERR(FIND(CONCATENATE(T$4,"+"),Stac!$R76))=FALSE,IF(ISERR(FIND(CONCATENATE(T$4,"++"),Stac!$R76))=FALSE,IF(ISERR(FIND(CONCATENATE(T$4,"+++"),Stac!$R76))=FALSE,"+++","++"),"+")," ")," ")</f>
        <v>+</v>
      </c>
      <c r="U80" s="27" t="str">
        <f>IF(ISERR(FIND(U$4,Stac!$R76))=FALSE,IF(ISERR(FIND(CONCATENATE(U$4,"+"),Stac!$R76))=FALSE,IF(ISERR(FIND(CONCATENATE(U$4,"++"),Stac!$R76))=FALSE,IF(ISERR(FIND(CONCATENATE(U$4,"+++"),Stac!$R76))=FALSE,"+++","++"),"+")," ")," ")</f>
        <v xml:space="preserve"> </v>
      </c>
      <c r="V80" s="27" t="str">
        <f>IF(ISERR(FIND(V$4,Stac!$R76))=FALSE,IF(ISERR(FIND(CONCATENATE(V$4,"+"),Stac!$R76))=FALSE,IF(ISERR(FIND(CONCATENATE(V$4,"++"),Stac!$R76))=FALSE,IF(ISERR(FIND(CONCATENATE(V$4,"+++"),Stac!$R76))=FALSE,"+++","++"),"+")," ")," ")</f>
        <v xml:space="preserve"> </v>
      </c>
      <c r="W80" s="27" t="str">
        <f>IF(ISERR(FIND(W$4,Stac!$R76))=FALSE,IF(ISERR(FIND(CONCATENATE(W$4,"+"),Stac!$R76))=FALSE,IF(ISERR(FIND(CONCATENATE(W$4,"++"),Stac!$R76))=FALSE,IF(ISERR(FIND(CONCATENATE(W$4,"+++"),Stac!$R76))=FALSE,"+++","++"),"+")," ")," ")</f>
        <v xml:space="preserve"> </v>
      </c>
      <c r="X80" s="27" t="str">
        <f>IF(ISERR(FIND(X$4,Stac!$R76))=FALSE,IF(ISERR(FIND(CONCATENATE(X$4,"+"),Stac!$R76))=FALSE,IF(ISERR(FIND(CONCATENATE(X$4,"++"),Stac!$R76))=FALSE,IF(ISERR(FIND(CONCATENATE(X$4,"+++"),Stac!$R76))=FALSE,"+++","++"),"+")," ")," ")</f>
        <v>+</v>
      </c>
      <c r="Y80" s="27" t="str">
        <f>IF(ISERR(FIND(Y$4,Stac!$R76))=FALSE,IF(ISERR(FIND(CONCATENATE(Y$4,"+"),Stac!$R76))=FALSE,IF(ISERR(FIND(CONCATENATE(Y$4,"++"),Stac!$R76))=FALSE,IF(ISERR(FIND(CONCATENATE(Y$4,"+++"),Stac!$R76))=FALSE,"+++","++"),"+")," ")," ")</f>
        <v xml:space="preserve"> </v>
      </c>
      <c r="Z80" s="27" t="str">
        <f>IF(ISERR(FIND(Z$4,Stac!$R76))=FALSE,IF(ISERR(FIND(CONCATENATE(Z$4,"+"),Stac!$R76))=FALSE,IF(ISERR(FIND(CONCATENATE(Z$4,"++"),Stac!$R76))=FALSE,IF(ISERR(FIND(CONCATENATE(Z$4,"+++"),Stac!$R76))=FALSE,"+++","++"),"+")," ")," ")</f>
        <v xml:space="preserve"> </v>
      </c>
      <c r="AA80" s="27" t="str">
        <f>IF(ISERR(FIND(AA$4,Stac!$R76))=FALSE,IF(ISERR(FIND(CONCATENATE(AA$4,"+"),Stac!$R76))=FALSE,IF(ISERR(FIND(CONCATENATE(AA$4,"++"),Stac!$R76))=FALSE,IF(ISERR(FIND(CONCATENATE(AA$4,"+++"),Stac!$R76))=FALSE,"+++","++"),"+")," ")," ")</f>
        <v xml:space="preserve"> </v>
      </c>
      <c r="AB80" s="27" t="str">
        <f>IF(ISERR(FIND(AB$4,Stac!$R76))=FALSE,IF(ISERR(FIND(CONCATENATE(AB$4,"+"),Stac!$R76))=FALSE,IF(ISERR(FIND(CONCATENATE(AB$4,"++"),Stac!$R76))=FALSE,IF(ISERR(FIND(CONCATENATE(AB$4,"+++"),Stac!$R76))=FALSE,"+++","++"),"+")," ")," ")</f>
        <v xml:space="preserve"> </v>
      </c>
      <c r="AC80" s="27" t="str">
        <f>IF(ISERR(FIND(AC$4,Stac!$R76))=FALSE,IF(ISERR(FIND(CONCATENATE(AC$4,"+"),Stac!$R76))=FALSE,IF(ISERR(FIND(CONCATENATE(AC$4,"++"),Stac!$R76))=FALSE,IF(ISERR(FIND(CONCATENATE(AC$4,"+++"),Stac!$R76))=FALSE,"+++","++"),"+")," ")," ")</f>
        <v xml:space="preserve"> </v>
      </c>
      <c r="AD80" s="72" t="str">
        <f>Stac!C76</f>
        <v>Digital controllers and PLC</v>
      </c>
      <c r="AE80" s="27" t="str">
        <f>IF(ISERR(FIND(AE$4,Stac!$S76))=FALSE,IF(ISERR(FIND(CONCATENATE(AE$4,"+"),Stac!$S76))=FALSE,IF(ISERR(FIND(CONCATENATE(AE$4,"++"),Stac!$S76))=FALSE,IF(ISERR(FIND(CONCATENATE(AE$4,"+++"),Stac!$S76))=FALSE,"+++","++"),"+")," ")," ")</f>
        <v xml:space="preserve"> </v>
      </c>
      <c r="AF80" s="27" t="str">
        <f>IF(ISERR(FIND(AF$4,Stac!$S76))=FALSE,IF(ISERR(FIND(CONCATENATE(AF$4,"+"),Stac!$S76))=FALSE,IF(ISERR(FIND(CONCATENATE(AF$4,"++"),Stac!$S76))=FALSE,IF(ISERR(FIND(CONCATENATE(AF$4,"+++"),Stac!$S76))=FALSE,"+++","++"),"+")," ")," ")</f>
        <v>+</v>
      </c>
      <c r="AG80" s="27" t="str">
        <f>IF(ISERR(FIND(AG$4,Stac!$S76))=FALSE,IF(ISERR(FIND(CONCATENATE(AG$4,"+"),Stac!$S76))=FALSE,IF(ISERR(FIND(CONCATENATE(AG$4,"++"),Stac!$S76))=FALSE,IF(ISERR(FIND(CONCATENATE(AG$4,"+++"),Stac!$S76))=FALSE,"+++","++"),"+")," ")," ")</f>
        <v xml:space="preserve"> </v>
      </c>
      <c r="AH80" s="27" t="str">
        <f>IF(ISERR(FIND(AH$4,Stac!$S76))=FALSE,IF(ISERR(FIND(CONCATENATE(AH$4,"+"),Stac!$S76))=FALSE,IF(ISERR(FIND(CONCATENATE(AH$4,"++"),Stac!$S76))=FALSE,IF(ISERR(FIND(CONCATENATE(AH$4,"+++"),Stac!$S76))=FALSE,"+++","++"),"+")," ")," ")</f>
        <v xml:space="preserve"> </v>
      </c>
      <c r="AI80" s="27" t="str">
        <f>IF(ISERR(FIND(AI$4,Stac!$S76))=FALSE,IF(ISERR(FIND(CONCATENATE(AI$4,"+"),Stac!$S76))=FALSE,IF(ISERR(FIND(CONCATENATE(AI$4,"++"),Stac!$S76))=FALSE,IF(ISERR(FIND(CONCATENATE(AI$4,"+++"),Stac!$S76))=FALSE,"+++","++"),"+")," ")," ")</f>
        <v xml:space="preserve"> </v>
      </c>
      <c r="AJ80" s="27" t="str">
        <f>IF(ISERR(FIND(AJ$4,Stac!$S76))=FALSE,IF(ISERR(FIND(CONCATENATE(AJ$4,"+"),Stac!$S76))=FALSE,IF(ISERR(FIND(CONCATENATE(AJ$4,"++"),Stac!$S76))=FALSE,IF(ISERR(FIND(CONCATENATE(AJ$4,"+++"),Stac!$S76))=FALSE,"+++","++"),"+")," ")," ")</f>
        <v xml:space="preserve"> </v>
      </c>
      <c r="AK80" s="27" t="str">
        <f>IF(ISERR(FIND(AK$4,Stac!$S76))=FALSE,IF(ISERR(FIND(CONCATENATE(AK$4,"+"),Stac!$S76))=FALSE,IF(ISERR(FIND(CONCATENATE(AK$4,"++"),Stac!$S76))=FALSE,IF(ISERR(FIND(CONCATENATE(AK$4,"+++"),Stac!$S76))=FALSE,"+++","++"),"+")," ")," ")</f>
        <v xml:space="preserve"> </v>
      </c>
      <c r="AL80" s="27" t="str">
        <f>IF(ISERR(FIND(AL$4,Stac!$S76))=FALSE,IF(ISERR(FIND(CONCATENATE(AL$4,"+"),Stac!$S76))=FALSE,IF(ISERR(FIND(CONCATENATE(AL$4,"++"),Stac!$S76))=FALSE,IF(ISERR(FIND(CONCATENATE(AL$4,"+++"),Stac!$S76))=FALSE,"+++","++"),"+")," ")," ")</f>
        <v xml:space="preserve"> </v>
      </c>
      <c r="AM80" s="27" t="str">
        <f>IF(ISERR(FIND(AM$4,Stac!$S76))=FALSE,IF(ISERR(FIND(CONCATENATE(AM$4,"+"),Stac!$S76))=FALSE,IF(ISERR(FIND(CONCATENATE(AM$4,"++"),Stac!$S76))=FALSE,IF(ISERR(FIND(CONCATENATE(AM$4,"+++"),Stac!$S76))=FALSE,"+++","++"),"+")," ")," ")</f>
        <v xml:space="preserve"> </v>
      </c>
      <c r="AN80" s="27" t="str">
        <f>IF(ISERR(FIND(AN$4,Stac!$S76))=FALSE,IF(ISERR(FIND(CONCATENATE(AN$4,"+"),Stac!$S76))=FALSE,IF(ISERR(FIND(CONCATENATE(AN$4,"++"),Stac!$S76))=FALSE,IF(ISERR(FIND(CONCATENATE(AN$4,"+++"),Stac!$S76))=FALSE,"+++","++"),"+")," ")," ")</f>
        <v xml:space="preserve"> </v>
      </c>
      <c r="AO80" s="27" t="str">
        <f>IF(ISERR(FIND(AO$4,Stac!$S76))=FALSE,IF(ISERR(FIND(CONCATENATE(AO$4,"+"),Stac!$S76))=FALSE,IF(ISERR(FIND(CONCATENATE(AO$4,"++"),Stac!$S76))=FALSE,IF(ISERR(FIND(CONCATENATE(AO$4,"+++"),Stac!$S76))=FALSE,"+++","++"),"+")," ")," ")</f>
        <v xml:space="preserve"> </v>
      </c>
      <c r="AP80" s="27" t="str">
        <f>IF(ISERR(FIND(AP$4,Stac!$S76))=FALSE,IF(ISERR(FIND(CONCATENATE(AP$4,"+"),Stac!$S76))=FALSE,IF(ISERR(FIND(CONCATENATE(AP$4,"++"),Stac!$S76))=FALSE,IF(ISERR(FIND(CONCATENATE(AP$4,"+++"),Stac!$S76))=FALSE,"+++","++"),"+")," ")," ")</f>
        <v xml:space="preserve"> </v>
      </c>
      <c r="AQ80" s="27" t="str">
        <f>IF(ISERR(FIND(AQ$4,Stac!$S76))=FALSE,IF(ISERR(FIND(CONCATENATE(AQ$4,"+"),Stac!$S76))=FALSE,IF(ISERR(FIND(CONCATENATE(AQ$4,"++"),Stac!$S76))=FALSE,IF(ISERR(FIND(CONCATENATE(AQ$4,"+++"),Stac!$S76))=FALSE,"+++","++"),"+")," ")," ")</f>
        <v xml:space="preserve"> </v>
      </c>
      <c r="AR80" s="27" t="str">
        <f>IF(ISERR(FIND(AR$4,Stac!$S76))=FALSE,IF(ISERR(FIND(CONCATENATE(AR$4,"+"),Stac!$S76))=FALSE,IF(ISERR(FIND(CONCATENATE(AR$4,"++"),Stac!$S76))=FALSE,IF(ISERR(FIND(CONCATENATE(AR$4,"+++"),Stac!$S76))=FALSE,"+++","++"),"+")," ")," ")</f>
        <v xml:space="preserve"> </v>
      </c>
      <c r="AS80" s="27" t="str">
        <f>IF(ISERR(FIND(AS$4,Stac!$S76))=FALSE,IF(ISERR(FIND(CONCATENATE(AS$4,"+"),Stac!$S76))=FALSE,IF(ISERR(FIND(CONCATENATE(AS$4,"++"),Stac!$S76))=FALSE,IF(ISERR(FIND(CONCATENATE(AS$4,"+++"),Stac!$S76))=FALSE,"+++","++"),"+")," ")," ")</f>
        <v xml:space="preserve"> </v>
      </c>
      <c r="AT80" s="27" t="str">
        <f>IF(ISERR(FIND(AT$4,Stac!$S76))=FALSE,IF(ISERR(FIND(CONCATENATE(AT$4,"+"),Stac!$S76))=FALSE,IF(ISERR(FIND(CONCATENATE(AT$4,"++"),Stac!$S76))=FALSE,IF(ISERR(FIND(CONCATENATE(AT$4,"+++"),Stac!$S76))=FALSE,"+++","++"),"+")," ")," ")</f>
        <v xml:space="preserve"> </v>
      </c>
      <c r="AU80" s="27" t="str">
        <f>IF(ISERR(FIND(AU$4,Stac!$S76))=FALSE,IF(ISERR(FIND(CONCATENATE(AU$4,"+"),Stac!$S76))=FALSE,IF(ISERR(FIND(CONCATENATE(AU$4,"++"),Stac!$S76))=FALSE,IF(ISERR(FIND(CONCATENATE(AU$4,"+++"),Stac!$S76))=FALSE,"+++","++"),"+")," ")," ")</f>
        <v xml:space="preserve"> </v>
      </c>
      <c r="AV80" s="27" t="str">
        <f>IF(ISERR(FIND(AV$4,Stac!$S76))=FALSE,IF(ISERR(FIND(CONCATENATE(AV$4,"+"),Stac!$S76))=FALSE,IF(ISERR(FIND(CONCATENATE(AV$4,"++"),Stac!$S76))=FALSE,IF(ISERR(FIND(CONCATENATE(AV$4,"+++"),Stac!$S76))=FALSE,"+++","++"),"+")," ")," ")</f>
        <v>+</v>
      </c>
      <c r="AW80" s="27" t="str">
        <f>IF(ISERR(FIND(AW$4,Stac!$S76))=FALSE,IF(ISERR(FIND(CONCATENATE(AW$4,"+"),Stac!$S76))=FALSE,IF(ISERR(FIND(CONCATENATE(AW$4,"++"),Stac!$S76))=FALSE,IF(ISERR(FIND(CONCATENATE(AW$4,"+++"),Stac!$S76))=FALSE,"+++","++"),"+")," ")," ")</f>
        <v xml:space="preserve"> </v>
      </c>
      <c r="AX80" s="27" t="str">
        <f>IF(ISERR(FIND(AX$4,Stac!$S76))=FALSE,IF(ISERR(FIND(CONCATENATE(AX$4,"+"),Stac!$S76))=FALSE,IF(ISERR(FIND(CONCATENATE(AX$4,"++"),Stac!$S76))=FALSE,IF(ISERR(FIND(CONCATENATE(AX$4,"+++"),Stac!$S76))=FALSE,"+++","++"),"+")," ")," ")</f>
        <v xml:space="preserve"> </v>
      </c>
      <c r="AY80" s="27" t="str">
        <f>IF(ISERR(FIND(AY$4,Stac!$S76))=FALSE,IF(ISERR(FIND(CONCATENATE(AY$4,"+"),Stac!$S76))=FALSE,IF(ISERR(FIND(CONCATENATE(AY$4,"++"),Stac!$S76))=FALSE,IF(ISERR(FIND(CONCATENATE(AY$4,"+++"),Stac!$S76))=FALSE,"+++","++"),"+")," ")," ")</f>
        <v xml:space="preserve"> </v>
      </c>
      <c r="AZ80" s="27" t="str">
        <f>IF(ISERR(FIND(AZ$4,Stac!$S76))=FALSE,IF(ISERR(FIND(CONCATENATE(AZ$4,"+"),Stac!$S76))=FALSE,IF(ISERR(FIND(CONCATENATE(AZ$4,"++"),Stac!$S76))=FALSE,IF(ISERR(FIND(CONCATENATE(AZ$4,"+++"),Stac!$S76))=FALSE,"+++","++"),"+")," ")," ")</f>
        <v xml:space="preserve"> </v>
      </c>
      <c r="BA80" s="27" t="str">
        <f>IF(ISERR(FIND(BA$4,Stac!$S76))=FALSE,IF(ISERR(FIND(CONCATENATE(BA$4,"+"),Stac!$S76))=FALSE,IF(ISERR(FIND(CONCATENATE(BA$4,"++"),Stac!$S76))=FALSE,IF(ISERR(FIND(CONCATENATE(BA$4,"+++"),Stac!$S76))=FALSE,"+++","++"),"+")," ")," ")</f>
        <v xml:space="preserve"> </v>
      </c>
      <c r="BB80" s="27" t="str">
        <f>IF(ISERR(FIND(BB$4,Stac!$S76))=FALSE,IF(ISERR(FIND(CONCATENATE(BB$4,"+"),Stac!$S76))=FALSE,IF(ISERR(FIND(CONCATENATE(BB$4,"++"),Stac!$S76))=FALSE,IF(ISERR(FIND(CONCATENATE(BB$4,"+++"),Stac!$S76))=FALSE,"+++","++"),"+")," ")," ")</f>
        <v>+</v>
      </c>
      <c r="BC80" s="27" t="str">
        <f>IF(ISERR(FIND(BC$4,Stac!$S76))=FALSE,IF(ISERR(FIND(CONCATENATE(BC$4,"+"),Stac!$S76))=FALSE,IF(ISERR(FIND(CONCATENATE(BC$4,"++"),Stac!$S76))=FALSE,IF(ISERR(FIND(CONCATENATE(BC$4,"+++"),Stac!$S76))=FALSE,"+++","++"),"+")," ")," ")</f>
        <v xml:space="preserve"> </v>
      </c>
      <c r="BD80" s="27" t="str">
        <f>IF(ISERR(FIND(BD$4,Stac!$S76))=FALSE,IF(ISERR(FIND(CONCATENATE(BD$4,"+"),Stac!$S76))=FALSE,IF(ISERR(FIND(CONCATENATE(BD$4,"++"),Stac!$S76))=FALSE,IF(ISERR(FIND(CONCATENATE(BD$4,"+++"),Stac!$S76))=FALSE,"+++","++"),"+")," ")," ")</f>
        <v xml:space="preserve"> </v>
      </c>
      <c r="BE80" s="27" t="str">
        <f>IF(ISERR(FIND(BE$4,Stac!$S76))=FALSE,IF(ISERR(FIND(CONCATENATE(BE$4,"+"),Stac!$S76))=FALSE,IF(ISERR(FIND(CONCATENATE(BE$4,"++"),Stac!$S76))=FALSE,IF(ISERR(FIND(CONCATENATE(BE$4,"+++"),Stac!$S76))=FALSE,"+++","++"),"+")," ")," ")</f>
        <v>+</v>
      </c>
      <c r="BF80" s="27" t="str">
        <f>IF(ISERR(FIND(BF$4,Stac!$S76))=FALSE,IF(ISERR(FIND(CONCATENATE(BF$4,"+"),Stac!$S76))=FALSE,IF(ISERR(FIND(CONCATENATE(BF$4,"++"),Stac!$S76))=FALSE,IF(ISERR(FIND(CONCATENATE(BF$4,"+++"),Stac!$S76))=FALSE,"+++","++"),"+")," ")," ")</f>
        <v xml:space="preserve"> </v>
      </c>
      <c r="BG80" s="27" t="str">
        <f>IF(ISERR(FIND(BG$4,Stac!$S76))=FALSE,IF(ISERR(FIND(CONCATENATE(BG$4,"+"),Stac!$S76))=FALSE,IF(ISERR(FIND(CONCATENATE(BG$4,"++"),Stac!$S76))=FALSE,IF(ISERR(FIND(CONCATENATE(BG$4,"+++"),Stac!$S76))=FALSE,"+++","++"),"+")," ")," ")</f>
        <v xml:space="preserve"> </v>
      </c>
      <c r="BH80" s="27" t="str">
        <f>IF(ISERR(FIND(BH$4,Stac!$S76))=FALSE,IF(ISERR(FIND(CONCATENATE(BH$4,"+"),Stac!$S76))=FALSE,IF(ISERR(FIND(CONCATENATE(BH$4,"++"),Stac!$S76))=FALSE,IF(ISERR(FIND(CONCATENATE(BH$4,"+++"),Stac!$S76))=FALSE,"+++","++"),"+")," ")," ")</f>
        <v xml:space="preserve"> </v>
      </c>
      <c r="BI80" s="27" t="str">
        <f>IF(ISERR(FIND(BI$4,Stac!$S76))=FALSE,IF(ISERR(FIND(CONCATENATE(BI$4,"+"),Stac!$S76))=FALSE,IF(ISERR(FIND(CONCATENATE(BI$4,"++"),Stac!$S76))=FALSE,IF(ISERR(FIND(CONCATENATE(BI$4,"+++"),Stac!$S76))=FALSE,"+++","++"),"+")," ")," ")</f>
        <v xml:space="preserve"> </v>
      </c>
      <c r="BJ80" s="72" t="str">
        <f>Stac!C76</f>
        <v>Digital controllers and PLC</v>
      </c>
      <c r="BK80" s="27" t="str">
        <f>IF(ISERR(FIND(BK$4,Stac!$T76))=FALSE,IF(ISERR(FIND(CONCATENATE(BK$4,"+"),Stac!$T76))=FALSE,IF(ISERR(FIND(CONCATENATE(BK$4,"++"),Stac!$T76))=FALSE,IF(ISERR(FIND(CONCATENATE(BK$4,"+++"),Stac!$T76))=FALSE,"+++","++"),"+")," ")," ")</f>
        <v xml:space="preserve"> </v>
      </c>
      <c r="BL80" s="27" t="str">
        <f>IF(ISERR(FIND(BL$4,Stac!$T76))=FALSE,IF(ISERR(FIND(CONCATENATE(BL$4,"+"),Stac!$T76))=FALSE,IF(ISERR(FIND(CONCATENATE(BL$4,"++"),Stac!$T76))=FALSE,IF(ISERR(FIND(CONCATENATE(BL$4,"+++"),Stac!$T76))=FALSE,"+++","++"),"+")," ")," ")</f>
        <v xml:space="preserve"> </v>
      </c>
      <c r="BM80" s="27" t="str">
        <f>IF(ISERR(FIND(BM$4,Stac!$T76))=FALSE,IF(ISERR(FIND(CONCATENATE(BM$4,"+"),Stac!$T76))=FALSE,IF(ISERR(FIND(CONCATENATE(BM$4,"++"),Stac!$T76))=FALSE,IF(ISERR(FIND(CONCATENATE(BM$4,"+++"),Stac!$T76))=FALSE,"+++","++"),"+")," ")," ")</f>
        <v xml:space="preserve"> </v>
      </c>
      <c r="BN80" s="27" t="str">
        <f>IF(ISERR(FIND(BN$4,Stac!$T76))=FALSE,IF(ISERR(FIND(CONCATENATE(BN$4,"+"),Stac!$T76))=FALSE,IF(ISERR(FIND(CONCATENATE(BN$4,"++"),Stac!$T76))=FALSE,IF(ISERR(FIND(CONCATENATE(BN$4,"+++"),Stac!$T76))=FALSE,"+++","++"),"+")," ")," ")</f>
        <v xml:space="preserve"> </v>
      </c>
      <c r="BO80" s="27" t="str">
        <f>IF(ISERR(FIND(BO$4,Stac!$T76))=FALSE,IF(ISERR(FIND(CONCATENATE(BO$4,"+"),Stac!$T76))=FALSE,IF(ISERR(FIND(CONCATENATE(BO$4,"++"),Stac!$T76))=FALSE,IF(ISERR(FIND(CONCATENATE(BO$4,"+++"),Stac!$T76))=FALSE,"+++","++"),"+")," ")," ")</f>
        <v>+</v>
      </c>
      <c r="BP80" s="27" t="str">
        <f>IF(ISERR(FIND(BP$4,Stac!$T76))=FALSE,IF(ISERR(FIND(CONCATENATE(BP$4,"+"),Stac!$T76))=FALSE,IF(ISERR(FIND(CONCATENATE(BP$4,"++"),Stac!$T76))=FALSE,IF(ISERR(FIND(CONCATENATE(BP$4,"+++"),Stac!$T76))=FALSE,"+++","++"),"+")," ")," ")</f>
        <v xml:space="preserve"> </v>
      </c>
      <c r="BQ80" s="27" t="str">
        <f>IF(ISERR(FIND(BQ$4,Stac!$T76))=FALSE,IF(ISERR(FIND(CONCATENATE(BQ$4,"+"),Stac!$T76))=FALSE,IF(ISERR(FIND(CONCATENATE(BQ$4,"++"),Stac!$T76))=FALSE,IF(ISERR(FIND(CONCATENATE(BQ$4,"+++"),Stac!$T76))=FALSE,"+++","++"),"+")," ")," ")</f>
        <v xml:space="preserve"> </v>
      </c>
    </row>
    <row r="81" spans="1:69">
      <c r="A81" s="49" t="str">
        <f>Stac!C77</f>
        <v>Term design</v>
      </c>
      <c r="B81" s="27" t="str">
        <f>IF(ISERR(FIND(B$4,Stac!$R77))=FALSE,IF(ISERR(FIND(CONCATENATE(B$4,"+"),Stac!$R77))=FALSE,IF(ISERR(FIND(CONCATENATE(B$4,"++"),Stac!$R77))=FALSE,IF(ISERR(FIND(CONCATENATE(B$4,"+++"),Stac!$R77))=FALSE,"+++","++"),"+")," ")," ")</f>
        <v xml:space="preserve"> </v>
      </c>
      <c r="C81" s="27" t="str">
        <f>IF(ISERR(FIND(C$4,Stac!$R77))=FALSE,IF(ISERR(FIND(CONCATENATE(C$4,"+"),Stac!$R77))=FALSE,IF(ISERR(FIND(CONCATENATE(C$4,"++"),Stac!$R77))=FALSE,IF(ISERR(FIND(CONCATENATE(C$4,"+++"),Stac!$R77))=FALSE,"+++","++"),"+")," ")," ")</f>
        <v xml:space="preserve"> </v>
      </c>
      <c r="D81" s="27" t="str">
        <f>IF(ISERR(FIND(D$4,Stac!$R77))=FALSE,IF(ISERR(FIND(CONCATENATE(D$4,"+"),Stac!$R77))=FALSE,IF(ISERR(FIND(CONCATENATE(D$4,"++"),Stac!$R77))=FALSE,IF(ISERR(FIND(CONCATENATE(D$4,"+++"),Stac!$R77))=FALSE,"+++","++"),"+")," ")," ")</f>
        <v xml:space="preserve"> </v>
      </c>
      <c r="E81" s="27" t="str">
        <f>IF(ISERR(FIND(E$4,Stac!$R77))=FALSE,IF(ISERR(FIND(CONCATENATE(E$4,"+"),Stac!$R77))=FALSE,IF(ISERR(FIND(CONCATENATE(E$4,"++"),Stac!$R77))=FALSE,IF(ISERR(FIND(CONCATENATE(E$4,"+++"),Stac!$R77))=FALSE,"+++","++"),"+")," ")," ")</f>
        <v xml:space="preserve"> </v>
      </c>
      <c r="F81" s="27" t="str">
        <f>IF(ISERR(FIND(F$4,Stac!$R77))=FALSE,IF(ISERR(FIND(CONCATENATE(F$4,"+"),Stac!$R77))=FALSE,IF(ISERR(FIND(CONCATENATE(F$4,"++"),Stac!$R77))=FALSE,IF(ISERR(FIND(CONCATENATE(F$4,"+++"),Stac!$R77))=FALSE,"+++","++"),"+")," ")," ")</f>
        <v xml:space="preserve"> </v>
      </c>
      <c r="G81" s="27" t="str">
        <f>IF(ISERR(FIND(G$4,Stac!$R77))=FALSE,IF(ISERR(FIND(CONCATENATE(G$4,"+"),Stac!$R77))=FALSE,IF(ISERR(FIND(CONCATENATE(G$4,"++"),Stac!$R77))=FALSE,IF(ISERR(FIND(CONCATENATE(G$4,"+++"),Stac!$R77))=FALSE,"+++","++"),"+")," ")," ")</f>
        <v xml:space="preserve"> </v>
      </c>
      <c r="H81" s="27" t="str">
        <f>IF(ISERR(FIND(H$4,Stac!$R77))=FALSE,IF(ISERR(FIND(CONCATENATE(H$4,"+"),Stac!$R77))=FALSE,IF(ISERR(FIND(CONCATENATE(H$4,"++"),Stac!$R77))=FALSE,IF(ISERR(FIND(CONCATENATE(H$4,"+++"),Stac!$R77))=FALSE,"+++","++"),"+")," ")," ")</f>
        <v xml:space="preserve"> </v>
      </c>
      <c r="I81" s="27" t="str">
        <f>IF(ISERR(FIND(I$4,Stac!$R77))=FALSE,IF(ISERR(FIND(CONCATENATE(I$4,"+"),Stac!$R77))=FALSE,IF(ISERR(FIND(CONCATENATE(I$4,"++"),Stac!$R77))=FALSE,IF(ISERR(FIND(CONCATENATE(I$4,"+++"),Stac!$R77))=FALSE,"+++","++"),"+")," ")," ")</f>
        <v xml:space="preserve"> </v>
      </c>
      <c r="J81" s="27" t="str">
        <f>IF(ISERR(FIND(J$4,Stac!$R77))=FALSE,IF(ISERR(FIND(CONCATENATE(J$4,"+"),Stac!$R77))=FALSE,IF(ISERR(FIND(CONCATENATE(J$4,"++"),Stac!$R77))=FALSE,IF(ISERR(FIND(CONCATENATE(J$4,"+++"),Stac!$R77))=FALSE,"+++","++"),"+")," ")," ")</f>
        <v xml:space="preserve"> </v>
      </c>
      <c r="K81" s="27" t="str">
        <f>IF(ISERR(FIND(K$4,Stac!$R77))=FALSE,IF(ISERR(FIND(CONCATENATE(K$4,"+"),Stac!$R77))=FALSE,IF(ISERR(FIND(CONCATENATE(K$4,"++"),Stac!$R77))=FALSE,IF(ISERR(FIND(CONCATENATE(K$4,"+++"),Stac!$R77))=FALSE,"+++","++"),"+")," ")," ")</f>
        <v xml:space="preserve"> </v>
      </c>
      <c r="L81" s="27" t="str">
        <f>IF(ISERR(FIND(L$4,Stac!$R77))=FALSE,IF(ISERR(FIND(CONCATENATE(L$4,"+"),Stac!$R77))=FALSE,IF(ISERR(FIND(CONCATENATE(L$4,"++"),Stac!$R77))=FALSE,IF(ISERR(FIND(CONCATENATE(L$4,"+++"),Stac!$R77))=FALSE,"+++","++"),"+")," ")," ")</f>
        <v xml:space="preserve"> </v>
      </c>
      <c r="M81" s="27" t="str">
        <f>IF(ISERR(FIND(M$4,Stac!$R77))=FALSE,IF(ISERR(FIND(CONCATENATE(M$4,"+"),Stac!$R77))=FALSE,IF(ISERR(FIND(CONCATENATE(M$4,"++"),Stac!$R77))=FALSE,IF(ISERR(FIND(CONCATENATE(M$4,"+++"),Stac!$R77))=FALSE,"+++","++"),"+")," ")," ")</f>
        <v xml:space="preserve"> </v>
      </c>
      <c r="N81" s="27" t="str">
        <f>IF(ISERR(FIND(N$4,Stac!$R77))=FALSE,IF(ISERR(FIND(CONCATENATE(N$4,"+"),Stac!$R77))=FALSE,IF(ISERR(FIND(CONCATENATE(N$4,"++"),Stac!$R77))=FALSE,IF(ISERR(FIND(CONCATENATE(N$4,"+++"),Stac!$R77))=FALSE,"+++","++"),"+")," ")," ")</f>
        <v xml:space="preserve"> </v>
      </c>
      <c r="O81" s="27" t="str">
        <f>IF(ISERR(FIND(O$4,Stac!$R77))=FALSE,IF(ISERR(FIND(CONCATENATE(O$4,"+"),Stac!$R77))=FALSE,IF(ISERR(FIND(CONCATENATE(O$4,"++"),Stac!$R77))=FALSE,IF(ISERR(FIND(CONCATENATE(O$4,"+++"),Stac!$R77))=FALSE,"+++","++"),"+")," ")," ")</f>
        <v xml:space="preserve"> </v>
      </c>
      <c r="P81" s="27" t="str">
        <f>IF(ISERR(FIND(P$4,Stac!$R77))=FALSE,IF(ISERR(FIND(CONCATENATE(P$4,"+"),Stac!$R77))=FALSE,IF(ISERR(FIND(CONCATENATE(P$4,"++"),Stac!$R77))=FALSE,IF(ISERR(FIND(CONCATENATE(P$4,"+++"),Stac!$R77))=FALSE,"+++","++"),"+")," ")," ")</f>
        <v xml:space="preserve"> </v>
      </c>
      <c r="Q81" s="27" t="str">
        <f>IF(ISERR(FIND(Q$4,Stac!$R77))=FALSE,IF(ISERR(FIND(CONCATENATE(Q$4,"+"),Stac!$R77))=FALSE,IF(ISERR(FIND(CONCATENATE(Q$4,"++"),Stac!$R77))=FALSE,IF(ISERR(FIND(CONCATENATE(Q$4,"+++"),Stac!$R77))=FALSE,"+++","++"),"+")," ")," ")</f>
        <v xml:space="preserve"> </v>
      </c>
      <c r="R81" s="27" t="str">
        <f>IF(ISERR(FIND(R$4,Stac!$R77))=FALSE,IF(ISERR(FIND(CONCATENATE(R$4,"+"),Stac!$R77))=FALSE,IF(ISERR(FIND(CONCATENATE(R$4,"++"),Stac!$R77))=FALSE,IF(ISERR(FIND(CONCATENATE(R$4,"+++"),Stac!$R77))=FALSE,"+++","++"),"+")," ")," ")</f>
        <v xml:space="preserve"> </v>
      </c>
      <c r="S81" s="27" t="str">
        <f>IF(ISERR(FIND(S$4,Stac!$R77))=FALSE,IF(ISERR(FIND(CONCATENATE(S$4,"+"),Stac!$R77))=FALSE,IF(ISERR(FIND(CONCATENATE(S$4,"++"),Stac!$R77))=FALSE,IF(ISERR(FIND(CONCATENATE(S$4,"+++"),Stac!$R77))=FALSE,"+++","++"),"+")," ")," ")</f>
        <v xml:space="preserve"> </v>
      </c>
      <c r="T81" s="27" t="str">
        <f>IF(ISERR(FIND(T$4,Stac!$R77))=FALSE,IF(ISERR(FIND(CONCATENATE(T$4,"+"),Stac!$R77))=FALSE,IF(ISERR(FIND(CONCATENATE(T$4,"++"),Stac!$R77))=FALSE,IF(ISERR(FIND(CONCATENATE(T$4,"+++"),Stac!$R77))=FALSE,"+++","++"),"+")," ")," ")</f>
        <v xml:space="preserve"> </v>
      </c>
      <c r="U81" s="27" t="str">
        <f>IF(ISERR(FIND(U$4,Stac!$R77))=FALSE,IF(ISERR(FIND(CONCATENATE(U$4,"+"),Stac!$R77))=FALSE,IF(ISERR(FIND(CONCATENATE(U$4,"++"),Stac!$R77))=FALSE,IF(ISERR(FIND(CONCATENATE(U$4,"+++"),Stac!$R77))=FALSE,"+++","++"),"+")," ")," ")</f>
        <v>+</v>
      </c>
      <c r="V81" s="27" t="str">
        <f>IF(ISERR(FIND(V$4,Stac!$R77))=FALSE,IF(ISERR(FIND(CONCATENATE(V$4,"+"),Stac!$R77))=FALSE,IF(ISERR(FIND(CONCATENATE(V$4,"++"),Stac!$R77))=FALSE,IF(ISERR(FIND(CONCATENATE(V$4,"+++"),Stac!$R77))=FALSE,"+++","++"),"+")," ")," ")</f>
        <v>+</v>
      </c>
      <c r="W81" s="27" t="str">
        <f>IF(ISERR(FIND(W$4,Stac!$R77))=FALSE,IF(ISERR(FIND(CONCATENATE(W$4,"+"),Stac!$R77))=FALSE,IF(ISERR(FIND(CONCATENATE(W$4,"++"),Stac!$R77))=FALSE,IF(ISERR(FIND(CONCATENATE(W$4,"+++"),Stac!$R77))=FALSE,"+++","++"),"+")," ")," ")</f>
        <v xml:space="preserve"> </v>
      </c>
      <c r="X81" s="27" t="str">
        <f>IF(ISERR(FIND(X$4,Stac!$R77))=FALSE,IF(ISERR(FIND(CONCATENATE(X$4,"+"),Stac!$R77))=FALSE,IF(ISERR(FIND(CONCATENATE(X$4,"++"),Stac!$R77))=FALSE,IF(ISERR(FIND(CONCATENATE(X$4,"+++"),Stac!$R77))=FALSE,"+++","++"),"+")," ")," ")</f>
        <v xml:space="preserve"> </v>
      </c>
      <c r="Y81" s="27" t="str">
        <f>IF(ISERR(FIND(Y$4,Stac!$R77))=FALSE,IF(ISERR(FIND(CONCATENATE(Y$4,"+"),Stac!$R77))=FALSE,IF(ISERR(FIND(CONCATENATE(Y$4,"++"),Stac!$R77))=FALSE,IF(ISERR(FIND(CONCATENATE(Y$4,"+++"),Stac!$R77))=FALSE,"+++","++"),"+")," ")," ")</f>
        <v xml:space="preserve"> </v>
      </c>
      <c r="Z81" s="27" t="str">
        <f>IF(ISERR(FIND(Z$4,Stac!$R77))=FALSE,IF(ISERR(FIND(CONCATENATE(Z$4,"+"),Stac!$R77))=FALSE,IF(ISERR(FIND(CONCATENATE(Z$4,"++"),Stac!$R77))=FALSE,IF(ISERR(FIND(CONCATENATE(Z$4,"+++"),Stac!$R77))=FALSE,"+++","++"),"+")," ")," ")</f>
        <v xml:space="preserve"> </v>
      </c>
      <c r="AA81" s="27" t="str">
        <f>IF(ISERR(FIND(AA$4,Stac!$R77))=FALSE,IF(ISERR(FIND(CONCATENATE(AA$4,"+"),Stac!$R77))=FALSE,IF(ISERR(FIND(CONCATENATE(AA$4,"++"),Stac!$R77))=FALSE,IF(ISERR(FIND(CONCATENATE(AA$4,"+++"),Stac!$R77))=FALSE,"+++","++"),"+")," ")," ")</f>
        <v xml:space="preserve"> </v>
      </c>
      <c r="AB81" s="27" t="str">
        <f>IF(ISERR(FIND(AB$4,Stac!$R77))=FALSE,IF(ISERR(FIND(CONCATENATE(AB$4,"+"),Stac!$R77))=FALSE,IF(ISERR(FIND(CONCATENATE(AB$4,"++"),Stac!$R77))=FALSE,IF(ISERR(FIND(CONCATENATE(AB$4,"+++"),Stac!$R77))=FALSE,"+++","++"),"+")," ")," ")</f>
        <v xml:space="preserve"> </v>
      </c>
      <c r="AC81" s="27" t="str">
        <f>IF(ISERR(FIND(AC$4,Stac!$R77))=FALSE,IF(ISERR(FIND(CONCATENATE(AC$4,"+"),Stac!$R77))=FALSE,IF(ISERR(FIND(CONCATENATE(AC$4,"++"),Stac!$R77))=FALSE,IF(ISERR(FIND(CONCATENATE(AC$4,"+++"),Stac!$R77))=FALSE,"+++","++"),"+")," ")," ")</f>
        <v xml:space="preserve"> </v>
      </c>
      <c r="AD81" s="72" t="str">
        <f>Stac!C77</f>
        <v>Term design</v>
      </c>
      <c r="AE81" s="27" t="str">
        <f>IF(ISERR(FIND(AE$4,Stac!$S77))=FALSE,IF(ISERR(FIND(CONCATENATE(AE$4,"+"),Stac!$S77))=FALSE,IF(ISERR(FIND(CONCATENATE(AE$4,"++"),Stac!$S77))=FALSE,IF(ISERR(FIND(CONCATENATE(AE$4,"+++"),Stac!$S77))=FALSE,"+++","++"),"+")," ")," ")</f>
        <v xml:space="preserve"> </v>
      </c>
      <c r="AF81" s="27" t="str">
        <f>IF(ISERR(FIND(AF$4,Stac!$S77))=FALSE,IF(ISERR(FIND(CONCATENATE(AF$4,"+"),Stac!$S77))=FALSE,IF(ISERR(FIND(CONCATENATE(AF$4,"++"),Stac!$S77))=FALSE,IF(ISERR(FIND(CONCATENATE(AF$4,"+++"),Stac!$S77))=FALSE,"+++","++"),"+")," ")," ")</f>
        <v>+</v>
      </c>
      <c r="AG81" s="27" t="str">
        <f>IF(ISERR(FIND(AG$4,Stac!$S77))=FALSE,IF(ISERR(FIND(CONCATENATE(AG$4,"+"),Stac!$S77))=FALSE,IF(ISERR(FIND(CONCATENATE(AG$4,"++"),Stac!$S77))=FALSE,IF(ISERR(FIND(CONCATENATE(AG$4,"+++"),Stac!$S77))=FALSE,"+++","++"),"+")," ")," ")</f>
        <v xml:space="preserve"> </v>
      </c>
      <c r="AH81" s="27" t="str">
        <f>IF(ISERR(FIND(AH$4,Stac!$S77))=FALSE,IF(ISERR(FIND(CONCATENATE(AH$4,"+"),Stac!$S77))=FALSE,IF(ISERR(FIND(CONCATENATE(AH$4,"++"),Stac!$S77))=FALSE,IF(ISERR(FIND(CONCATENATE(AH$4,"+++"),Stac!$S77))=FALSE,"+++","++"),"+")," ")," ")</f>
        <v xml:space="preserve"> </v>
      </c>
      <c r="AI81" s="27" t="str">
        <f>IF(ISERR(FIND(AI$4,Stac!$S77))=FALSE,IF(ISERR(FIND(CONCATENATE(AI$4,"+"),Stac!$S77))=FALSE,IF(ISERR(FIND(CONCATENATE(AI$4,"++"),Stac!$S77))=FALSE,IF(ISERR(FIND(CONCATENATE(AI$4,"+++"),Stac!$S77))=FALSE,"+++","++"),"+")," ")," ")</f>
        <v xml:space="preserve"> </v>
      </c>
      <c r="AJ81" s="27" t="str">
        <f>IF(ISERR(FIND(AJ$4,Stac!$S77))=FALSE,IF(ISERR(FIND(CONCATENATE(AJ$4,"+"),Stac!$S77))=FALSE,IF(ISERR(FIND(CONCATENATE(AJ$4,"++"),Stac!$S77))=FALSE,IF(ISERR(FIND(CONCATENATE(AJ$4,"+++"),Stac!$S77))=FALSE,"+++","++"),"+")," ")," ")</f>
        <v>+</v>
      </c>
      <c r="AK81" s="27" t="str">
        <f>IF(ISERR(FIND(AK$4,Stac!$S77))=FALSE,IF(ISERR(FIND(CONCATENATE(AK$4,"+"),Stac!$S77))=FALSE,IF(ISERR(FIND(CONCATENATE(AK$4,"++"),Stac!$S77))=FALSE,IF(ISERR(FIND(CONCATENATE(AK$4,"+++"),Stac!$S77))=FALSE,"+++","++"),"+")," ")," ")</f>
        <v xml:space="preserve"> </v>
      </c>
      <c r="AL81" s="27" t="str">
        <f>IF(ISERR(FIND(AL$4,Stac!$S77))=FALSE,IF(ISERR(FIND(CONCATENATE(AL$4,"+"),Stac!$S77))=FALSE,IF(ISERR(FIND(CONCATENATE(AL$4,"++"),Stac!$S77))=FALSE,IF(ISERR(FIND(CONCATENATE(AL$4,"+++"),Stac!$S77))=FALSE,"+++","++"),"+")," ")," ")</f>
        <v xml:space="preserve"> </v>
      </c>
      <c r="AM81" s="27" t="str">
        <f>IF(ISERR(FIND(AM$4,Stac!$S77))=FALSE,IF(ISERR(FIND(CONCATENATE(AM$4,"+"),Stac!$S77))=FALSE,IF(ISERR(FIND(CONCATENATE(AM$4,"++"),Stac!$S77))=FALSE,IF(ISERR(FIND(CONCATENATE(AM$4,"+++"),Stac!$S77))=FALSE,"+++","++"),"+")," ")," ")</f>
        <v xml:space="preserve"> </v>
      </c>
      <c r="AN81" s="27" t="str">
        <f>IF(ISERR(FIND(AN$4,Stac!$S77))=FALSE,IF(ISERR(FIND(CONCATENATE(AN$4,"+"),Stac!$S77))=FALSE,IF(ISERR(FIND(CONCATENATE(AN$4,"++"),Stac!$S77))=FALSE,IF(ISERR(FIND(CONCATENATE(AN$4,"+++"),Stac!$S77))=FALSE,"+++","++"),"+")," ")," ")</f>
        <v xml:space="preserve"> </v>
      </c>
      <c r="AO81" s="27" t="str">
        <f>IF(ISERR(FIND(AO$4,Stac!$S77))=FALSE,IF(ISERR(FIND(CONCATENATE(AO$4,"+"),Stac!$S77))=FALSE,IF(ISERR(FIND(CONCATENATE(AO$4,"++"),Stac!$S77))=FALSE,IF(ISERR(FIND(CONCATENATE(AO$4,"+++"),Stac!$S77))=FALSE,"+++","++"),"+")," ")," ")</f>
        <v xml:space="preserve"> </v>
      </c>
      <c r="AP81" s="27" t="str">
        <f>IF(ISERR(FIND(AP$4,Stac!$S77))=FALSE,IF(ISERR(FIND(CONCATENATE(AP$4,"+"),Stac!$S77))=FALSE,IF(ISERR(FIND(CONCATENATE(AP$4,"++"),Stac!$S77))=FALSE,IF(ISERR(FIND(CONCATENATE(AP$4,"+++"),Stac!$S77))=FALSE,"+++","++"),"+")," ")," ")</f>
        <v xml:space="preserve"> </v>
      </c>
      <c r="AQ81" s="27" t="str">
        <f>IF(ISERR(FIND(AQ$4,Stac!$S77))=FALSE,IF(ISERR(FIND(CONCATENATE(AQ$4,"+"),Stac!$S77))=FALSE,IF(ISERR(FIND(CONCATENATE(AQ$4,"++"),Stac!$S77))=FALSE,IF(ISERR(FIND(CONCATENATE(AQ$4,"+++"),Stac!$S77))=FALSE,"+++","++"),"+")," ")," ")</f>
        <v xml:space="preserve"> </v>
      </c>
      <c r="AR81" s="27" t="str">
        <f>IF(ISERR(FIND(AR$4,Stac!$S77))=FALSE,IF(ISERR(FIND(CONCATENATE(AR$4,"+"),Stac!$S77))=FALSE,IF(ISERR(FIND(CONCATENATE(AR$4,"++"),Stac!$S77))=FALSE,IF(ISERR(FIND(CONCATENATE(AR$4,"+++"),Stac!$S77))=FALSE,"+++","++"),"+")," ")," ")</f>
        <v xml:space="preserve"> </v>
      </c>
      <c r="AS81" s="27" t="str">
        <f>IF(ISERR(FIND(AS$4,Stac!$S77))=FALSE,IF(ISERR(FIND(CONCATENATE(AS$4,"+"),Stac!$S77))=FALSE,IF(ISERR(FIND(CONCATENATE(AS$4,"++"),Stac!$S77))=FALSE,IF(ISERR(FIND(CONCATENATE(AS$4,"+++"),Stac!$S77))=FALSE,"+++","++"),"+")," ")," ")</f>
        <v xml:space="preserve"> </v>
      </c>
      <c r="AT81" s="27" t="str">
        <f>IF(ISERR(FIND(AT$4,Stac!$S77))=FALSE,IF(ISERR(FIND(CONCATENATE(AT$4,"+"),Stac!$S77))=FALSE,IF(ISERR(FIND(CONCATENATE(AT$4,"++"),Stac!$S77))=FALSE,IF(ISERR(FIND(CONCATENATE(AT$4,"+++"),Stac!$S77))=FALSE,"+++","++"),"+")," ")," ")</f>
        <v xml:space="preserve"> </v>
      </c>
      <c r="AU81" s="27" t="str">
        <f>IF(ISERR(FIND(AU$4,Stac!$S77))=FALSE,IF(ISERR(FIND(CONCATENATE(AU$4,"+"),Stac!$S77))=FALSE,IF(ISERR(FIND(CONCATENATE(AU$4,"++"),Stac!$S77))=FALSE,IF(ISERR(FIND(CONCATENATE(AU$4,"+++"),Stac!$S77))=FALSE,"+++","++"),"+")," ")," ")</f>
        <v xml:space="preserve"> </v>
      </c>
      <c r="AV81" s="27" t="str">
        <f>IF(ISERR(FIND(AV$4,Stac!$S77))=FALSE,IF(ISERR(FIND(CONCATENATE(AV$4,"+"),Stac!$S77))=FALSE,IF(ISERR(FIND(CONCATENATE(AV$4,"++"),Stac!$S77))=FALSE,IF(ISERR(FIND(CONCATENATE(AV$4,"+++"),Stac!$S77))=FALSE,"+++","++"),"+")," ")," ")</f>
        <v xml:space="preserve"> </v>
      </c>
      <c r="AW81" s="27" t="str">
        <f>IF(ISERR(FIND(AW$4,Stac!$S77))=FALSE,IF(ISERR(FIND(CONCATENATE(AW$4,"+"),Stac!$S77))=FALSE,IF(ISERR(FIND(CONCATENATE(AW$4,"++"),Stac!$S77))=FALSE,IF(ISERR(FIND(CONCATENATE(AW$4,"+++"),Stac!$S77))=FALSE,"+++","++"),"+")," ")," ")</f>
        <v xml:space="preserve"> </v>
      </c>
      <c r="AX81" s="27" t="str">
        <f>IF(ISERR(FIND(AX$4,Stac!$S77))=FALSE,IF(ISERR(FIND(CONCATENATE(AX$4,"+"),Stac!$S77))=FALSE,IF(ISERR(FIND(CONCATENATE(AX$4,"++"),Stac!$S77))=FALSE,IF(ISERR(FIND(CONCATENATE(AX$4,"+++"),Stac!$S77))=FALSE,"+++","++"),"+")," ")," ")</f>
        <v>+</v>
      </c>
      <c r="AY81" s="27" t="str">
        <f>IF(ISERR(FIND(AY$4,Stac!$S77))=FALSE,IF(ISERR(FIND(CONCATENATE(AY$4,"+"),Stac!$S77))=FALSE,IF(ISERR(FIND(CONCATENATE(AY$4,"++"),Stac!$S77))=FALSE,IF(ISERR(FIND(CONCATENATE(AY$4,"+++"),Stac!$S77))=FALSE,"+++","++"),"+")," ")," ")</f>
        <v>+</v>
      </c>
      <c r="AZ81" s="27" t="str">
        <f>IF(ISERR(FIND(AZ$4,Stac!$S77))=FALSE,IF(ISERR(FIND(CONCATENATE(AZ$4,"+"),Stac!$S77))=FALSE,IF(ISERR(FIND(CONCATENATE(AZ$4,"++"),Stac!$S77))=FALSE,IF(ISERR(FIND(CONCATENATE(AZ$4,"+++"),Stac!$S77))=FALSE,"+++","++"),"+")," ")," ")</f>
        <v xml:space="preserve"> </v>
      </c>
      <c r="BA81" s="27" t="str">
        <f>IF(ISERR(FIND(BA$4,Stac!$S77))=FALSE,IF(ISERR(FIND(CONCATENATE(BA$4,"+"),Stac!$S77))=FALSE,IF(ISERR(FIND(CONCATENATE(BA$4,"++"),Stac!$S77))=FALSE,IF(ISERR(FIND(CONCATENATE(BA$4,"+++"),Stac!$S77))=FALSE,"+++","++"),"+")," ")," ")</f>
        <v xml:space="preserve"> </v>
      </c>
      <c r="BB81" s="27" t="str">
        <f>IF(ISERR(FIND(BB$4,Stac!$S77))=FALSE,IF(ISERR(FIND(CONCATENATE(BB$4,"+"),Stac!$S77))=FALSE,IF(ISERR(FIND(CONCATENATE(BB$4,"++"),Stac!$S77))=FALSE,IF(ISERR(FIND(CONCATENATE(BB$4,"+++"),Stac!$S77))=FALSE,"+++","++"),"+")," ")," ")</f>
        <v xml:space="preserve"> </v>
      </c>
      <c r="BC81" s="27" t="str">
        <f>IF(ISERR(FIND(BC$4,Stac!$S77))=FALSE,IF(ISERR(FIND(CONCATENATE(BC$4,"+"),Stac!$S77))=FALSE,IF(ISERR(FIND(CONCATENATE(BC$4,"++"),Stac!$S77))=FALSE,IF(ISERR(FIND(CONCATENATE(BC$4,"+++"),Stac!$S77))=FALSE,"+++","++"),"+")," ")," ")</f>
        <v xml:space="preserve"> </v>
      </c>
      <c r="BD81" s="27" t="str">
        <f>IF(ISERR(FIND(BD$4,Stac!$S77))=FALSE,IF(ISERR(FIND(CONCATENATE(BD$4,"+"),Stac!$S77))=FALSE,IF(ISERR(FIND(CONCATENATE(BD$4,"++"),Stac!$S77))=FALSE,IF(ISERR(FIND(CONCATENATE(BD$4,"+++"),Stac!$S77))=FALSE,"+++","++"),"+")," ")," ")</f>
        <v xml:space="preserve"> </v>
      </c>
      <c r="BE81" s="27" t="str">
        <f>IF(ISERR(FIND(BE$4,Stac!$S77))=FALSE,IF(ISERR(FIND(CONCATENATE(BE$4,"+"),Stac!$S77))=FALSE,IF(ISERR(FIND(CONCATENATE(BE$4,"++"),Stac!$S77))=FALSE,IF(ISERR(FIND(CONCATENATE(BE$4,"+++"),Stac!$S77))=FALSE,"+++","++"),"+")," ")," ")</f>
        <v xml:space="preserve"> </v>
      </c>
      <c r="BF81" s="27" t="str">
        <f>IF(ISERR(FIND(BF$4,Stac!$S77))=FALSE,IF(ISERR(FIND(CONCATENATE(BF$4,"+"),Stac!$S77))=FALSE,IF(ISERR(FIND(CONCATENATE(BF$4,"++"),Stac!$S77))=FALSE,IF(ISERR(FIND(CONCATENATE(BF$4,"+++"),Stac!$S77))=FALSE,"+++","++"),"+")," ")," ")</f>
        <v xml:space="preserve"> </v>
      </c>
      <c r="BG81" s="27" t="str">
        <f>IF(ISERR(FIND(BG$4,Stac!$S77))=FALSE,IF(ISERR(FIND(CONCATENATE(BG$4,"+"),Stac!$S77))=FALSE,IF(ISERR(FIND(CONCATENATE(BG$4,"++"),Stac!$S77))=FALSE,IF(ISERR(FIND(CONCATENATE(BG$4,"+++"),Stac!$S77))=FALSE,"+++","++"),"+")," ")," ")</f>
        <v xml:space="preserve"> </v>
      </c>
      <c r="BH81" s="27" t="str">
        <f>IF(ISERR(FIND(BH$4,Stac!$S77))=FALSE,IF(ISERR(FIND(CONCATENATE(BH$4,"+"),Stac!$S77))=FALSE,IF(ISERR(FIND(CONCATENATE(BH$4,"++"),Stac!$S77))=FALSE,IF(ISERR(FIND(CONCATENATE(BH$4,"+++"),Stac!$S77))=FALSE,"+++","++"),"+")," ")," ")</f>
        <v>+</v>
      </c>
      <c r="BI81" s="27" t="str">
        <f>IF(ISERR(FIND(BI$4,Stac!$S77))=FALSE,IF(ISERR(FIND(CONCATENATE(BI$4,"+"),Stac!$S77))=FALSE,IF(ISERR(FIND(CONCATENATE(BI$4,"++"),Stac!$S77))=FALSE,IF(ISERR(FIND(CONCATENATE(BI$4,"+++"),Stac!$S77))=FALSE,"+++","++"),"+")," ")," ")</f>
        <v xml:space="preserve"> </v>
      </c>
      <c r="BJ81" s="72" t="str">
        <f>Stac!C77</f>
        <v>Term design</v>
      </c>
      <c r="BK81" s="27" t="str">
        <f>IF(ISERR(FIND(BK$4,Stac!$T77))=FALSE,IF(ISERR(FIND(CONCATENATE(BK$4,"+"),Stac!$T77))=FALSE,IF(ISERR(FIND(CONCATENATE(BK$4,"++"),Stac!$T77))=FALSE,IF(ISERR(FIND(CONCATENATE(BK$4,"+++"),Stac!$T77))=FALSE,"+++","++"),"+")," ")," ")</f>
        <v xml:space="preserve"> </v>
      </c>
      <c r="BL81" s="27" t="str">
        <f>IF(ISERR(FIND(BL$4,Stac!$T77))=FALSE,IF(ISERR(FIND(CONCATENATE(BL$4,"+"),Stac!$T77))=FALSE,IF(ISERR(FIND(CONCATENATE(BL$4,"++"),Stac!$T77))=FALSE,IF(ISERR(FIND(CONCATENATE(BL$4,"+++"),Stac!$T77))=FALSE,"+++","++"),"+")," ")," ")</f>
        <v xml:space="preserve"> </v>
      </c>
      <c r="BM81" s="27" t="str">
        <f>IF(ISERR(FIND(BM$4,Stac!$T77))=FALSE,IF(ISERR(FIND(CONCATENATE(BM$4,"+"),Stac!$T77))=FALSE,IF(ISERR(FIND(CONCATENATE(BM$4,"++"),Stac!$T77))=FALSE,IF(ISERR(FIND(CONCATENATE(BM$4,"+++"),Stac!$T77))=FALSE,"+++","++"),"+")," ")," ")</f>
        <v>+</v>
      </c>
      <c r="BN81" s="27" t="str">
        <f>IF(ISERR(FIND(BN$4,Stac!$T77))=FALSE,IF(ISERR(FIND(CONCATENATE(BN$4,"+"),Stac!$T77))=FALSE,IF(ISERR(FIND(CONCATENATE(BN$4,"++"),Stac!$T77))=FALSE,IF(ISERR(FIND(CONCATENATE(BN$4,"+++"),Stac!$T77))=FALSE,"+++","++"),"+")," ")," ")</f>
        <v xml:space="preserve"> </v>
      </c>
      <c r="BO81" s="27" t="str">
        <f>IF(ISERR(FIND(BO$4,Stac!$T77))=FALSE,IF(ISERR(FIND(CONCATENATE(BO$4,"+"),Stac!$T77))=FALSE,IF(ISERR(FIND(CONCATENATE(BO$4,"++"),Stac!$T77))=FALSE,IF(ISERR(FIND(CONCATENATE(BO$4,"+++"),Stac!$T77))=FALSE,"+++","++"),"+")," ")," ")</f>
        <v xml:space="preserve"> </v>
      </c>
      <c r="BP81" s="27" t="str">
        <f>IF(ISERR(FIND(BP$4,Stac!$T77))=FALSE,IF(ISERR(FIND(CONCATENATE(BP$4,"+"),Stac!$T77))=FALSE,IF(ISERR(FIND(CONCATENATE(BP$4,"++"),Stac!$T77))=FALSE,IF(ISERR(FIND(CONCATENATE(BP$4,"+++"),Stac!$T77))=FALSE,"+++","++"),"+")," ")," ")</f>
        <v xml:space="preserve"> </v>
      </c>
      <c r="BQ81" s="27" t="str">
        <f>IF(ISERR(FIND(BQ$4,Stac!$T77))=FALSE,IF(ISERR(FIND(CONCATENATE(BQ$4,"+"),Stac!$T77))=FALSE,IF(ISERR(FIND(CONCATENATE(BQ$4,"++"),Stac!$T77))=FALSE,IF(ISERR(FIND(CONCATENATE(BQ$4,"+++"),Stac!$T77))=FALSE,"+++","++"),"+")," ")," ")</f>
        <v xml:space="preserve"> </v>
      </c>
    </row>
    <row r="82" spans="1:69">
      <c r="A82" s="49" t="str">
        <f>Stac!C78</f>
        <v>Diploma seminar</v>
      </c>
      <c r="B82" s="27" t="str">
        <f>IF(ISERR(FIND(B$4,Stac!$R78))=FALSE,IF(ISERR(FIND(CONCATENATE(B$4,"+"),Stac!$R78))=FALSE,IF(ISERR(FIND(CONCATENATE(B$4,"++"),Stac!$R78))=FALSE,IF(ISERR(FIND(CONCATENATE(B$4,"+++"),Stac!$R78))=FALSE,"+++","++"),"+")," ")," ")</f>
        <v xml:space="preserve"> </v>
      </c>
      <c r="C82" s="27" t="str">
        <f>IF(ISERR(FIND(C$4,Stac!$R78))=FALSE,IF(ISERR(FIND(CONCATENATE(C$4,"+"),Stac!$R78))=FALSE,IF(ISERR(FIND(CONCATENATE(C$4,"++"),Stac!$R78))=FALSE,IF(ISERR(FIND(CONCATENATE(C$4,"+++"),Stac!$R78))=FALSE,"+++","++"),"+")," ")," ")</f>
        <v xml:space="preserve"> </v>
      </c>
      <c r="D82" s="27" t="str">
        <f>IF(ISERR(FIND(D$4,Stac!$R78))=FALSE,IF(ISERR(FIND(CONCATENATE(D$4,"+"),Stac!$R78))=FALSE,IF(ISERR(FIND(CONCATENATE(D$4,"++"),Stac!$R78))=FALSE,IF(ISERR(FIND(CONCATENATE(D$4,"+++"),Stac!$R78))=FALSE,"+++","++"),"+")," ")," ")</f>
        <v xml:space="preserve"> </v>
      </c>
      <c r="E82" s="27" t="str">
        <f>IF(ISERR(FIND(E$4,Stac!$R78))=FALSE,IF(ISERR(FIND(CONCATENATE(E$4,"+"),Stac!$R78))=FALSE,IF(ISERR(FIND(CONCATENATE(E$4,"++"),Stac!$R78))=FALSE,IF(ISERR(FIND(CONCATENATE(E$4,"+++"),Stac!$R78))=FALSE,"+++","++"),"+")," ")," ")</f>
        <v xml:space="preserve"> </v>
      </c>
      <c r="F82" s="27" t="str">
        <f>IF(ISERR(FIND(F$4,Stac!$R78))=FALSE,IF(ISERR(FIND(CONCATENATE(F$4,"+"),Stac!$R78))=FALSE,IF(ISERR(FIND(CONCATENATE(F$4,"++"),Stac!$R78))=FALSE,IF(ISERR(FIND(CONCATENATE(F$4,"+++"),Stac!$R78))=FALSE,"+++","++"),"+")," ")," ")</f>
        <v xml:space="preserve"> </v>
      </c>
      <c r="G82" s="27" t="str">
        <f>IF(ISERR(FIND(G$4,Stac!$R78))=FALSE,IF(ISERR(FIND(CONCATENATE(G$4,"+"),Stac!$R78))=FALSE,IF(ISERR(FIND(CONCATENATE(G$4,"++"),Stac!$R78))=FALSE,IF(ISERR(FIND(CONCATENATE(G$4,"+++"),Stac!$R78))=FALSE,"+++","++"),"+")," ")," ")</f>
        <v xml:space="preserve"> </v>
      </c>
      <c r="H82" s="27" t="str">
        <f>IF(ISERR(FIND(H$4,Stac!$R78))=FALSE,IF(ISERR(FIND(CONCATENATE(H$4,"+"),Stac!$R78))=FALSE,IF(ISERR(FIND(CONCATENATE(H$4,"++"),Stac!$R78))=FALSE,IF(ISERR(FIND(CONCATENATE(H$4,"+++"),Stac!$R78))=FALSE,"+++","++"),"+")," ")," ")</f>
        <v xml:space="preserve"> </v>
      </c>
      <c r="I82" s="27" t="str">
        <f>IF(ISERR(FIND(I$4,Stac!$R78))=FALSE,IF(ISERR(FIND(CONCATENATE(I$4,"+"),Stac!$R78))=FALSE,IF(ISERR(FIND(CONCATENATE(I$4,"++"),Stac!$R78))=FALSE,IF(ISERR(FIND(CONCATENATE(I$4,"+++"),Stac!$R78))=FALSE,"+++","++"),"+")," ")," ")</f>
        <v xml:space="preserve"> </v>
      </c>
      <c r="J82" s="27" t="str">
        <f>IF(ISERR(FIND(J$4,Stac!$R78))=FALSE,IF(ISERR(FIND(CONCATENATE(J$4,"+"),Stac!$R78))=FALSE,IF(ISERR(FIND(CONCATENATE(J$4,"++"),Stac!$R78))=FALSE,IF(ISERR(FIND(CONCATENATE(J$4,"+++"),Stac!$R78))=FALSE,"+++","++"),"+")," ")," ")</f>
        <v xml:space="preserve"> </v>
      </c>
      <c r="K82" s="27" t="str">
        <f>IF(ISERR(FIND(K$4,Stac!$R78))=FALSE,IF(ISERR(FIND(CONCATENATE(K$4,"+"),Stac!$R78))=FALSE,IF(ISERR(FIND(CONCATENATE(K$4,"++"),Stac!$R78))=FALSE,IF(ISERR(FIND(CONCATENATE(K$4,"+++"),Stac!$R78))=FALSE,"+++","++"),"+")," ")," ")</f>
        <v xml:space="preserve"> </v>
      </c>
      <c r="L82" s="27" t="str">
        <f>IF(ISERR(FIND(L$4,Stac!$R78))=FALSE,IF(ISERR(FIND(CONCATENATE(L$4,"+"),Stac!$R78))=FALSE,IF(ISERR(FIND(CONCATENATE(L$4,"++"),Stac!$R78))=FALSE,IF(ISERR(FIND(CONCATENATE(L$4,"+++"),Stac!$R78))=FALSE,"+++","++"),"+")," ")," ")</f>
        <v xml:space="preserve"> </v>
      </c>
      <c r="M82" s="27" t="str">
        <f>IF(ISERR(FIND(M$4,Stac!$R78))=FALSE,IF(ISERR(FIND(CONCATENATE(M$4,"+"),Stac!$R78))=FALSE,IF(ISERR(FIND(CONCATENATE(M$4,"++"),Stac!$R78))=FALSE,IF(ISERR(FIND(CONCATENATE(M$4,"+++"),Stac!$R78))=FALSE,"+++","++"),"+")," ")," ")</f>
        <v xml:space="preserve"> </v>
      </c>
      <c r="N82" s="27" t="str">
        <f>IF(ISERR(FIND(N$4,Stac!$R78))=FALSE,IF(ISERR(FIND(CONCATENATE(N$4,"+"),Stac!$R78))=FALSE,IF(ISERR(FIND(CONCATENATE(N$4,"++"),Stac!$R78))=FALSE,IF(ISERR(FIND(CONCATENATE(N$4,"+++"),Stac!$R78))=FALSE,"+++","++"),"+")," ")," ")</f>
        <v xml:space="preserve"> </v>
      </c>
      <c r="O82" s="27" t="str">
        <f>IF(ISERR(FIND(O$4,Stac!$R78))=FALSE,IF(ISERR(FIND(CONCATENATE(O$4,"+"),Stac!$R78))=FALSE,IF(ISERR(FIND(CONCATENATE(O$4,"++"),Stac!$R78))=FALSE,IF(ISERR(FIND(CONCATENATE(O$4,"+++"),Stac!$R78))=FALSE,"+++","++"),"+")," ")," ")</f>
        <v xml:space="preserve"> </v>
      </c>
      <c r="P82" s="27" t="str">
        <f>IF(ISERR(FIND(P$4,Stac!$R78))=FALSE,IF(ISERR(FIND(CONCATENATE(P$4,"+"),Stac!$R78))=FALSE,IF(ISERR(FIND(CONCATENATE(P$4,"++"),Stac!$R78))=FALSE,IF(ISERR(FIND(CONCATENATE(P$4,"+++"),Stac!$R78))=FALSE,"+++","++"),"+")," ")," ")</f>
        <v xml:space="preserve"> </v>
      </c>
      <c r="Q82" s="27" t="str">
        <f>IF(ISERR(FIND(Q$4,Stac!$R78))=FALSE,IF(ISERR(FIND(CONCATENATE(Q$4,"+"),Stac!$R78))=FALSE,IF(ISERR(FIND(CONCATENATE(Q$4,"++"),Stac!$R78))=FALSE,IF(ISERR(FIND(CONCATENATE(Q$4,"+++"),Stac!$R78))=FALSE,"+++","++"),"+")," ")," ")</f>
        <v xml:space="preserve"> </v>
      </c>
      <c r="R82" s="27" t="str">
        <f>IF(ISERR(FIND(R$4,Stac!$R78))=FALSE,IF(ISERR(FIND(CONCATENATE(R$4,"+"),Stac!$R78))=FALSE,IF(ISERR(FIND(CONCATENATE(R$4,"++"),Stac!$R78))=FALSE,IF(ISERR(FIND(CONCATENATE(R$4,"+++"),Stac!$R78))=FALSE,"+++","++"),"+")," ")," ")</f>
        <v xml:space="preserve"> </v>
      </c>
      <c r="S82" s="27" t="str">
        <f>IF(ISERR(FIND(S$4,Stac!$R78))=FALSE,IF(ISERR(FIND(CONCATENATE(S$4,"+"),Stac!$R78))=FALSE,IF(ISERR(FIND(CONCATENATE(S$4,"++"),Stac!$R78))=FALSE,IF(ISERR(FIND(CONCATENATE(S$4,"+++"),Stac!$R78))=FALSE,"+++","++"),"+")," ")," ")</f>
        <v xml:space="preserve"> </v>
      </c>
      <c r="T82" s="27" t="str">
        <f>IF(ISERR(FIND(T$4,Stac!$R78))=FALSE,IF(ISERR(FIND(CONCATENATE(T$4,"+"),Stac!$R78))=FALSE,IF(ISERR(FIND(CONCATENATE(T$4,"++"),Stac!$R78))=FALSE,IF(ISERR(FIND(CONCATENATE(T$4,"+++"),Stac!$R78))=FALSE,"+++","++"),"+")," ")," ")</f>
        <v xml:space="preserve"> </v>
      </c>
      <c r="U82" s="27" t="str">
        <f>IF(ISERR(FIND(U$4,Stac!$R78))=FALSE,IF(ISERR(FIND(CONCATENATE(U$4,"+"),Stac!$R78))=FALSE,IF(ISERR(FIND(CONCATENATE(U$4,"++"),Stac!$R78))=FALSE,IF(ISERR(FIND(CONCATENATE(U$4,"+++"),Stac!$R78))=FALSE,"+++","++"),"+")," ")," ")</f>
        <v xml:space="preserve"> </v>
      </c>
      <c r="V82" s="27" t="str">
        <f>IF(ISERR(FIND(V$4,Stac!$R78))=FALSE,IF(ISERR(FIND(CONCATENATE(V$4,"+"),Stac!$R78))=FALSE,IF(ISERR(FIND(CONCATENATE(V$4,"++"),Stac!$R78))=FALSE,IF(ISERR(FIND(CONCATENATE(V$4,"+++"),Stac!$R78))=FALSE,"+++","++"),"+")," ")," ")</f>
        <v>+</v>
      </c>
      <c r="W82" s="27" t="str">
        <f>IF(ISERR(FIND(W$4,Stac!$R78))=FALSE,IF(ISERR(FIND(CONCATENATE(W$4,"+"),Stac!$R78))=FALSE,IF(ISERR(FIND(CONCATENATE(W$4,"++"),Stac!$R78))=FALSE,IF(ISERR(FIND(CONCATENATE(W$4,"+++"),Stac!$R78))=FALSE,"+++","++"),"+")," ")," ")</f>
        <v xml:space="preserve"> </v>
      </c>
      <c r="X82" s="27" t="str">
        <f>IF(ISERR(FIND(X$4,Stac!$R78))=FALSE,IF(ISERR(FIND(CONCATENATE(X$4,"+"),Stac!$R78))=FALSE,IF(ISERR(FIND(CONCATENATE(X$4,"++"),Stac!$R78))=FALSE,IF(ISERR(FIND(CONCATENATE(X$4,"+++"),Stac!$R78))=FALSE,"+++","++"),"+")," ")," ")</f>
        <v>+</v>
      </c>
      <c r="Y82" s="27" t="str">
        <f>IF(ISERR(FIND(Y$4,Stac!$R78))=FALSE,IF(ISERR(FIND(CONCATENATE(Y$4,"+"),Stac!$R78))=FALSE,IF(ISERR(FIND(CONCATENATE(Y$4,"++"),Stac!$R78))=FALSE,IF(ISERR(FIND(CONCATENATE(Y$4,"+++"),Stac!$R78))=FALSE,"+++","++"),"+")," ")," ")</f>
        <v xml:space="preserve"> </v>
      </c>
      <c r="Z82" s="27" t="str">
        <f>IF(ISERR(FIND(Z$4,Stac!$R78))=FALSE,IF(ISERR(FIND(CONCATENATE(Z$4,"+"),Stac!$R78))=FALSE,IF(ISERR(FIND(CONCATENATE(Z$4,"++"),Stac!$R78))=FALSE,IF(ISERR(FIND(CONCATENATE(Z$4,"+++"),Stac!$R78))=FALSE,"+++","++"),"+")," ")," ")</f>
        <v xml:space="preserve"> </v>
      </c>
      <c r="AA82" s="27" t="str">
        <f>IF(ISERR(FIND(AA$4,Stac!$R78))=FALSE,IF(ISERR(FIND(CONCATENATE(AA$4,"+"),Stac!$R78))=FALSE,IF(ISERR(FIND(CONCATENATE(AA$4,"++"),Stac!$R78))=FALSE,IF(ISERR(FIND(CONCATENATE(AA$4,"+++"),Stac!$R78))=FALSE,"+++","++"),"+")," ")," ")</f>
        <v>+</v>
      </c>
      <c r="AB82" s="27" t="str">
        <f>IF(ISERR(FIND(AB$4,Stac!$R78))=FALSE,IF(ISERR(FIND(CONCATENATE(AB$4,"+"),Stac!$R78))=FALSE,IF(ISERR(FIND(CONCATENATE(AB$4,"++"),Stac!$R78))=FALSE,IF(ISERR(FIND(CONCATENATE(AB$4,"+++"),Stac!$R78))=FALSE,"+++","++"),"+")," ")," ")</f>
        <v xml:space="preserve"> </v>
      </c>
      <c r="AC82" s="27" t="str">
        <f>IF(ISERR(FIND(AC$4,Stac!$R78))=FALSE,IF(ISERR(FIND(CONCATENATE(AC$4,"+"),Stac!$R78))=FALSE,IF(ISERR(FIND(CONCATENATE(AC$4,"++"),Stac!$R78))=FALSE,IF(ISERR(FIND(CONCATENATE(AC$4,"+++"),Stac!$R78))=FALSE,"+++","++"),"+")," ")," ")</f>
        <v xml:space="preserve"> </v>
      </c>
      <c r="AD82" s="72" t="str">
        <f>Stac!C78</f>
        <v>Diploma seminar</v>
      </c>
      <c r="AE82" s="27" t="str">
        <f>IF(ISERR(FIND(AE$4,Stac!$S78))=FALSE,IF(ISERR(FIND(CONCATENATE(AE$4,"+"),Stac!$S78))=FALSE,IF(ISERR(FIND(CONCATENATE(AE$4,"++"),Stac!$S78))=FALSE,IF(ISERR(FIND(CONCATENATE(AE$4,"+++"),Stac!$S78))=FALSE,"+++","++"),"+")," ")," ")</f>
        <v xml:space="preserve"> </v>
      </c>
      <c r="AF82" s="27" t="str">
        <f>IF(ISERR(FIND(AF$4,Stac!$S78))=FALSE,IF(ISERR(FIND(CONCATENATE(AF$4,"+"),Stac!$S78))=FALSE,IF(ISERR(FIND(CONCATENATE(AF$4,"++"),Stac!$S78))=FALSE,IF(ISERR(FIND(CONCATENATE(AF$4,"+++"),Stac!$S78))=FALSE,"+++","++"),"+")," ")," ")</f>
        <v xml:space="preserve"> </v>
      </c>
      <c r="AG82" s="27" t="str">
        <f>IF(ISERR(FIND(AG$4,Stac!$S78))=FALSE,IF(ISERR(FIND(CONCATENATE(AG$4,"+"),Stac!$S78))=FALSE,IF(ISERR(FIND(CONCATENATE(AG$4,"++"),Stac!$S78))=FALSE,IF(ISERR(FIND(CONCATENATE(AG$4,"+++"),Stac!$S78))=FALSE,"+++","++"),"+")," ")," ")</f>
        <v>+</v>
      </c>
      <c r="AH82" s="27" t="str">
        <f>IF(ISERR(FIND(AH$4,Stac!$S78))=FALSE,IF(ISERR(FIND(CONCATENATE(AH$4,"+"),Stac!$S78))=FALSE,IF(ISERR(FIND(CONCATENATE(AH$4,"++"),Stac!$S78))=FALSE,IF(ISERR(FIND(CONCATENATE(AH$4,"+++"),Stac!$S78))=FALSE,"+++","++"),"+")," ")," ")</f>
        <v>+</v>
      </c>
      <c r="AI82" s="27" t="str">
        <f>IF(ISERR(FIND(AI$4,Stac!$S78))=FALSE,IF(ISERR(FIND(CONCATENATE(AI$4,"+"),Stac!$S78))=FALSE,IF(ISERR(FIND(CONCATENATE(AI$4,"++"),Stac!$S78))=FALSE,IF(ISERR(FIND(CONCATENATE(AI$4,"+++"),Stac!$S78))=FALSE,"+++","++"),"+")," ")," ")</f>
        <v>+</v>
      </c>
      <c r="AJ82" s="27" t="str">
        <f>IF(ISERR(FIND(AJ$4,Stac!$S78))=FALSE,IF(ISERR(FIND(CONCATENATE(AJ$4,"+"),Stac!$S78))=FALSE,IF(ISERR(FIND(CONCATENATE(AJ$4,"++"),Stac!$S78))=FALSE,IF(ISERR(FIND(CONCATENATE(AJ$4,"+++"),Stac!$S78))=FALSE,"+++","++"),"+")," ")," ")</f>
        <v>+</v>
      </c>
      <c r="AK82" s="27" t="str">
        <f>IF(ISERR(FIND(AK$4,Stac!$S78))=FALSE,IF(ISERR(FIND(CONCATENATE(AK$4,"+"),Stac!$S78))=FALSE,IF(ISERR(FIND(CONCATENATE(AK$4,"++"),Stac!$S78))=FALSE,IF(ISERR(FIND(CONCATENATE(AK$4,"+++"),Stac!$S78))=FALSE,"+++","++"),"+")," ")," ")</f>
        <v xml:space="preserve"> </v>
      </c>
      <c r="AL82" s="27" t="str">
        <f>IF(ISERR(FIND(AL$4,Stac!$S78))=FALSE,IF(ISERR(FIND(CONCATENATE(AL$4,"+"),Stac!$S78))=FALSE,IF(ISERR(FIND(CONCATENATE(AL$4,"++"),Stac!$S78))=FALSE,IF(ISERR(FIND(CONCATENATE(AL$4,"+++"),Stac!$S78))=FALSE,"+++","++"),"+")," ")," ")</f>
        <v>+</v>
      </c>
      <c r="AM82" s="27" t="str">
        <f>IF(ISERR(FIND(AM$4,Stac!$S78))=FALSE,IF(ISERR(FIND(CONCATENATE(AM$4,"+"),Stac!$S78))=FALSE,IF(ISERR(FIND(CONCATENATE(AM$4,"++"),Stac!$S78))=FALSE,IF(ISERR(FIND(CONCATENATE(AM$4,"+++"),Stac!$S78))=FALSE,"+++","++"),"+")," ")," ")</f>
        <v xml:space="preserve"> </v>
      </c>
      <c r="AN82" s="27" t="str">
        <f>IF(ISERR(FIND(AN$4,Stac!$S78))=FALSE,IF(ISERR(FIND(CONCATENATE(AN$4,"+"),Stac!$S78))=FALSE,IF(ISERR(FIND(CONCATENATE(AN$4,"++"),Stac!$S78))=FALSE,IF(ISERR(FIND(CONCATENATE(AN$4,"+++"),Stac!$S78))=FALSE,"+++","++"),"+")," ")," ")</f>
        <v xml:space="preserve"> </v>
      </c>
      <c r="AO82" s="27" t="str">
        <f>IF(ISERR(FIND(AO$4,Stac!$S78))=FALSE,IF(ISERR(FIND(CONCATENATE(AO$4,"+"),Stac!$S78))=FALSE,IF(ISERR(FIND(CONCATENATE(AO$4,"++"),Stac!$S78))=FALSE,IF(ISERR(FIND(CONCATENATE(AO$4,"+++"),Stac!$S78))=FALSE,"+++","++"),"+")," ")," ")</f>
        <v xml:space="preserve"> </v>
      </c>
      <c r="AP82" s="27" t="str">
        <f>IF(ISERR(FIND(AP$4,Stac!$S78))=FALSE,IF(ISERR(FIND(CONCATENATE(AP$4,"+"),Stac!$S78))=FALSE,IF(ISERR(FIND(CONCATENATE(AP$4,"++"),Stac!$S78))=FALSE,IF(ISERR(FIND(CONCATENATE(AP$4,"+++"),Stac!$S78))=FALSE,"+++","++"),"+")," ")," ")</f>
        <v xml:space="preserve"> </v>
      </c>
      <c r="AQ82" s="27" t="str">
        <f>IF(ISERR(FIND(AQ$4,Stac!$S78))=FALSE,IF(ISERR(FIND(CONCATENATE(AQ$4,"+"),Stac!$S78))=FALSE,IF(ISERR(FIND(CONCATENATE(AQ$4,"++"),Stac!$S78))=FALSE,IF(ISERR(FIND(CONCATENATE(AQ$4,"+++"),Stac!$S78))=FALSE,"+++","++"),"+")," ")," ")</f>
        <v xml:space="preserve"> </v>
      </c>
      <c r="AR82" s="27" t="str">
        <f>IF(ISERR(FIND(AR$4,Stac!$S78))=FALSE,IF(ISERR(FIND(CONCATENATE(AR$4,"+"),Stac!$S78))=FALSE,IF(ISERR(FIND(CONCATENATE(AR$4,"++"),Stac!$S78))=FALSE,IF(ISERR(FIND(CONCATENATE(AR$4,"+++"),Stac!$S78))=FALSE,"+++","++"),"+")," ")," ")</f>
        <v xml:space="preserve"> </v>
      </c>
      <c r="AS82" s="27" t="str">
        <f>IF(ISERR(FIND(AS$4,Stac!$S78))=FALSE,IF(ISERR(FIND(CONCATENATE(AS$4,"+"),Stac!$S78))=FALSE,IF(ISERR(FIND(CONCATENATE(AS$4,"++"),Stac!$S78))=FALSE,IF(ISERR(FIND(CONCATENATE(AS$4,"+++"),Stac!$S78))=FALSE,"+++","++"),"+")," ")," ")</f>
        <v xml:space="preserve"> </v>
      </c>
      <c r="AT82" s="27" t="str">
        <f>IF(ISERR(FIND(AT$4,Stac!$S78))=FALSE,IF(ISERR(FIND(CONCATENATE(AT$4,"+"),Stac!$S78))=FALSE,IF(ISERR(FIND(CONCATENATE(AT$4,"++"),Stac!$S78))=FALSE,IF(ISERR(FIND(CONCATENATE(AT$4,"+++"),Stac!$S78))=FALSE,"+++","++"),"+")," ")," ")</f>
        <v xml:space="preserve"> </v>
      </c>
      <c r="AU82" s="27" t="str">
        <f>IF(ISERR(FIND(AU$4,Stac!$S78))=FALSE,IF(ISERR(FIND(CONCATENATE(AU$4,"+"),Stac!$S78))=FALSE,IF(ISERR(FIND(CONCATENATE(AU$4,"++"),Stac!$S78))=FALSE,IF(ISERR(FIND(CONCATENATE(AU$4,"+++"),Stac!$S78))=FALSE,"+++","++"),"+")," ")," ")</f>
        <v xml:space="preserve"> </v>
      </c>
      <c r="AV82" s="27" t="str">
        <f>IF(ISERR(FIND(AV$4,Stac!$S78))=FALSE,IF(ISERR(FIND(CONCATENATE(AV$4,"+"),Stac!$S78))=FALSE,IF(ISERR(FIND(CONCATENATE(AV$4,"++"),Stac!$S78))=FALSE,IF(ISERR(FIND(CONCATENATE(AV$4,"+++"),Stac!$S78))=FALSE,"+++","++"),"+")," ")," ")</f>
        <v xml:space="preserve"> </v>
      </c>
      <c r="AW82" s="27" t="str">
        <f>IF(ISERR(FIND(AW$4,Stac!$S78))=FALSE,IF(ISERR(FIND(CONCATENATE(AW$4,"+"),Stac!$S78))=FALSE,IF(ISERR(FIND(CONCATENATE(AW$4,"++"),Stac!$S78))=FALSE,IF(ISERR(FIND(CONCATENATE(AW$4,"+++"),Stac!$S78))=FALSE,"+++","++"),"+")," ")," ")</f>
        <v xml:space="preserve"> </v>
      </c>
      <c r="AX82" s="27" t="str">
        <f>IF(ISERR(FIND(AX$4,Stac!$S78))=FALSE,IF(ISERR(FIND(CONCATENATE(AX$4,"+"),Stac!$S78))=FALSE,IF(ISERR(FIND(CONCATENATE(AX$4,"++"),Stac!$S78))=FALSE,IF(ISERR(FIND(CONCATENATE(AX$4,"+++"),Stac!$S78))=FALSE,"+++","++"),"+")," ")," ")</f>
        <v xml:space="preserve"> </v>
      </c>
      <c r="AY82" s="27" t="str">
        <f>IF(ISERR(FIND(AY$4,Stac!$S78))=FALSE,IF(ISERR(FIND(CONCATENATE(AY$4,"+"),Stac!$S78))=FALSE,IF(ISERR(FIND(CONCATENATE(AY$4,"++"),Stac!$S78))=FALSE,IF(ISERR(FIND(CONCATENATE(AY$4,"+++"),Stac!$S78))=FALSE,"+++","++"),"+")," ")," ")</f>
        <v xml:space="preserve"> </v>
      </c>
      <c r="AZ82" s="27" t="str">
        <f>IF(ISERR(FIND(AZ$4,Stac!$S78))=FALSE,IF(ISERR(FIND(CONCATENATE(AZ$4,"+"),Stac!$S78))=FALSE,IF(ISERR(FIND(CONCATENATE(AZ$4,"++"),Stac!$S78))=FALSE,IF(ISERR(FIND(CONCATENATE(AZ$4,"+++"),Stac!$S78))=FALSE,"+++","++"),"+")," ")," ")</f>
        <v xml:space="preserve"> </v>
      </c>
      <c r="BA82" s="27" t="str">
        <f>IF(ISERR(FIND(BA$4,Stac!$S78))=FALSE,IF(ISERR(FIND(CONCATENATE(BA$4,"+"),Stac!$S78))=FALSE,IF(ISERR(FIND(CONCATENATE(BA$4,"++"),Stac!$S78))=FALSE,IF(ISERR(FIND(CONCATENATE(BA$4,"+++"),Stac!$S78))=FALSE,"+++","++"),"+")," ")," ")</f>
        <v xml:space="preserve"> </v>
      </c>
      <c r="BB82" s="27" t="str">
        <f>IF(ISERR(FIND(BB$4,Stac!$S78))=FALSE,IF(ISERR(FIND(CONCATENATE(BB$4,"+"),Stac!$S78))=FALSE,IF(ISERR(FIND(CONCATENATE(BB$4,"++"),Stac!$S78))=FALSE,IF(ISERR(FIND(CONCATENATE(BB$4,"+++"),Stac!$S78))=FALSE,"+++","++"),"+")," ")," ")</f>
        <v xml:space="preserve"> </v>
      </c>
      <c r="BC82" s="27" t="str">
        <f>IF(ISERR(FIND(BC$4,Stac!$S78))=FALSE,IF(ISERR(FIND(CONCATENATE(BC$4,"+"),Stac!$S78))=FALSE,IF(ISERR(FIND(CONCATENATE(BC$4,"++"),Stac!$S78))=FALSE,IF(ISERR(FIND(CONCATENATE(BC$4,"+++"),Stac!$S78))=FALSE,"+++","++"),"+")," ")," ")</f>
        <v xml:space="preserve"> </v>
      </c>
      <c r="BD82" s="27" t="str">
        <f>IF(ISERR(FIND(BD$4,Stac!$S78))=FALSE,IF(ISERR(FIND(CONCATENATE(BD$4,"+"),Stac!$S78))=FALSE,IF(ISERR(FIND(CONCATENATE(BD$4,"++"),Stac!$S78))=FALSE,IF(ISERR(FIND(CONCATENATE(BD$4,"+++"),Stac!$S78))=FALSE,"+++","++"),"+")," ")," ")</f>
        <v xml:space="preserve"> </v>
      </c>
      <c r="BE82" s="27" t="str">
        <f>IF(ISERR(FIND(BE$4,Stac!$S78))=FALSE,IF(ISERR(FIND(CONCATENATE(BE$4,"+"),Stac!$S78))=FALSE,IF(ISERR(FIND(CONCATENATE(BE$4,"++"),Stac!$S78))=FALSE,IF(ISERR(FIND(CONCATENATE(BE$4,"+++"),Stac!$S78))=FALSE,"+++","++"),"+")," ")," ")</f>
        <v xml:space="preserve"> </v>
      </c>
      <c r="BF82" s="27" t="str">
        <f>IF(ISERR(FIND(BF$4,Stac!$S78))=FALSE,IF(ISERR(FIND(CONCATENATE(BF$4,"+"),Stac!$S78))=FALSE,IF(ISERR(FIND(CONCATENATE(BF$4,"++"),Stac!$S78))=FALSE,IF(ISERR(FIND(CONCATENATE(BF$4,"+++"),Stac!$S78))=FALSE,"+++","++"),"+")," ")," ")</f>
        <v xml:space="preserve"> </v>
      </c>
      <c r="BG82" s="27" t="str">
        <f>IF(ISERR(FIND(BG$4,Stac!$S78))=FALSE,IF(ISERR(FIND(CONCATENATE(BG$4,"+"),Stac!$S78))=FALSE,IF(ISERR(FIND(CONCATENATE(BG$4,"++"),Stac!$S78))=FALSE,IF(ISERR(FIND(CONCATENATE(BG$4,"+++"),Stac!$S78))=FALSE,"+++","++"),"+")," ")," ")</f>
        <v xml:space="preserve"> </v>
      </c>
      <c r="BH82" s="27" t="str">
        <f>IF(ISERR(FIND(BH$4,Stac!$S78))=FALSE,IF(ISERR(FIND(CONCATENATE(BH$4,"+"),Stac!$S78))=FALSE,IF(ISERR(FIND(CONCATENATE(BH$4,"++"),Stac!$S78))=FALSE,IF(ISERR(FIND(CONCATENATE(BH$4,"+++"),Stac!$S78))=FALSE,"+++","++"),"+")," ")," ")</f>
        <v xml:space="preserve"> </v>
      </c>
      <c r="BI82" s="27" t="str">
        <f>IF(ISERR(FIND(BI$4,Stac!$S78))=FALSE,IF(ISERR(FIND(CONCATENATE(BI$4,"+"),Stac!$S78))=FALSE,IF(ISERR(FIND(CONCATENATE(BI$4,"++"),Stac!$S78))=FALSE,IF(ISERR(FIND(CONCATENATE(BI$4,"+++"),Stac!$S78))=FALSE,"+++","++"),"+")," ")," ")</f>
        <v xml:space="preserve"> </v>
      </c>
      <c r="BJ82" s="72" t="str">
        <f>Stac!C78</f>
        <v>Diploma seminar</v>
      </c>
      <c r="BK82" s="27" t="str">
        <f>IF(ISERR(FIND(BK$4,Stac!$T78))=FALSE,IF(ISERR(FIND(CONCATENATE(BK$4,"+"),Stac!$T78))=FALSE,IF(ISERR(FIND(CONCATENATE(BK$4,"++"),Stac!$T78))=FALSE,IF(ISERR(FIND(CONCATENATE(BK$4,"+++"),Stac!$T78))=FALSE,"+++","++"),"+")," ")," ")</f>
        <v>+</v>
      </c>
      <c r="BL82" s="27" t="str">
        <f>IF(ISERR(FIND(BL$4,Stac!$T78))=FALSE,IF(ISERR(FIND(CONCATENATE(BL$4,"+"),Stac!$T78))=FALSE,IF(ISERR(FIND(CONCATENATE(BL$4,"++"),Stac!$T78))=FALSE,IF(ISERR(FIND(CONCATENATE(BL$4,"+++"),Stac!$T78))=FALSE,"+++","++"),"+")," ")," ")</f>
        <v xml:space="preserve"> </v>
      </c>
      <c r="BM82" s="27" t="str">
        <f>IF(ISERR(FIND(BM$4,Stac!$T78))=FALSE,IF(ISERR(FIND(CONCATENATE(BM$4,"+"),Stac!$T78))=FALSE,IF(ISERR(FIND(CONCATENATE(BM$4,"++"),Stac!$T78))=FALSE,IF(ISERR(FIND(CONCATENATE(BM$4,"+++"),Stac!$T78))=FALSE,"+++","++"),"+")," ")," ")</f>
        <v>+</v>
      </c>
      <c r="BN82" s="27" t="str">
        <f>IF(ISERR(FIND(BN$4,Stac!$T78))=FALSE,IF(ISERR(FIND(CONCATENATE(BN$4,"+"),Stac!$T78))=FALSE,IF(ISERR(FIND(CONCATENATE(BN$4,"++"),Stac!$T78))=FALSE,IF(ISERR(FIND(CONCATENATE(BN$4,"+++"),Stac!$T78))=FALSE,"+++","++"),"+")," ")," ")</f>
        <v>+</v>
      </c>
      <c r="BO82" s="27" t="str">
        <f>IF(ISERR(FIND(BO$4,Stac!$T78))=FALSE,IF(ISERR(FIND(CONCATENATE(BO$4,"+"),Stac!$T78))=FALSE,IF(ISERR(FIND(CONCATENATE(BO$4,"++"),Stac!$T78))=FALSE,IF(ISERR(FIND(CONCATENATE(BO$4,"+++"),Stac!$T78))=FALSE,"+++","++"),"+")," ")," ")</f>
        <v>+</v>
      </c>
      <c r="BP82" s="27" t="str">
        <f>IF(ISERR(FIND(BP$4,Stac!$T78))=FALSE,IF(ISERR(FIND(CONCATENATE(BP$4,"+"),Stac!$T78))=FALSE,IF(ISERR(FIND(CONCATENATE(BP$4,"++"),Stac!$T78))=FALSE,IF(ISERR(FIND(CONCATENATE(BP$4,"+++"),Stac!$T78))=FALSE,"+++","++"),"+")," ")," ")</f>
        <v xml:space="preserve"> </v>
      </c>
      <c r="BQ82" s="27" t="str">
        <f>IF(ISERR(FIND(BQ$4,Stac!$T78))=FALSE,IF(ISERR(FIND(CONCATENATE(BQ$4,"+"),Stac!$T78))=FALSE,IF(ISERR(FIND(CONCATENATE(BQ$4,"++"),Stac!$T78))=FALSE,IF(ISERR(FIND(CONCATENATE(BQ$4,"+++"),Stac!$T78))=FALSE,"+++","++"),"+")," ")," ")</f>
        <v>+</v>
      </c>
    </row>
    <row r="83" spans="1:69" hidden="1">
      <c r="A83" s="49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50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50"/>
      <c r="BK83" s="27"/>
      <c r="BL83" s="27"/>
      <c r="BM83" s="27"/>
      <c r="BN83" s="27"/>
      <c r="BO83" s="27"/>
      <c r="BP83" s="27"/>
      <c r="BQ83" s="27"/>
    </row>
    <row r="84" spans="1:69" hidden="1">
      <c r="A84" s="49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50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50"/>
      <c r="BK84" s="27"/>
      <c r="BL84" s="27"/>
      <c r="BM84" s="27"/>
      <c r="BN84" s="27"/>
      <c r="BO84" s="27"/>
      <c r="BP84" s="27"/>
      <c r="BQ84" s="27"/>
    </row>
    <row r="85" spans="1:69" hidden="1">
      <c r="A85" s="49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50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50"/>
      <c r="BK85" s="27"/>
      <c r="BL85" s="27"/>
      <c r="BM85" s="27"/>
      <c r="BN85" s="27"/>
      <c r="BO85" s="27"/>
      <c r="BP85" s="27"/>
      <c r="BQ85" s="27"/>
    </row>
    <row r="86" spans="1:69" hidden="1">
      <c r="A86" s="49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50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50"/>
      <c r="BK86" s="27"/>
      <c r="BL86" s="27"/>
      <c r="BM86" s="27"/>
      <c r="BN86" s="27"/>
      <c r="BO86" s="27"/>
      <c r="BP86" s="27"/>
      <c r="BQ86" s="27"/>
    </row>
    <row r="87" spans="1:69" ht="0.6" customHeight="1">
      <c r="A87" s="49" t="e">
        <f>Stac!#REF!</f>
        <v>#REF!</v>
      </c>
      <c r="B87" s="27" t="str">
        <f>IF(ISERR(FIND(B$4,Stac!#REF!))=FALSE,IF(ISERR(FIND(CONCATENATE(B$4,"+"),Stac!#REF!))=FALSE,IF(ISERR(FIND(CONCATENATE(B$4,"++"),Stac!#REF!))=FALSE,IF(ISERR(FIND(CONCATENATE(B$4,"+++"),Stac!#REF!))=FALSE,"+++","++"),"+"),"+")," ")</f>
        <v xml:space="preserve"> </v>
      </c>
      <c r="C87" s="27" t="str">
        <f>IF(ISERR(FIND(C$4,Stac!#REF!))=FALSE,IF(ISERR(FIND(CONCATENATE(C$4,"+"),Stac!#REF!))=FALSE,IF(ISERR(FIND(CONCATENATE(C$4,"++"),Stac!#REF!))=FALSE,IF(ISERR(FIND(CONCATENATE(C$4,"+++"),Stac!#REF!))=FALSE,"+++","++"),"+"),"-"),"-")</f>
        <v>-</v>
      </c>
      <c r="D87" s="27" t="str">
        <f>IF(ISERR(FIND(D$4,Stac!#REF!))=FALSE,IF(ISERR(FIND(CONCATENATE(D$4,"+"),Stac!#REF!))=FALSE,IF(ISERR(FIND(CONCATENATE(D$4,"++"),Stac!#REF!))=FALSE,IF(ISERR(FIND(CONCATENATE(D$4,"+++"),Stac!#REF!))=FALSE,"+++","++"),"+"),"-"),"-")</f>
        <v>-</v>
      </c>
      <c r="E87" s="27" t="str">
        <f>IF(ISERR(FIND(E$4,Stac!#REF!))=FALSE,IF(ISERR(FIND(CONCATENATE(E$4,"+"),Stac!#REF!))=FALSE,IF(ISERR(FIND(CONCATENATE(E$4,"++"),Stac!#REF!))=FALSE,IF(ISERR(FIND(CONCATENATE(E$4,"+++"),Stac!#REF!))=FALSE,"+++","++"),"+"),"-"),"-")</f>
        <v>-</v>
      </c>
      <c r="F87" s="27" t="str">
        <f>IF(ISERR(FIND(F$4,Stac!#REF!))=FALSE,IF(ISERR(FIND(CONCATENATE(F$4,"+"),Stac!#REF!))=FALSE,IF(ISERR(FIND(CONCATENATE(F$4,"++"),Stac!#REF!))=FALSE,IF(ISERR(FIND(CONCATENATE(F$4,"+++"),Stac!#REF!))=FALSE,"+++","++"),"+"),"-"),"-")</f>
        <v>-</v>
      </c>
      <c r="G87" s="27" t="str">
        <f>IF(ISERR(FIND(G$4,Stac!#REF!))=FALSE,IF(ISERR(FIND(CONCATENATE(G$4,"+"),Stac!#REF!))=FALSE,IF(ISERR(FIND(CONCATENATE(G$4,"++"),Stac!#REF!))=FALSE,IF(ISERR(FIND(CONCATENATE(G$4,"+++"),Stac!#REF!))=FALSE,"+++","++"),"+"),"-"),"-")</f>
        <v>-</v>
      </c>
      <c r="H87" s="27" t="str">
        <f>IF(ISERR(FIND(H$4,Stac!#REF!))=FALSE,IF(ISERR(FIND(CONCATENATE(H$4,"+"),Stac!#REF!))=FALSE,IF(ISERR(FIND(CONCATENATE(H$4,"++"),Stac!#REF!))=FALSE,IF(ISERR(FIND(CONCATENATE(H$4,"+++"),Stac!#REF!))=FALSE,"+++","++"),"+"),"-"),"-")</f>
        <v>-</v>
      </c>
      <c r="I87" s="27" t="str">
        <f>IF(ISERR(FIND(I$4,Stac!#REF!))=FALSE,IF(ISERR(FIND(CONCATENATE(I$4,"+"),Stac!#REF!))=FALSE,IF(ISERR(FIND(CONCATENATE(I$4,"++"),Stac!#REF!))=FALSE,IF(ISERR(FIND(CONCATENATE(I$4,"+++"),Stac!#REF!))=FALSE,"+++","++"),"+"),"-"),"-")</f>
        <v>-</v>
      </c>
      <c r="J87" s="27" t="str">
        <f>IF(ISERR(FIND(J$4,Stac!#REF!))=FALSE,IF(ISERR(FIND(CONCATENATE(J$4,"+"),Stac!#REF!))=FALSE,IF(ISERR(FIND(CONCATENATE(J$4,"++"),Stac!#REF!))=FALSE,IF(ISERR(FIND(CONCATENATE(J$4,"+++"),Stac!#REF!))=FALSE,"+++","++"),"+"),"-"),"-")</f>
        <v>-</v>
      </c>
      <c r="K87" s="27" t="str">
        <f>IF(ISERR(FIND(K$4,Stac!#REF!))=FALSE,IF(ISERR(FIND(CONCATENATE(K$4,"+"),Stac!#REF!))=FALSE,IF(ISERR(FIND(CONCATENATE(K$4,"++"),Stac!#REF!))=FALSE,IF(ISERR(FIND(CONCATENATE(K$4,"+++"),Stac!#REF!))=FALSE,"+++","++"),"+"),"-"),"-")</f>
        <v>-</v>
      </c>
      <c r="L87" s="27" t="str">
        <f>IF(ISERR(FIND(L$4,Stac!#REF!))=FALSE,IF(ISERR(FIND(CONCATENATE(L$4,"+"),Stac!#REF!))=FALSE,IF(ISERR(FIND(CONCATENATE(L$4,"++"),Stac!#REF!))=FALSE,IF(ISERR(FIND(CONCATENATE(L$4,"+++"),Stac!#REF!))=FALSE,"+++","++"),"+"),"-"),"-")</f>
        <v>-</v>
      </c>
      <c r="M87" s="27" t="str">
        <f>IF(ISERR(FIND(M$4,Stac!#REF!))=FALSE,IF(ISERR(FIND(CONCATENATE(M$4,"+"),Stac!#REF!))=FALSE,IF(ISERR(FIND(CONCATENATE(M$4,"++"),Stac!#REF!))=FALSE,IF(ISERR(FIND(CONCATENATE(M$4,"+++"),Stac!#REF!))=FALSE,"+++","++"),"+"),"-"),"-")</f>
        <v>-</v>
      </c>
      <c r="N87" s="27" t="str">
        <f>IF(ISERR(FIND(N$4,Stac!#REF!))=FALSE,IF(ISERR(FIND(CONCATENATE(N$4,"+"),Stac!#REF!))=FALSE,IF(ISERR(FIND(CONCATENATE(N$4,"++"),Stac!#REF!))=FALSE,IF(ISERR(FIND(CONCATENATE(N$4,"+++"),Stac!#REF!))=FALSE,"+++","++"),"+"),"-"),"-")</f>
        <v>-</v>
      </c>
      <c r="O87" s="27" t="str">
        <f>IF(ISERR(FIND(O$4,Stac!#REF!))=FALSE,IF(ISERR(FIND(CONCATENATE(O$4,"+"),Stac!#REF!))=FALSE,IF(ISERR(FIND(CONCATENATE(O$4,"++"),Stac!#REF!))=FALSE,IF(ISERR(FIND(CONCATENATE(O$4,"+++"),Stac!#REF!))=FALSE,"+++","++"),"+"),"-"),"-")</f>
        <v>-</v>
      </c>
      <c r="P87" s="27" t="str">
        <f>IF(ISERR(FIND(P$4,Stac!#REF!))=FALSE,IF(ISERR(FIND(CONCATENATE(P$4,"+"),Stac!#REF!))=FALSE,IF(ISERR(FIND(CONCATENATE(P$4,"++"),Stac!#REF!))=FALSE,IF(ISERR(FIND(CONCATENATE(P$4,"+++"),Stac!#REF!))=FALSE,"+++","++"),"+"),"-"),"-")</f>
        <v>-</v>
      </c>
      <c r="Q87" s="27" t="str">
        <f>IF(ISERR(FIND(Q$4,Stac!#REF!))=FALSE,IF(ISERR(FIND(CONCATENATE(Q$4,"+"),Stac!#REF!))=FALSE,IF(ISERR(FIND(CONCATENATE(Q$4,"++"),Stac!#REF!))=FALSE,IF(ISERR(FIND(CONCATENATE(Q$4,"+++"),Stac!#REF!))=FALSE,"+++","++"),"+"),"-"),"-")</f>
        <v>-</v>
      </c>
      <c r="R87" s="27" t="str">
        <f>IF(ISERR(FIND(R$4,Stac!#REF!))=FALSE,IF(ISERR(FIND(CONCATENATE(R$4,"+"),Stac!#REF!))=FALSE,IF(ISERR(FIND(CONCATENATE(R$4,"++"),Stac!#REF!))=FALSE,IF(ISERR(FIND(CONCATENATE(R$4,"+++"),Stac!#REF!))=FALSE,"+++","++"),"+"),"-"),"-")</f>
        <v>-</v>
      </c>
      <c r="S87" s="27" t="str">
        <f>IF(ISERR(FIND(S$4,Stac!#REF!))=FALSE,IF(ISERR(FIND(CONCATENATE(S$4,"+"),Stac!#REF!))=FALSE,IF(ISERR(FIND(CONCATENATE(S$4,"++"),Stac!#REF!))=FALSE,IF(ISERR(FIND(CONCATENATE(S$4,"+++"),Stac!#REF!))=FALSE,"+++","++"),"+"),"-"),"-")</f>
        <v>-</v>
      </c>
      <c r="T87" s="27" t="str">
        <f>IF(ISERR(FIND(T$4,Stac!#REF!))=FALSE,IF(ISERR(FIND(CONCATENATE(T$4,"+"),Stac!#REF!))=FALSE,IF(ISERR(FIND(CONCATENATE(T$4,"++"),Stac!#REF!))=FALSE,IF(ISERR(FIND(CONCATENATE(T$4,"+++"),Stac!#REF!))=FALSE,"+++","++"),"+"),"-"),"-")</f>
        <v>-</v>
      </c>
      <c r="U87" s="27" t="str">
        <f>IF(ISERR(FIND(U$4,Stac!#REF!))=FALSE,IF(ISERR(FIND(CONCATENATE(U$4,"+"),Stac!#REF!))=FALSE,IF(ISERR(FIND(CONCATENATE(U$4,"++"),Stac!#REF!))=FALSE,IF(ISERR(FIND(CONCATENATE(U$4,"+++"),Stac!#REF!))=FALSE,"+++","++"),"+"),"-"),"-")</f>
        <v>-</v>
      </c>
      <c r="V87" s="27" t="str">
        <f>IF(ISERR(FIND(V$4,Stac!#REF!))=FALSE,IF(ISERR(FIND(CONCATENATE(V$4,"+"),Stac!#REF!))=FALSE,IF(ISERR(FIND(CONCATENATE(V$4,"++"),Stac!#REF!))=FALSE,IF(ISERR(FIND(CONCATENATE(V$4,"+++"),Stac!#REF!))=FALSE,"+++","++"),"+"),"-"),"-")</f>
        <v>-</v>
      </c>
      <c r="W87" s="27" t="str">
        <f>IF(ISERR(FIND(W$4,Stac!#REF!))=FALSE,IF(ISERR(FIND(CONCATENATE(W$4,"+"),Stac!#REF!))=FALSE,IF(ISERR(FIND(CONCATENATE(W$4,"++"),Stac!#REF!))=FALSE,IF(ISERR(FIND(CONCATENATE(W$4,"+++"),Stac!#REF!))=FALSE,"+++","++"),"+"),"-"),"-")</f>
        <v>-</v>
      </c>
      <c r="X87" s="27" t="str">
        <f>IF(ISERR(FIND(X$4,Stac!#REF!))=FALSE,IF(ISERR(FIND(CONCATENATE(X$4,"+"),Stac!#REF!))=FALSE,IF(ISERR(FIND(CONCATENATE(X$4,"++"),Stac!#REF!))=FALSE,IF(ISERR(FIND(CONCATENATE(X$4,"+++"),Stac!#REF!))=FALSE,"+++","++"),"+"),"-"),"-")</f>
        <v>-</v>
      </c>
      <c r="Y87" s="27" t="str">
        <f>IF(ISERR(FIND(Y$4,Stac!#REF!))=FALSE,IF(ISERR(FIND(CONCATENATE(Y$4,"+"),Stac!#REF!))=FALSE,IF(ISERR(FIND(CONCATENATE(Y$4,"++"),Stac!#REF!))=FALSE,IF(ISERR(FIND(CONCATENATE(Y$4,"+++"),Stac!#REF!))=FALSE,"+++","++"),"+"),"-"),"-")</f>
        <v>-</v>
      </c>
      <c r="Z87" s="27" t="str">
        <f>IF(ISERR(FIND(Z$4,Stac!#REF!))=FALSE,IF(ISERR(FIND(CONCATENATE(Z$4,"+"),Stac!#REF!))=FALSE,IF(ISERR(FIND(CONCATENATE(Z$4,"++"),Stac!#REF!))=FALSE,IF(ISERR(FIND(CONCATENATE(Z$4,"+++"),Stac!#REF!))=FALSE,"+++","++"),"+"),"-"),"-")</f>
        <v>-</v>
      </c>
      <c r="AA87" s="27" t="str">
        <f>IF(ISERR(FIND(AA$4,Stac!#REF!))=FALSE,IF(ISERR(FIND(CONCATENATE(AA$4,"+"),Stac!#REF!))=FALSE,IF(ISERR(FIND(CONCATENATE(AA$4,"++"),Stac!#REF!))=FALSE,IF(ISERR(FIND(CONCATENATE(AA$4,"+++"),Stac!#REF!))=FALSE,"+++","++"),"+"),"-"),"-")</f>
        <v>-</v>
      </c>
      <c r="AB87" s="27" t="str">
        <f>IF(ISERR(FIND(AB$4,Stac!#REF!))=FALSE,IF(ISERR(FIND(CONCATENATE(AB$4,"+"),Stac!#REF!))=FALSE,IF(ISERR(FIND(CONCATENATE(AB$4,"++"),Stac!#REF!))=FALSE,IF(ISERR(FIND(CONCATENATE(AB$4,"+++"),Stac!#REF!))=FALSE,"+++","++"),"+"),"-"),"-")</f>
        <v>-</v>
      </c>
      <c r="AC87" s="27" t="str">
        <f>IF(ISERR(FIND(AC$4,Stac!#REF!))=FALSE,IF(ISERR(FIND(CONCATENATE(AC$4,"+"),Stac!#REF!))=FALSE,IF(ISERR(FIND(CONCATENATE(AC$4,"++"),Stac!#REF!))=FALSE,IF(ISERR(FIND(CONCATENATE(AC$4,"+++"),Stac!#REF!))=FALSE,"+++","++"),"+"),"-"),"-")</f>
        <v>-</v>
      </c>
      <c r="AD87" s="50" t="e">
        <f>Stac!#REF!</f>
        <v>#REF!</v>
      </c>
      <c r="AE87" s="27" t="str">
        <f>IF(ISERR(FIND(AE$4,Stac!#REF!))=FALSE,IF(ISERR(FIND(CONCATENATE(AE$4,"+"),Stac!#REF!))=FALSE,IF(ISERR(FIND(CONCATENATE(AE$4,"++"),Stac!#REF!))=FALSE,IF(ISERR(FIND(CONCATENATE(AE$4,"+++"),Stac!#REF!))=FALSE,"+++","++"),"+"),"-"),"-")</f>
        <v>-</v>
      </c>
      <c r="AF87" s="27" t="str">
        <f>IF(ISERR(FIND(AF$4,Stac!#REF!))=FALSE,IF(ISERR(FIND(CONCATENATE(AF$4,"+"),Stac!#REF!))=FALSE,IF(ISERR(FIND(CONCATENATE(AF$4,"++"),Stac!#REF!))=FALSE,IF(ISERR(FIND(CONCATENATE(AF$4,"+++"),Stac!#REF!))=FALSE,"+++","++"),"+"),"-"),"-")</f>
        <v>-</v>
      </c>
      <c r="AG87" s="27" t="str">
        <f>IF(ISERR(FIND(AG$4,Stac!#REF!))=FALSE,IF(ISERR(FIND(CONCATENATE(AG$4,"+"),Stac!#REF!))=FALSE,IF(ISERR(FIND(CONCATENATE(AG$4,"++"),Stac!#REF!))=FALSE,IF(ISERR(FIND(CONCATENATE(AG$4,"+++"),Stac!#REF!))=FALSE,"+++","++"),"+"),"-"),"-")</f>
        <v>-</v>
      </c>
      <c r="AH87" s="27" t="str">
        <f>IF(ISERR(FIND(AH$4,Stac!#REF!))=FALSE,IF(ISERR(FIND(CONCATENATE(AH$4,"+"),Stac!#REF!))=FALSE,IF(ISERR(FIND(CONCATENATE(AH$4,"++"),Stac!#REF!))=FALSE,IF(ISERR(FIND(CONCATENATE(AH$4,"+++"),Stac!#REF!))=FALSE,"+++","++"),"+"),"-"),"-")</f>
        <v>-</v>
      </c>
      <c r="AI87" s="27" t="str">
        <f>IF(ISERR(FIND(AI$4,Stac!#REF!))=FALSE,IF(ISERR(FIND(CONCATENATE(AI$4,"+"),Stac!#REF!))=FALSE,IF(ISERR(FIND(CONCATENATE(AI$4,"++"),Stac!#REF!))=FALSE,IF(ISERR(FIND(CONCATENATE(AI$4,"+++"),Stac!#REF!))=FALSE,"+++","++"),"+"),"-"),"-")</f>
        <v>-</v>
      </c>
      <c r="AJ87" s="27" t="str">
        <f>IF(ISERR(FIND(AJ$4,Stac!#REF!))=FALSE,IF(ISERR(FIND(CONCATENATE(AJ$4,"+"),Stac!#REF!))=FALSE,IF(ISERR(FIND(CONCATENATE(AJ$4,"++"),Stac!#REF!))=FALSE,IF(ISERR(FIND(CONCATENATE(AJ$4,"+++"),Stac!#REF!))=FALSE,"+++","++"),"+"),"-"),"-")</f>
        <v>-</v>
      </c>
      <c r="AK87" s="27" t="str">
        <f>IF(ISERR(FIND(AK$4,Stac!#REF!))=FALSE,IF(ISERR(FIND(CONCATENATE(AK$4,"+"),Stac!#REF!))=FALSE,IF(ISERR(FIND(CONCATENATE(AK$4,"++"),Stac!#REF!))=FALSE,IF(ISERR(FIND(CONCATENATE(AK$4,"+++"),Stac!#REF!))=FALSE,"+++","++"),"+"),"-"),"-")</f>
        <v>-</v>
      </c>
      <c r="AL87" s="27" t="str">
        <f>IF(ISERR(FIND(AL$4,Stac!#REF!))=FALSE,IF(ISERR(FIND(CONCATENATE(AL$4,"+"),Stac!#REF!))=FALSE,IF(ISERR(FIND(CONCATENATE(AL$4,"++"),Stac!#REF!))=FALSE,IF(ISERR(FIND(CONCATENATE(AL$4,"+++"),Stac!#REF!))=FALSE,"+++","++"),"+"),"-"),"-")</f>
        <v>-</v>
      </c>
      <c r="AM87" s="27" t="str">
        <f>IF(ISERR(FIND(AM$4,Stac!#REF!))=FALSE,IF(ISERR(FIND(CONCATENATE(AM$4,"+"),Stac!#REF!))=FALSE,IF(ISERR(FIND(CONCATENATE(AM$4,"++"),Stac!#REF!))=FALSE,IF(ISERR(FIND(CONCATENATE(AM$4,"+++"),Stac!#REF!))=FALSE,"+++","++"),"+"),"-"),"-")</f>
        <v>-</v>
      </c>
      <c r="AN87" s="27" t="str">
        <f>IF(ISERR(FIND(AN$4,Stac!#REF!))=FALSE,IF(ISERR(FIND(CONCATENATE(AN$4,"+"),Stac!#REF!))=FALSE,IF(ISERR(FIND(CONCATENATE(AN$4,"++"),Stac!#REF!))=FALSE,IF(ISERR(FIND(CONCATENATE(AN$4,"+++"),Stac!#REF!))=FALSE,"+++","++"),"+"),"-"),"-")</f>
        <v>-</v>
      </c>
      <c r="AO87" s="27" t="str">
        <f>IF(ISERR(FIND(AO$4,Stac!#REF!))=FALSE,IF(ISERR(FIND(CONCATENATE(AO$4,"+"),Stac!#REF!))=FALSE,IF(ISERR(FIND(CONCATENATE(AO$4,"++"),Stac!#REF!))=FALSE,IF(ISERR(FIND(CONCATENATE(AO$4,"+++"),Stac!#REF!))=FALSE,"+++","++"),"+"),"-"),"-")</f>
        <v>-</v>
      </c>
      <c r="AP87" s="27" t="str">
        <f>IF(ISERR(FIND(AP$4,Stac!#REF!))=FALSE,IF(ISERR(FIND(CONCATENATE(AP$4,"+"),Stac!#REF!))=FALSE,IF(ISERR(FIND(CONCATENATE(AP$4,"++"),Stac!#REF!))=FALSE,IF(ISERR(FIND(CONCATENATE(AP$4,"+++"),Stac!#REF!))=FALSE,"+++","++"),"+"),"-"),"-")</f>
        <v>-</v>
      </c>
      <c r="AQ87" s="27" t="str">
        <f>IF(ISERR(FIND(AQ$4,Stac!#REF!))=FALSE,IF(ISERR(FIND(CONCATENATE(AQ$4,"+"),Stac!#REF!))=FALSE,IF(ISERR(FIND(CONCATENATE(AQ$4,"++"),Stac!#REF!))=FALSE,IF(ISERR(FIND(CONCATENATE(AQ$4,"+++"),Stac!#REF!))=FALSE,"+++","++"),"+"),"-"),"-")</f>
        <v>-</v>
      </c>
      <c r="AR87" s="27" t="str">
        <f>IF(ISERR(FIND(AR$4,Stac!#REF!))=FALSE,IF(ISERR(FIND(CONCATENATE(AR$4,"+"),Stac!#REF!))=FALSE,IF(ISERR(FIND(CONCATENATE(AR$4,"++"),Stac!#REF!))=FALSE,IF(ISERR(FIND(CONCATENATE(AR$4,"+++"),Stac!#REF!))=FALSE,"+++","++"),"+"),"-"),"-")</f>
        <v>-</v>
      </c>
      <c r="AS87" s="27" t="str">
        <f>IF(ISERR(FIND(AS$4,Stac!#REF!))=FALSE,IF(ISERR(FIND(CONCATENATE(AS$4,"+"),Stac!#REF!))=FALSE,IF(ISERR(FIND(CONCATENATE(AS$4,"++"),Stac!#REF!))=FALSE,IF(ISERR(FIND(CONCATENATE(AS$4,"+++"),Stac!#REF!))=FALSE,"+++","++"),"+"),"-"),"-")</f>
        <v>-</v>
      </c>
      <c r="AT87" s="27" t="str">
        <f>IF(ISERR(FIND(AT$4,Stac!#REF!))=FALSE,IF(ISERR(FIND(CONCATENATE(AT$4,"+"),Stac!#REF!))=FALSE,IF(ISERR(FIND(CONCATENATE(AT$4,"++"),Stac!#REF!))=FALSE,IF(ISERR(FIND(CONCATENATE(AT$4,"+++"),Stac!#REF!))=FALSE,"+++","++"),"+"),"-"),"-")</f>
        <v>-</v>
      </c>
      <c r="AU87" s="27" t="str">
        <f>IF(ISERR(FIND(AU$4,Stac!#REF!))=FALSE,IF(ISERR(FIND(CONCATENATE(AU$4,"+"),Stac!#REF!))=FALSE,IF(ISERR(FIND(CONCATENATE(AU$4,"++"),Stac!#REF!))=FALSE,IF(ISERR(FIND(CONCATENATE(AU$4,"+++"),Stac!#REF!))=FALSE,"+++","++"),"+"),"-"),"-")</f>
        <v>-</v>
      </c>
      <c r="AV87" s="27" t="str">
        <f>IF(ISERR(FIND(AV$4,Stac!#REF!))=FALSE,IF(ISERR(FIND(CONCATENATE(AV$4,"+"),Stac!#REF!))=FALSE,IF(ISERR(FIND(CONCATENATE(AV$4,"++"),Stac!#REF!))=FALSE,IF(ISERR(FIND(CONCATENATE(AV$4,"+++"),Stac!#REF!))=FALSE,"+++","++"),"+"),"-"),"-")</f>
        <v>-</v>
      </c>
      <c r="AW87" s="27" t="str">
        <f>IF(ISERR(FIND(AW$4,Stac!#REF!))=FALSE,IF(ISERR(FIND(CONCATENATE(AW$4,"+"),Stac!#REF!))=FALSE,IF(ISERR(FIND(CONCATENATE(AW$4,"++"),Stac!#REF!))=FALSE,IF(ISERR(FIND(CONCATENATE(AW$4,"+++"),Stac!#REF!))=FALSE,"+++","++"),"+"),"-"),"-")</f>
        <v>-</v>
      </c>
      <c r="AX87" s="27" t="str">
        <f>IF(ISERR(FIND(AX$4,Stac!#REF!))=FALSE,IF(ISERR(FIND(CONCATENATE(AX$4,"+"),Stac!#REF!))=FALSE,IF(ISERR(FIND(CONCATENATE(AX$4,"++"),Stac!#REF!))=FALSE,IF(ISERR(FIND(CONCATENATE(AX$4,"+++"),Stac!#REF!))=FALSE,"+++","++"),"+"),"-"),"-")</f>
        <v>-</v>
      </c>
      <c r="AY87" s="27" t="str">
        <f>IF(ISERR(FIND(AY$4,Stac!#REF!))=FALSE,IF(ISERR(FIND(CONCATENATE(AY$4,"+"),Stac!#REF!))=FALSE,IF(ISERR(FIND(CONCATENATE(AY$4,"++"),Stac!#REF!))=FALSE,IF(ISERR(FIND(CONCATENATE(AY$4,"+++"),Stac!#REF!))=FALSE,"+++","++"),"+"),"-"),"-")</f>
        <v>-</v>
      </c>
      <c r="AZ87" s="27" t="str">
        <f>IF(ISERR(FIND(AZ$4,Stac!#REF!))=FALSE,IF(ISERR(FIND(CONCATENATE(AZ$4,"+"),Stac!#REF!))=FALSE,IF(ISERR(FIND(CONCATENATE(AZ$4,"++"),Stac!#REF!))=FALSE,IF(ISERR(FIND(CONCATENATE(AZ$4,"+++"),Stac!#REF!))=FALSE,"+++","++"),"+"),"-"),"-")</f>
        <v>-</v>
      </c>
      <c r="BA87" s="27" t="str">
        <f>IF(ISERR(FIND(BA$4,Stac!#REF!))=FALSE,IF(ISERR(FIND(CONCATENATE(BA$4,"+"),Stac!#REF!))=FALSE,IF(ISERR(FIND(CONCATENATE(BA$4,"++"),Stac!#REF!))=FALSE,IF(ISERR(FIND(CONCATENATE(BA$4,"+++"),Stac!#REF!))=FALSE,"+++","++"),"+"),"-"),"-")</f>
        <v>-</v>
      </c>
      <c r="BB87" s="27" t="str">
        <f>IF(ISERR(FIND(BB$4,Stac!#REF!))=FALSE,IF(ISERR(FIND(CONCATENATE(BB$4,"+"),Stac!#REF!))=FALSE,IF(ISERR(FIND(CONCATENATE(BB$4,"++"),Stac!#REF!))=FALSE,IF(ISERR(FIND(CONCATENATE(BB$4,"+++"),Stac!#REF!))=FALSE,"+++","++"),"+"),"-"),"-")</f>
        <v>-</v>
      </c>
      <c r="BC87" s="27" t="str">
        <f>IF(ISERR(FIND(BC$4,Stac!#REF!))=FALSE,IF(ISERR(FIND(CONCATENATE(BC$4,"+"),Stac!#REF!))=FALSE,IF(ISERR(FIND(CONCATENATE(BC$4,"++"),Stac!#REF!))=FALSE,IF(ISERR(FIND(CONCATENATE(BC$4,"+++"),Stac!#REF!))=FALSE,"+++","++"),"+"),"-"),"-")</f>
        <v>-</v>
      </c>
      <c r="BD87" s="27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87" s="27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  <c r="BF87" s="27" t="str">
        <f>IF(ISERR(FIND(BF$4,Stac!#REF!))=FALSE,IF(ISERR(FIND(CONCATENATE(BF$4,"+"),Stac!#REF!))=FALSE,IF(ISERR(FIND(CONCATENATE(BF$4,"++"),Stac!#REF!))=FALSE,IF(ISERR(FIND(CONCATENATE(BF$4,"+++"),Stac!#REF!))=FALSE,"+++","++"),"+"),"-"),"-")</f>
        <v>-</v>
      </c>
      <c r="BG87" s="27" t="str">
        <f>IF(ISERR(FIND(BG$4,Stac!#REF!))=FALSE,IF(ISERR(FIND(CONCATENATE(BG$4,"+"),Stac!#REF!))=FALSE,IF(ISERR(FIND(CONCATENATE(BG$4,"++"),Stac!#REF!))=FALSE,IF(ISERR(FIND(CONCATENATE(BG$4,"+++"),Stac!#REF!))=FALSE,"+++","++"),"+"),"-"),"-")</f>
        <v>-</v>
      </c>
      <c r="BH87" s="27" t="str">
        <f>IF(ISERR(FIND(BH$4,Stac!#REF!))=FALSE,IF(ISERR(FIND(CONCATENATE(BH$4,"+"),Stac!#REF!))=FALSE,IF(ISERR(FIND(CONCATENATE(BH$4,"++"),Stac!#REF!))=FALSE,IF(ISERR(FIND(CONCATENATE(BH$4,"+++"),Stac!#REF!))=FALSE,"+++","++"),"+"),"-"),"-")</f>
        <v>-</v>
      </c>
      <c r="BI87" s="27" t="str">
        <f>IF(ISERR(FIND(BI$4,Stac!#REF!))=FALSE,IF(ISERR(FIND(CONCATENATE(BI$4,"+"),Stac!#REF!))=FALSE,IF(ISERR(FIND(CONCATENATE(BI$4,"++"),Stac!#REF!))=FALSE,IF(ISERR(FIND(CONCATENATE(BI$4,"+++"),Stac!#REF!))=FALSE,"+++","++"),"+"),"-"),"-")</f>
        <v>-</v>
      </c>
      <c r="BJ87" s="50" t="e">
        <f>Stac!#REF!</f>
        <v>#REF!</v>
      </c>
      <c r="BK87" s="27" t="str">
        <f>IF(ISERR(FIND(BK$4,Stac!#REF!))=FALSE,IF(ISERR(FIND(CONCATENATE(BK$4,"+"),Stac!#REF!))=FALSE,IF(ISERR(FIND(CONCATENATE(BK$4,"++"),Stac!#REF!))=FALSE,IF(ISERR(FIND(CONCATENATE(BK$4,"+++"),Stac!#REF!))=FALSE,"+++","++"),"+"),"-"),"-")</f>
        <v>-</v>
      </c>
      <c r="BL87" s="27" t="str">
        <f>IF(ISERR(FIND(BL$4,Stac!#REF!))=FALSE,IF(ISERR(FIND(CONCATENATE(BL$4,"+"),Stac!#REF!))=FALSE,IF(ISERR(FIND(CONCATENATE(BL$4,"++"),Stac!#REF!))=FALSE,IF(ISERR(FIND(CONCATENATE(BL$4,"+++"),Stac!#REF!))=FALSE,"+++","++"),"+"),"-"),"-")</f>
        <v>-</v>
      </c>
      <c r="BM87" s="27" t="str">
        <f>IF(ISERR(FIND(BM$4,Stac!#REF!))=FALSE,IF(ISERR(FIND(CONCATENATE(BM$4,"+"),Stac!#REF!))=FALSE,IF(ISERR(FIND(CONCATENATE(BM$4,"++"),Stac!#REF!))=FALSE,IF(ISERR(FIND(CONCATENATE(BM$4,"+++"),Stac!#REF!))=FALSE,"+++","++"),"+"),"-"),"-")</f>
        <v>-</v>
      </c>
      <c r="BN87" s="27" t="str">
        <f>IF(ISERR(FIND(BN$4,Stac!#REF!))=FALSE,IF(ISERR(FIND(CONCATENATE(BN$4,"+"),Stac!#REF!))=FALSE,IF(ISERR(FIND(CONCATENATE(BN$4,"++"),Stac!#REF!))=FALSE,IF(ISERR(FIND(CONCATENATE(BN$4,"+++"),Stac!#REF!))=FALSE,"+++","++"),"+"),"-"),"-")</f>
        <v>-</v>
      </c>
      <c r="BO87" s="27" t="str">
        <f>IF(ISERR(FIND(BO$4,Stac!#REF!))=FALSE,IF(ISERR(FIND(CONCATENATE(BO$4,"+"),Stac!#REF!))=FALSE,IF(ISERR(FIND(CONCATENATE(BO$4,"++"),Stac!#REF!))=FALSE,IF(ISERR(FIND(CONCATENATE(BO$4,"+++"),Stac!#REF!))=FALSE,"+++","++"),"+"),"-"),"-")</f>
        <v>-</v>
      </c>
      <c r="BP87" s="27" t="str">
        <f>IF(ISERR(FIND(BP$4,Stac!#REF!))=FALSE,IF(ISERR(FIND(CONCATENATE(BP$4,"+"),Stac!#REF!))=FALSE,IF(ISERR(FIND(CONCATENATE(BP$4,"++"),Stac!#REF!))=FALSE,IF(ISERR(FIND(CONCATENATE(BP$4,"+++"),Stac!#REF!))=FALSE,"+++","++"),"+"),"-"),"-")</f>
        <v>-</v>
      </c>
      <c r="BQ87" s="27" t="str">
        <f>IF(ISERR(FIND(BQ$4,Stac!#REF!))=FALSE,IF(ISERR(FIND(CONCATENATE(BQ$4,"+"),Stac!#REF!))=FALSE,IF(ISERR(FIND(CONCATENATE(BQ$4,"++"),Stac!#REF!))=FALSE,IF(ISERR(FIND(CONCATENATE(BQ$4,"+++"),Stac!#REF!))=FALSE,"+++","++"),"+"),"-"),"-")</f>
        <v>-</v>
      </c>
    </row>
    <row r="88" spans="1:69">
      <c r="A88" s="50" t="str">
        <f>Stac!C81</f>
        <v>Semestr 7: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50" t="str">
        <f>Stac!C81</f>
        <v>Semestr 7:</v>
      </c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50" t="str">
        <f>Stac!C81</f>
        <v>Semestr 7:</v>
      </c>
      <c r="BK88" s="27"/>
      <c r="BL88" s="27"/>
      <c r="BM88" s="27"/>
      <c r="BN88" s="27"/>
      <c r="BO88" s="27"/>
      <c r="BP88" s="27"/>
      <c r="BQ88" s="27"/>
    </row>
    <row r="89" spans="1:69" hidden="1">
      <c r="A89" s="49" t="str">
        <f>Stac!C82</f>
        <v>Moduł kształcenia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50" t="str">
        <f>Stac!C82</f>
        <v>Moduł kształcenia</v>
      </c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50" t="str">
        <f>Stac!C82</f>
        <v>Moduł kształcenia</v>
      </c>
      <c r="BK89" s="27"/>
      <c r="BL89" s="27"/>
      <c r="BM89" s="27"/>
      <c r="BN89" s="27"/>
      <c r="BO89" s="27"/>
      <c r="BP89" s="27"/>
      <c r="BQ89" s="27"/>
    </row>
    <row r="90" spans="1:69" ht="38.25">
      <c r="A90" s="49" t="str">
        <f>Stac!C83</f>
        <v>Elective course 4: Flexible manufacturing systems / Foundation of artifical inteligence</v>
      </c>
      <c r="B90" s="27" t="str">
        <f>IF(ISERR(FIND(B$4,Stac!$R83))=FALSE,IF(ISERR(FIND(CONCATENATE(B$4,"+"),Stac!$R83))=FALSE,IF(ISERR(FIND(CONCATENATE(B$4,"++"),Stac!$R83))=FALSE,IF(ISERR(FIND(CONCATENATE(B$4,"+++"),Stac!$R83))=FALSE,"+++","++"),"+")," ")," ")</f>
        <v xml:space="preserve"> </v>
      </c>
      <c r="C90" s="27" t="str">
        <f>IF(ISERR(FIND(C$4,Stac!$R83))=FALSE,IF(ISERR(FIND(CONCATENATE(C$4,"+"),Stac!$R83))=FALSE,IF(ISERR(FIND(CONCATENATE(C$4,"++"),Stac!$R83))=FALSE,IF(ISERR(FIND(CONCATENATE(C$4,"+++"),Stac!$R83))=FALSE,"+++","++"),"+")," ")," ")</f>
        <v xml:space="preserve"> </v>
      </c>
      <c r="D90" s="27" t="str">
        <f>IF(ISERR(FIND(D$4,Stac!$R83))=FALSE,IF(ISERR(FIND(CONCATENATE(D$4,"+"),Stac!$R83))=FALSE,IF(ISERR(FIND(CONCATENATE(D$4,"++"),Stac!$R83))=FALSE,IF(ISERR(FIND(CONCATENATE(D$4,"+++"),Stac!$R83))=FALSE,"+++","++"),"+")," ")," ")</f>
        <v xml:space="preserve"> </v>
      </c>
      <c r="E90" s="27" t="str">
        <f>IF(ISERR(FIND(E$4,Stac!$R83))=FALSE,IF(ISERR(FIND(CONCATENATE(E$4,"+"),Stac!$R83))=FALSE,IF(ISERR(FIND(CONCATENATE(E$4,"++"),Stac!$R83))=FALSE,IF(ISERR(FIND(CONCATENATE(E$4,"+++"),Stac!$R83))=FALSE,"+++","++"),"+")," ")," ")</f>
        <v xml:space="preserve"> </v>
      </c>
      <c r="F90" s="27" t="str">
        <f>IF(ISERR(FIND(F$4,Stac!$R83))=FALSE,IF(ISERR(FIND(CONCATENATE(F$4,"+"),Stac!$R83))=FALSE,IF(ISERR(FIND(CONCATENATE(F$4,"++"),Stac!$R83))=FALSE,IF(ISERR(FIND(CONCATENATE(F$4,"+++"),Stac!$R83))=FALSE,"+++","++"),"+")," ")," ")</f>
        <v xml:space="preserve"> </v>
      </c>
      <c r="G90" s="27" t="str">
        <f>IF(ISERR(FIND(G$4,Stac!$R83))=FALSE,IF(ISERR(FIND(CONCATENATE(G$4,"+"),Stac!$R83))=FALSE,IF(ISERR(FIND(CONCATENATE(G$4,"++"),Stac!$R83))=FALSE,IF(ISERR(FIND(CONCATENATE(G$4,"+++"),Stac!$R83))=FALSE,"+++","++"),"+")," ")," ")</f>
        <v xml:space="preserve"> </v>
      </c>
      <c r="H90" s="27" t="str">
        <f>IF(ISERR(FIND(H$4,Stac!$R83))=FALSE,IF(ISERR(FIND(CONCATENATE(H$4,"+"),Stac!$R83))=FALSE,IF(ISERR(FIND(CONCATENATE(H$4,"++"),Stac!$R83))=FALSE,IF(ISERR(FIND(CONCATENATE(H$4,"+++"),Stac!$R83))=FALSE,"+++","++"),"+")," ")," ")</f>
        <v>+</v>
      </c>
      <c r="I90" s="27" t="str">
        <f>IF(ISERR(FIND(I$4,Stac!$R83))=FALSE,IF(ISERR(FIND(CONCATENATE(I$4,"+"),Stac!$R83))=FALSE,IF(ISERR(FIND(CONCATENATE(I$4,"++"),Stac!$R83))=FALSE,IF(ISERR(FIND(CONCATENATE(I$4,"+++"),Stac!$R83))=FALSE,"+++","++"),"+")," ")," ")</f>
        <v xml:space="preserve"> </v>
      </c>
      <c r="J90" s="27" t="str">
        <f>IF(ISERR(FIND(J$4,Stac!$R83))=FALSE,IF(ISERR(FIND(CONCATENATE(J$4,"+"),Stac!$R83))=FALSE,IF(ISERR(FIND(CONCATENATE(J$4,"++"),Stac!$R83))=FALSE,IF(ISERR(FIND(CONCATENATE(J$4,"+++"),Stac!$R83))=FALSE,"+++","++"),"+")," ")," ")</f>
        <v xml:space="preserve"> </v>
      </c>
      <c r="K90" s="27" t="str">
        <f>IF(ISERR(FIND(K$4,Stac!$R83))=FALSE,IF(ISERR(FIND(CONCATENATE(K$4,"+"),Stac!$R83))=FALSE,IF(ISERR(FIND(CONCATENATE(K$4,"++"),Stac!$R83))=FALSE,IF(ISERR(FIND(CONCATENATE(K$4,"+++"),Stac!$R83))=FALSE,"+++","++"),"+")," ")," ")</f>
        <v xml:space="preserve"> </v>
      </c>
      <c r="L90" s="27" t="str">
        <f>IF(ISERR(FIND(L$4,Stac!$R83))=FALSE,IF(ISERR(FIND(CONCATENATE(L$4,"+"),Stac!$R83))=FALSE,IF(ISERR(FIND(CONCATENATE(L$4,"++"),Stac!$R83))=FALSE,IF(ISERR(FIND(CONCATENATE(L$4,"+++"),Stac!$R83))=FALSE,"+++","++"),"+")," ")," ")</f>
        <v xml:space="preserve"> </v>
      </c>
      <c r="M90" s="27" t="str">
        <f>IF(ISERR(FIND(M$4,Stac!$R83))=FALSE,IF(ISERR(FIND(CONCATENATE(M$4,"+"),Stac!$R83))=FALSE,IF(ISERR(FIND(CONCATENATE(M$4,"++"),Stac!$R83))=FALSE,IF(ISERR(FIND(CONCATENATE(M$4,"+++"),Stac!$R83))=FALSE,"+++","++"),"+")," ")," ")</f>
        <v xml:space="preserve"> </v>
      </c>
      <c r="N90" s="27" t="str">
        <f>IF(ISERR(FIND(N$4,Stac!$R83))=FALSE,IF(ISERR(FIND(CONCATENATE(N$4,"+"),Stac!$R83))=FALSE,IF(ISERR(FIND(CONCATENATE(N$4,"++"),Stac!$R83))=FALSE,IF(ISERR(FIND(CONCATENATE(N$4,"+++"),Stac!$R83))=FALSE,"+++","++"),"+")," ")," ")</f>
        <v xml:space="preserve"> </v>
      </c>
      <c r="O90" s="27" t="str">
        <f>IF(ISERR(FIND(O$4,Stac!$R83))=FALSE,IF(ISERR(FIND(CONCATENATE(O$4,"+"),Stac!$R83))=FALSE,IF(ISERR(FIND(CONCATENATE(O$4,"++"),Stac!$R83))=FALSE,IF(ISERR(FIND(CONCATENATE(O$4,"+++"),Stac!$R83))=FALSE,"+++","++"),"+")," ")," ")</f>
        <v xml:space="preserve"> </v>
      </c>
      <c r="P90" s="27" t="str">
        <f>IF(ISERR(FIND(P$4,Stac!$R83))=FALSE,IF(ISERR(FIND(CONCATENATE(P$4,"+"),Stac!$R83))=FALSE,IF(ISERR(FIND(CONCATENATE(P$4,"++"),Stac!$R83))=FALSE,IF(ISERR(FIND(CONCATENATE(P$4,"+++"),Stac!$R83))=FALSE,"+++","++"),"+")," ")," ")</f>
        <v xml:space="preserve"> </v>
      </c>
      <c r="Q90" s="27" t="str">
        <f>IF(ISERR(FIND(Q$4,Stac!$R83))=FALSE,IF(ISERR(FIND(CONCATENATE(Q$4,"+"),Stac!$R83))=FALSE,IF(ISERR(FIND(CONCATENATE(Q$4,"++"),Stac!$R83))=FALSE,IF(ISERR(FIND(CONCATENATE(Q$4,"+++"),Stac!$R83))=FALSE,"+++","++"),"+")," ")," ")</f>
        <v xml:space="preserve"> </v>
      </c>
      <c r="R90" s="27" t="str">
        <f>IF(ISERR(FIND(R$4,Stac!$R83))=FALSE,IF(ISERR(FIND(CONCATENATE(R$4,"+"),Stac!$R83))=FALSE,IF(ISERR(FIND(CONCATENATE(R$4,"++"),Stac!$R83))=FALSE,IF(ISERR(FIND(CONCATENATE(R$4,"+++"),Stac!$R83))=FALSE,"+++","++"),"+")," ")," ")</f>
        <v xml:space="preserve"> </v>
      </c>
      <c r="S90" s="27" t="str">
        <f>IF(ISERR(FIND(S$4,Stac!$R83))=FALSE,IF(ISERR(FIND(CONCATENATE(S$4,"+"),Stac!$R83))=FALSE,IF(ISERR(FIND(CONCATENATE(S$4,"++"),Stac!$R83))=FALSE,IF(ISERR(FIND(CONCATENATE(S$4,"+++"),Stac!$R83))=FALSE,"+++","++"),"+")," ")," ")</f>
        <v xml:space="preserve"> </v>
      </c>
      <c r="T90" s="27" t="str">
        <f>IF(ISERR(FIND(T$4,Stac!$R83))=FALSE,IF(ISERR(FIND(CONCATENATE(T$4,"+"),Stac!$R83))=FALSE,IF(ISERR(FIND(CONCATENATE(T$4,"++"),Stac!$R83))=FALSE,IF(ISERR(FIND(CONCATENATE(T$4,"+++"),Stac!$R83))=FALSE,"+++","++"),"+")," ")," ")</f>
        <v xml:space="preserve"> </v>
      </c>
      <c r="U90" s="27" t="str">
        <f>IF(ISERR(FIND(U$4,Stac!$R83))=FALSE,IF(ISERR(FIND(CONCATENATE(U$4,"+"),Stac!$R83))=FALSE,IF(ISERR(FIND(CONCATENATE(U$4,"++"),Stac!$R83))=FALSE,IF(ISERR(FIND(CONCATENATE(U$4,"+++"),Stac!$R83))=FALSE,"+++","++"),"+")," ")," ")</f>
        <v xml:space="preserve"> </v>
      </c>
      <c r="V90" s="27" t="str">
        <f>IF(ISERR(FIND(V$4,Stac!$R83))=FALSE,IF(ISERR(FIND(CONCATENATE(V$4,"+"),Stac!$R83))=FALSE,IF(ISERR(FIND(CONCATENATE(V$4,"++"),Stac!$R83))=FALSE,IF(ISERR(FIND(CONCATENATE(V$4,"+++"),Stac!$R83))=FALSE,"+++","++"),"+")," ")," ")</f>
        <v>+</v>
      </c>
      <c r="W90" s="27" t="str">
        <f>IF(ISERR(FIND(W$4,Stac!$R83))=FALSE,IF(ISERR(FIND(CONCATENATE(W$4,"+"),Stac!$R83))=FALSE,IF(ISERR(FIND(CONCATENATE(W$4,"++"),Stac!$R83))=FALSE,IF(ISERR(FIND(CONCATENATE(W$4,"+++"),Stac!$R83))=FALSE,"+++","++"),"+")," ")," ")</f>
        <v xml:space="preserve"> </v>
      </c>
      <c r="X90" s="27" t="str">
        <f>IF(ISERR(FIND(X$4,Stac!$R83))=FALSE,IF(ISERR(FIND(CONCATENATE(X$4,"+"),Stac!$R83))=FALSE,IF(ISERR(FIND(CONCATENATE(X$4,"++"),Stac!$R83))=FALSE,IF(ISERR(FIND(CONCATENATE(X$4,"+++"),Stac!$R83))=FALSE,"+++","++"),"+")," ")," ")</f>
        <v xml:space="preserve"> </v>
      </c>
      <c r="Y90" s="27" t="str">
        <f>IF(ISERR(FIND(Y$4,Stac!$R83))=FALSE,IF(ISERR(FIND(CONCATENATE(Y$4,"+"),Stac!$R83))=FALSE,IF(ISERR(FIND(CONCATENATE(Y$4,"++"),Stac!$R83))=FALSE,IF(ISERR(FIND(CONCATENATE(Y$4,"+++"),Stac!$R83))=FALSE,"+++","++"),"+")," ")," ")</f>
        <v xml:space="preserve"> </v>
      </c>
      <c r="Z90" s="27" t="str">
        <f>IF(ISERR(FIND(Z$4,Stac!$R83))=FALSE,IF(ISERR(FIND(CONCATENATE(Z$4,"+"),Stac!$R83))=FALSE,IF(ISERR(FIND(CONCATENATE(Z$4,"++"),Stac!$R83))=FALSE,IF(ISERR(FIND(CONCATENATE(Z$4,"+++"),Stac!$R83))=FALSE,"+++","++"),"+")," ")," ")</f>
        <v xml:space="preserve"> </v>
      </c>
      <c r="AA90" s="27" t="str">
        <f>IF(ISERR(FIND(AA$4,Stac!$R83))=FALSE,IF(ISERR(FIND(CONCATENATE(AA$4,"+"),Stac!$R83))=FALSE,IF(ISERR(FIND(CONCATENATE(AA$4,"++"),Stac!$R83))=FALSE,IF(ISERR(FIND(CONCATENATE(AA$4,"+++"),Stac!$R83))=FALSE,"+++","++"),"+")," ")," ")</f>
        <v xml:space="preserve"> </v>
      </c>
      <c r="AB90" s="27" t="str">
        <f>IF(ISERR(FIND(AB$4,Stac!$R83))=FALSE,IF(ISERR(FIND(CONCATENATE(AB$4,"+"),Stac!$R83))=FALSE,IF(ISERR(FIND(CONCATENATE(AB$4,"++"),Stac!$R83))=FALSE,IF(ISERR(FIND(CONCATENATE(AB$4,"+++"),Stac!$R83))=FALSE,"+++","++"),"+")," ")," ")</f>
        <v xml:space="preserve"> </v>
      </c>
      <c r="AC90" s="27" t="str">
        <f>IF(ISERR(FIND(AC$4,Stac!$R83))=FALSE,IF(ISERR(FIND(CONCATENATE(AC$4,"+"),Stac!$R83))=FALSE,IF(ISERR(FIND(CONCATENATE(AC$4,"++"),Stac!$R83))=FALSE,IF(ISERR(FIND(CONCATENATE(AC$4,"+++"),Stac!$R83))=FALSE,"+++","++"),"+")," ")," ")</f>
        <v>+</v>
      </c>
      <c r="AD90" s="72" t="str">
        <f>Stac!C83</f>
        <v>Elective course 4: Flexible manufacturing systems / Foundation of artifical inteligence</v>
      </c>
      <c r="AE90" s="27" t="str">
        <f>IF(ISERR(FIND(AE$4,Stac!$S83))=FALSE,IF(ISERR(FIND(CONCATENATE(AE$4,"+"),Stac!$S83))=FALSE,IF(ISERR(FIND(CONCATENATE(AE$4,"++"),Stac!$S83))=FALSE,IF(ISERR(FIND(CONCATENATE(AE$4,"+++"),Stac!$S83))=FALSE,"+++","++"),"+")," ")," ")</f>
        <v xml:space="preserve"> </v>
      </c>
      <c r="AF90" s="27" t="str">
        <f>IF(ISERR(FIND(AF$4,Stac!$S83))=FALSE,IF(ISERR(FIND(CONCATENATE(AF$4,"+"),Stac!$S83))=FALSE,IF(ISERR(FIND(CONCATENATE(AF$4,"++"),Stac!$S83))=FALSE,IF(ISERR(FIND(CONCATENATE(AF$4,"+++"),Stac!$S83))=FALSE,"+++","++"),"+")," ")," ")</f>
        <v xml:space="preserve"> </v>
      </c>
      <c r="AG90" s="27" t="str">
        <f>IF(ISERR(FIND(AG$4,Stac!$S83))=FALSE,IF(ISERR(FIND(CONCATENATE(AG$4,"+"),Stac!$S83))=FALSE,IF(ISERR(FIND(CONCATENATE(AG$4,"++"),Stac!$S83))=FALSE,IF(ISERR(FIND(CONCATENATE(AG$4,"+++"),Stac!$S83))=FALSE,"+++","++"),"+")," ")," ")</f>
        <v xml:space="preserve"> </v>
      </c>
      <c r="AH90" s="27" t="str">
        <f>IF(ISERR(FIND(AH$4,Stac!$S83))=FALSE,IF(ISERR(FIND(CONCATENATE(AH$4,"+"),Stac!$S83))=FALSE,IF(ISERR(FIND(CONCATENATE(AH$4,"++"),Stac!$S83))=FALSE,IF(ISERR(FIND(CONCATENATE(AH$4,"+++"),Stac!$S83))=FALSE,"+++","++"),"+")," ")," ")</f>
        <v xml:space="preserve"> </v>
      </c>
      <c r="AI90" s="27" t="str">
        <f>IF(ISERR(FIND(AI$4,Stac!$S83))=FALSE,IF(ISERR(FIND(CONCATENATE(AI$4,"+"),Stac!$S83))=FALSE,IF(ISERR(FIND(CONCATENATE(AI$4,"++"),Stac!$S83))=FALSE,IF(ISERR(FIND(CONCATENATE(AI$4,"+++"),Stac!$S83))=FALSE,"+++","++"),"+")," ")," ")</f>
        <v xml:space="preserve"> </v>
      </c>
      <c r="AJ90" s="27" t="str">
        <f>IF(ISERR(FIND(AJ$4,Stac!$S83))=FALSE,IF(ISERR(FIND(CONCATENATE(AJ$4,"+"),Stac!$S83))=FALSE,IF(ISERR(FIND(CONCATENATE(AJ$4,"++"),Stac!$S83))=FALSE,IF(ISERR(FIND(CONCATENATE(AJ$4,"+++"),Stac!$S83))=FALSE,"+++","++"),"+")," ")," ")</f>
        <v xml:space="preserve"> </v>
      </c>
      <c r="AK90" s="27" t="str">
        <f>IF(ISERR(FIND(AK$4,Stac!$S83))=FALSE,IF(ISERR(FIND(CONCATENATE(AK$4,"+"),Stac!$S83))=FALSE,IF(ISERR(FIND(CONCATENATE(AK$4,"++"),Stac!$S83))=FALSE,IF(ISERR(FIND(CONCATENATE(AK$4,"+++"),Stac!$S83))=FALSE,"+++","++"),"+")," ")," ")</f>
        <v xml:space="preserve"> </v>
      </c>
      <c r="AL90" s="27" t="str">
        <f>IF(ISERR(FIND(AL$4,Stac!$S83))=FALSE,IF(ISERR(FIND(CONCATENATE(AL$4,"+"),Stac!$S83))=FALSE,IF(ISERR(FIND(CONCATENATE(AL$4,"++"),Stac!$S83))=FALSE,IF(ISERR(FIND(CONCATENATE(AL$4,"+++"),Stac!$S83))=FALSE,"+++","++"),"+")," ")," ")</f>
        <v xml:space="preserve"> </v>
      </c>
      <c r="AM90" s="27" t="str">
        <f>IF(ISERR(FIND(AM$4,Stac!$S83))=FALSE,IF(ISERR(FIND(CONCATENATE(AM$4,"+"),Stac!$S83))=FALSE,IF(ISERR(FIND(CONCATENATE(AM$4,"++"),Stac!$S83))=FALSE,IF(ISERR(FIND(CONCATENATE(AM$4,"+++"),Stac!$S83))=FALSE,"+++","++"),"+")," ")," ")</f>
        <v xml:space="preserve"> </v>
      </c>
      <c r="AN90" s="27" t="str">
        <f>IF(ISERR(FIND(AN$4,Stac!$S83))=FALSE,IF(ISERR(FIND(CONCATENATE(AN$4,"+"),Stac!$S83))=FALSE,IF(ISERR(FIND(CONCATENATE(AN$4,"++"),Stac!$S83))=FALSE,IF(ISERR(FIND(CONCATENATE(AN$4,"+++"),Stac!$S83))=FALSE,"+++","++"),"+")," ")," ")</f>
        <v xml:space="preserve"> </v>
      </c>
      <c r="AO90" s="27" t="str">
        <f>IF(ISERR(FIND(AO$4,Stac!$S83))=FALSE,IF(ISERR(FIND(CONCATENATE(AO$4,"+"),Stac!$S83))=FALSE,IF(ISERR(FIND(CONCATENATE(AO$4,"++"),Stac!$S83))=FALSE,IF(ISERR(FIND(CONCATENATE(AO$4,"+++"),Stac!$S83))=FALSE,"+++","++"),"+")," ")," ")</f>
        <v xml:space="preserve"> </v>
      </c>
      <c r="AP90" s="27" t="str">
        <f>IF(ISERR(FIND(AP$4,Stac!$S83))=FALSE,IF(ISERR(FIND(CONCATENATE(AP$4,"+"),Stac!$S83))=FALSE,IF(ISERR(FIND(CONCATENATE(AP$4,"++"),Stac!$S83))=FALSE,IF(ISERR(FIND(CONCATENATE(AP$4,"+++"),Stac!$S83))=FALSE,"+++","++"),"+")," ")," ")</f>
        <v xml:space="preserve"> </v>
      </c>
      <c r="AQ90" s="27" t="str">
        <f>IF(ISERR(FIND(AQ$4,Stac!$S83))=FALSE,IF(ISERR(FIND(CONCATENATE(AQ$4,"+"),Stac!$S83))=FALSE,IF(ISERR(FIND(CONCATENATE(AQ$4,"++"),Stac!$S83))=FALSE,IF(ISERR(FIND(CONCATENATE(AQ$4,"+++"),Stac!$S83))=FALSE,"+++","++"),"+")," ")," ")</f>
        <v xml:space="preserve"> </v>
      </c>
      <c r="AR90" s="27" t="str">
        <f>IF(ISERR(FIND(AR$4,Stac!$S83))=FALSE,IF(ISERR(FIND(CONCATENATE(AR$4,"+"),Stac!$S83))=FALSE,IF(ISERR(FIND(CONCATENATE(AR$4,"++"),Stac!$S83))=FALSE,IF(ISERR(FIND(CONCATENATE(AR$4,"+++"),Stac!$S83))=FALSE,"+++","++"),"+")," ")," ")</f>
        <v xml:space="preserve"> </v>
      </c>
      <c r="AS90" s="27" t="str">
        <f>IF(ISERR(FIND(AS$4,Stac!$S83))=FALSE,IF(ISERR(FIND(CONCATENATE(AS$4,"+"),Stac!$S83))=FALSE,IF(ISERR(FIND(CONCATENATE(AS$4,"++"),Stac!$S83))=FALSE,IF(ISERR(FIND(CONCATENATE(AS$4,"+++"),Stac!$S83))=FALSE,"+++","++"),"+")," ")," ")</f>
        <v xml:space="preserve"> </v>
      </c>
      <c r="AT90" s="27" t="str">
        <f>IF(ISERR(FIND(AT$4,Stac!$S83))=FALSE,IF(ISERR(FIND(CONCATENATE(AT$4,"+"),Stac!$S83))=FALSE,IF(ISERR(FIND(CONCATENATE(AT$4,"++"),Stac!$S83))=FALSE,IF(ISERR(FIND(CONCATENATE(AT$4,"+++"),Stac!$S83))=FALSE,"+++","++"),"+")," ")," ")</f>
        <v xml:space="preserve"> </v>
      </c>
      <c r="AU90" s="27" t="str">
        <f>IF(ISERR(FIND(AU$4,Stac!$S83))=FALSE,IF(ISERR(FIND(CONCATENATE(AU$4,"+"),Stac!$S83))=FALSE,IF(ISERR(FIND(CONCATENATE(AU$4,"++"),Stac!$S83))=FALSE,IF(ISERR(FIND(CONCATENATE(AU$4,"+++"),Stac!$S83))=FALSE,"+++","++"),"+")," ")," ")</f>
        <v xml:space="preserve"> </v>
      </c>
      <c r="AV90" s="27" t="str">
        <f>IF(ISERR(FIND(AV$4,Stac!$S83))=FALSE,IF(ISERR(FIND(CONCATENATE(AV$4,"+"),Stac!$S83))=FALSE,IF(ISERR(FIND(CONCATENATE(AV$4,"++"),Stac!$S83))=FALSE,IF(ISERR(FIND(CONCATENATE(AV$4,"+++"),Stac!$S83))=FALSE,"+++","++"),"+")," ")," ")</f>
        <v xml:space="preserve"> </v>
      </c>
      <c r="AW90" s="27" t="str">
        <f>IF(ISERR(FIND(AW$4,Stac!$S83))=FALSE,IF(ISERR(FIND(CONCATENATE(AW$4,"+"),Stac!$S83))=FALSE,IF(ISERR(FIND(CONCATENATE(AW$4,"++"),Stac!$S83))=FALSE,IF(ISERR(FIND(CONCATENATE(AW$4,"+++"),Stac!$S83))=FALSE,"+++","++"),"+")," ")," ")</f>
        <v xml:space="preserve"> </v>
      </c>
      <c r="AX90" s="27" t="str">
        <f>IF(ISERR(FIND(AX$4,Stac!$S83))=FALSE,IF(ISERR(FIND(CONCATENATE(AX$4,"+"),Stac!$S83))=FALSE,IF(ISERR(FIND(CONCATENATE(AX$4,"++"),Stac!$S83))=FALSE,IF(ISERR(FIND(CONCATENATE(AX$4,"+++"),Stac!$S83))=FALSE,"+++","++"),"+")," ")," ")</f>
        <v xml:space="preserve"> </v>
      </c>
      <c r="AY90" s="27" t="str">
        <f>IF(ISERR(FIND(AY$4,Stac!$S83))=FALSE,IF(ISERR(FIND(CONCATENATE(AY$4,"+"),Stac!$S83))=FALSE,IF(ISERR(FIND(CONCATENATE(AY$4,"++"),Stac!$S83))=FALSE,IF(ISERR(FIND(CONCATENATE(AY$4,"+++"),Stac!$S83))=FALSE,"+++","++"),"+")," ")," ")</f>
        <v>+</v>
      </c>
      <c r="AZ90" s="27" t="str">
        <f>IF(ISERR(FIND(AZ$4,Stac!$S83))=FALSE,IF(ISERR(FIND(CONCATENATE(AZ$4,"+"),Stac!$S83))=FALSE,IF(ISERR(FIND(CONCATENATE(AZ$4,"++"),Stac!$S83))=FALSE,IF(ISERR(FIND(CONCATENATE(AZ$4,"+++"),Stac!$S83))=FALSE,"+++","++"),"+")," ")," ")</f>
        <v xml:space="preserve"> </v>
      </c>
      <c r="BA90" s="27" t="str">
        <f>IF(ISERR(FIND(BA$4,Stac!$S83))=FALSE,IF(ISERR(FIND(CONCATENATE(BA$4,"+"),Stac!$S83))=FALSE,IF(ISERR(FIND(CONCATENATE(BA$4,"++"),Stac!$S83))=FALSE,IF(ISERR(FIND(CONCATENATE(BA$4,"+++"),Stac!$S83))=FALSE,"+++","++"),"+")," ")," ")</f>
        <v xml:space="preserve"> </v>
      </c>
      <c r="BB90" s="27" t="str">
        <f>IF(ISERR(FIND(BB$4,Stac!$S83))=FALSE,IF(ISERR(FIND(CONCATENATE(BB$4,"+"),Stac!$S83))=FALSE,IF(ISERR(FIND(CONCATENATE(BB$4,"++"),Stac!$S83))=FALSE,IF(ISERR(FIND(CONCATENATE(BB$4,"+++"),Stac!$S83))=FALSE,"+++","++"),"+")," ")," ")</f>
        <v xml:space="preserve"> </v>
      </c>
      <c r="BC90" s="27" t="str">
        <f>IF(ISERR(FIND(BC$4,Stac!$S83))=FALSE,IF(ISERR(FIND(CONCATENATE(BC$4,"+"),Stac!$S83))=FALSE,IF(ISERR(FIND(CONCATENATE(BC$4,"++"),Stac!$S83))=FALSE,IF(ISERR(FIND(CONCATENATE(BC$4,"+++"),Stac!$S83))=FALSE,"+++","++"),"+")," ")," ")</f>
        <v xml:space="preserve"> </v>
      </c>
      <c r="BD90" s="27" t="str">
        <f>IF(ISERR(FIND(BD$4,Stac!$S83))=FALSE,IF(ISERR(FIND(CONCATENATE(BD$4,"+"),Stac!$S83))=FALSE,IF(ISERR(FIND(CONCATENATE(BD$4,"++"),Stac!$S83))=FALSE,IF(ISERR(FIND(CONCATENATE(BD$4,"+++"),Stac!$S83))=FALSE,"+++","++"),"+")," ")," ")</f>
        <v>+</v>
      </c>
      <c r="BE90" s="27" t="str">
        <f>IF(ISERR(FIND(BE$4,Stac!$S83))=FALSE,IF(ISERR(FIND(CONCATENATE(BE$4,"+"),Stac!$S83))=FALSE,IF(ISERR(FIND(CONCATENATE(BE$4,"++"),Stac!$S83))=FALSE,IF(ISERR(FIND(CONCATENATE(BE$4,"+++"),Stac!$S83))=FALSE,"+++","++"),"+")," ")," ")</f>
        <v xml:space="preserve"> </v>
      </c>
      <c r="BF90" s="27" t="str">
        <f>IF(ISERR(FIND(BF$4,Stac!$S83))=FALSE,IF(ISERR(FIND(CONCATENATE(BF$4,"+"),Stac!$S83))=FALSE,IF(ISERR(FIND(CONCATENATE(BF$4,"++"),Stac!$S83))=FALSE,IF(ISERR(FIND(CONCATENATE(BF$4,"+++"),Stac!$S83))=FALSE,"+++","++"),"+")," ")," ")</f>
        <v xml:space="preserve"> </v>
      </c>
      <c r="BG90" s="27" t="str">
        <f>IF(ISERR(FIND(BG$4,Stac!$S83))=FALSE,IF(ISERR(FIND(CONCATENATE(BG$4,"+"),Stac!$S83))=FALSE,IF(ISERR(FIND(CONCATENATE(BG$4,"++"),Stac!$S83))=FALSE,IF(ISERR(FIND(CONCATENATE(BG$4,"+++"),Stac!$S83))=FALSE,"+++","++"),"+")," ")," ")</f>
        <v xml:space="preserve"> </v>
      </c>
      <c r="BH90" s="27" t="str">
        <f>IF(ISERR(FIND(BH$4,Stac!$S83))=FALSE,IF(ISERR(FIND(CONCATENATE(BH$4,"+"),Stac!$S83))=FALSE,IF(ISERR(FIND(CONCATENATE(BH$4,"++"),Stac!$S83))=FALSE,IF(ISERR(FIND(CONCATENATE(BH$4,"+++"),Stac!$S83))=FALSE,"+++","++"),"+")," ")," ")</f>
        <v xml:space="preserve"> </v>
      </c>
      <c r="BI90" s="27" t="str">
        <f>IF(ISERR(FIND(BI$4,Stac!$S83))=FALSE,IF(ISERR(FIND(CONCATENATE(BI$4,"+"),Stac!$S83))=FALSE,IF(ISERR(FIND(CONCATENATE(BI$4,"++"),Stac!$S83))=FALSE,IF(ISERR(FIND(CONCATENATE(BI$4,"+++"),Stac!$S83))=FALSE,"+++","++"),"+")," ")," ")</f>
        <v xml:space="preserve"> </v>
      </c>
      <c r="BJ90" s="72" t="str">
        <f>Stac!C83</f>
        <v>Elective course 4: Flexible manufacturing systems / Foundation of artifical inteligence</v>
      </c>
      <c r="BK90" s="27" t="str">
        <f>IF(ISERR(FIND(BK$4,Stac!$T83))=FALSE,IF(ISERR(FIND(CONCATENATE(BK$4,"+"),Stac!$T83))=FALSE,IF(ISERR(FIND(CONCATENATE(BK$4,"++"),Stac!$T83))=FALSE,IF(ISERR(FIND(CONCATENATE(BK$4,"+++"),Stac!$T83))=FALSE,"+++","++"),"+")," ")," ")</f>
        <v>+</v>
      </c>
      <c r="BL90" s="27" t="str">
        <f>IF(ISERR(FIND(BL$4,Stac!$T83))=FALSE,IF(ISERR(FIND(CONCATENATE(BL$4,"+"),Stac!$T83))=FALSE,IF(ISERR(FIND(CONCATENATE(BL$4,"++"),Stac!$T83))=FALSE,IF(ISERR(FIND(CONCATENATE(BL$4,"+++"),Stac!$T83))=FALSE,"+++","++"),"+")," ")," ")</f>
        <v xml:space="preserve"> </v>
      </c>
      <c r="BM90" s="27" t="str">
        <f>IF(ISERR(FIND(BM$4,Stac!$T83))=FALSE,IF(ISERR(FIND(CONCATENATE(BM$4,"+"),Stac!$T83))=FALSE,IF(ISERR(FIND(CONCATENATE(BM$4,"++"),Stac!$T83))=FALSE,IF(ISERR(FIND(CONCATENATE(BM$4,"+++"),Stac!$T83))=FALSE,"+++","++"),"+")," ")," ")</f>
        <v xml:space="preserve"> </v>
      </c>
      <c r="BN90" s="27" t="str">
        <f>IF(ISERR(FIND(BN$4,Stac!$T83))=FALSE,IF(ISERR(FIND(CONCATENATE(BN$4,"+"),Stac!$T83))=FALSE,IF(ISERR(FIND(CONCATENATE(BN$4,"++"),Stac!$T83))=FALSE,IF(ISERR(FIND(CONCATENATE(BN$4,"+++"),Stac!$T83))=FALSE,"+++","++"),"+")," ")," ")</f>
        <v xml:space="preserve"> </v>
      </c>
      <c r="BO90" s="27" t="str">
        <f>IF(ISERR(FIND(BO$4,Stac!$T83))=FALSE,IF(ISERR(FIND(CONCATENATE(BO$4,"+"),Stac!$T83))=FALSE,IF(ISERR(FIND(CONCATENATE(BO$4,"++"),Stac!$T83))=FALSE,IF(ISERR(FIND(CONCATENATE(BO$4,"+++"),Stac!$T83))=FALSE,"+++","++"),"+")," ")," ")</f>
        <v xml:space="preserve"> </v>
      </c>
      <c r="BP90" s="27" t="str">
        <f>IF(ISERR(FIND(BP$4,Stac!$T83))=FALSE,IF(ISERR(FIND(CONCATENATE(BP$4,"+"),Stac!$T83))=FALSE,IF(ISERR(FIND(CONCATENATE(BP$4,"++"),Stac!$T83))=FALSE,IF(ISERR(FIND(CONCATENATE(BP$4,"+++"),Stac!$T83))=FALSE,"+++","++"),"+")," ")," ")</f>
        <v xml:space="preserve"> </v>
      </c>
      <c r="BQ90" s="27" t="str">
        <f>IF(ISERR(FIND(BQ$4,Stac!$T83))=FALSE,IF(ISERR(FIND(CONCATENATE(BQ$4,"+"),Stac!$T83))=FALSE,IF(ISERR(FIND(CONCATENATE(BQ$4,"++"),Stac!$T83))=FALSE,IF(ISERR(FIND(CONCATENATE(BQ$4,"+++"),Stac!$T83))=FALSE,"+++","++"),"+")," ")," ")</f>
        <v>+</v>
      </c>
    </row>
    <row r="91" spans="1:69" ht="38.25">
      <c r="A91" s="49" t="str">
        <f>Stac!C84</f>
        <v>Elective course 5: Analysis of control systems / Tools and software for robotic systems</v>
      </c>
      <c r="B91" s="27" t="str">
        <f>IF(ISERR(FIND(B$4,Stac!$R84))=FALSE,IF(ISERR(FIND(CONCATENATE(B$4,"+"),Stac!$R84))=FALSE,IF(ISERR(FIND(CONCATENATE(B$4,"++"),Stac!$R84))=FALSE,IF(ISERR(FIND(CONCATENATE(B$4,"+++"),Stac!$R84))=FALSE,"+++","++"),"+")," ")," ")</f>
        <v xml:space="preserve"> </v>
      </c>
      <c r="C91" s="27" t="str">
        <f>IF(ISERR(FIND(C$4,Stac!$R84))=FALSE,IF(ISERR(FIND(CONCATENATE(C$4,"+"),Stac!$R84))=FALSE,IF(ISERR(FIND(CONCATENATE(C$4,"++"),Stac!$R84))=FALSE,IF(ISERR(FIND(CONCATENATE(C$4,"+++"),Stac!$R84))=FALSE,"+++","++"),"+")," ")," ")</f>
        <v xml:space="preserve"> </v>
      </c>
      <c r="D91" s="27" t="str">
        <f>IF(ISERR(FIND(D$4,Stac!$R84))=FALSE,IF(ISERR(FIND(CONCATENATE(D$4,"+"),Stac!$R84))=FALSE,IF(ISERR(FIND(CONCATENATE(D$4,"++"),Stac!$R84))=FALSE,IF(ISERR(FIND(CONCATENATE(D$4,"+++"),Stac!$R84))=FALSE,"+++","++"),"+")," ")," ")</f>
        <v xml:space="preserve"> </v>
      </c>
      <c r="E91" s="27" t="str">
        <f>IF(ISERR(FIND(E$4,Stac!$R84))=FALSE,IF(ISERR(FIND(CONCATENATE(E$4,"+"),Stac!$R84))=FALSE,IF(ISERR(FIND(CONCATENATE(E$4,"++"),Stac!$R84))=FALSE,IF(ISERR(FIND(CONCATENATE(E$4,"+++"),Stac!$R84))=FALSE,"+++","++"),"+")," ")," ")</f>
        <v xml:space="preserve"> </v>
      </c>
      <c r="F91" s="27" t="str">
        <f>IF(ISERR(FIND(F$4,Stac!$R84))=FALSE,IF(ISERR(FIND(CONCATENATE(F$4,"+"),Stac!$R84))=FALSE,IF(ISERR(FIND(CONCATENATE(F$4,"++"),Stac!$R84))=FALSE,IF(ISERR(FIND(CONCATENATE(F$4,"+++"),Stac!$R84))=FALSE,"+++","++"),"+")," ")," ")</f>
        <v xml:space="preserve"> </v>
      </c>
      <c r="G91" s="27" t="str">
        <f>IF(ISERR(FIND(G$4,Stac!$R84))=FALSE,IF(ISERR(FIND(CONCATENATE(G$4,"+"),Stac!$R84))=FALSE,IF(ISERR(FIND(CONCATENATE(G$4,"++"),Stac!$R84))=FALSE,IF(ISERR(FIND(CONCATENATE(G$4,"+++"),Stac!$R84))=FALSE,"+++","++"),"+")," ")," ")</f>
        <v xml:space="preserve"> </v>
      </c>
      <c r="H91" s="27" t="str">
        <f>IF(ISERR(FIND(H$4,Stac!$R84))=FALSE,IF(ISERR(FIND(CONCATENATE(H$4,"+"),Stac!$R84))=FALSE,IF(ISERR(FIND(CONCATENATE(H$4,"++"),Stac!$R84))=FALSE,IF(ISERR(FIND(CONCATENATE(H$4,"+++"),Stac!$R84))=FALSE,"+++","++"),"+")," ")," ")</f>
        <v xml:space="preserve"> </v>
      </c>
      <c r="I91" s="27" t="str">
        <f>IF(ISERR(FIND(I$4,Stac!$R84))=FALSE,IF(ISERR(FIND(CONCATENATE(I$4,"+"),Stac!$R84))=FALSE,IF(ISERR(FIND(CONCATENATE(I$4,"++"),Stac!$R84))=FALSE,IF(ISERR(FIND(CONCATENATE(I$4,"+++"),Stac!$R84))=FALSE,"+++","++"),"+")," ")," ")</f>
        <v xml:space="preserve"> </v>
      </c>
      <c r="J91" s="27" t="str">
        <f>IF(ISERR(FIND(J$4,Stac!$R84))=FALSE,IF(ISERR(FIND(CONCATENATE(J$4,"+"),Stac!$R84))=FALSE,IF(ISERR(FIND(CONCATENATE(J$4,"++"),Stac!$R84))=FALSE,IF(ISERR(FIND(CONCATENATE(J$4,"+++"),Stac!$R84))=FALSE,"+++","++"),"+")," ")," ")</f>
        <v xml:space="preserve"> </v>
      </c>
      <c r="K91" s="27" t="str">
        <f>IF(ISERR(FIND(K$4,Stac!$R84))=FALSE,IF(ISERR(FIND(CONCATENATE(K$4,"+"),Stac!$R84))=FALSE,IF(ISERR(FIND(CONCATENATE(K$4,"++"),Stac!$R84))=FALSE,IF(ISERR(FIND(CONCATENATE(K$4,"+++"),Stac!$R84))=FALSE,"+++","++"),"+")," ")," ")</f>
        <v xml:space="preserve"> </v>
      </c>
      <c r="L91" s="27" t="str">
        <f>IF(ISERR(FIND(L$4,Stac!$R84))=FALSE,IF(ISERR(FIND(CONCATENATE(L$4,"+"),Stac!$R84))=FALSE,IF(ISERR(FIND(CONCATENATE(L$4,"++"),Stac!$R84))=FALSE,IF(ISERR(FIND(CONCATENATE(L$4,"+++"),Stac!$R84))=FALSE,"+++","++"),"+")," ")," ")</f>
        <v xml:space="preserve"> </v>
      </c>
      <c r="M91" s="27" t="str">
        <f>IF(ISERR(FIND(M$4,Stac!$R84))=FALSE,IF(ISERR(FIND(CONCATENATE(M$4,"+"),Stac!$R84))=FALSE,IF(ISERR(FIND(CONCATENATE(M$4,"++"),Stac!$R84))=FALSE,IF(ISERR(FIND(CONCATENATE(M$4,"+++"),Stac!$R84))=FALSE,"+++","++"),"+")," ")," ")</f>
        <v xml:space="preserve"> </v>
      </c>
      <c r="N91" s="27" t="str">
        <f>IF(ISERR(FIND(N$4,Stac!$R84))=FALSE,IF(ISERR(FIND(CONCATENATE(N$4,"+"),Stac!$R84))=FALSE,IF(ISERR(FIND(CONCATENATE(N$4,"++"),Stac!$R84))=FALSE,IF(ISERR(FIND(CONCATENATE(N$4,"+++"),Stac!$R84))=FALSE,"+++","++"),"+")," ")," ")</f>
        <v xml:space="preserve"> </v>
      </c>
      <c r="O91" s="27" t="str">
        <f>IF(ISERR(FIND(O$4,Stac!$R84))=FALSE,IF(ISERR(FIND(CONCATENATE(O$4,"+"),Stac!$R84))=FALSE,IF(ISERR(FIND(CONCATENATE(O$4,"++"),Stac!$R84))=FALSE,IF(ISERR(FIND(CONCATENATE(O$4,"+++"),Stac!$R84))=FALSE,"+++","++"),"+")," ")," ")</f>
        <v xml:space="preserve"> </v>
      </c>
      <c r="P91" s="27" t="str">
        <f>IF(ISERR(FIND(P$4,Stac!$R84))=FALSE,IF(ISERR(FIND(CONCATENATE(P$4,"+"),Stac!$R84))=FALSE,IF(ISERR(FIND(CONCATENATE(P$4,"++"),Stac!$R84))=FALSE,IF(ISERR(FIND(CONCATENATE(P$4,"+++"),Stac!$R84))=FALSE,"+++","++"),"+")," ")," ")</f>
        <v xml:space="preserve"> </v>
      </c>
      <c r="Q91" s="27" t="str">
        <f>IF(ISERR(FIND(Q$4,Stac!$R84))=FALSE,IF(ISERR(FIND(CONCATENATE(Q$4,"+"),Stac!$R84))=FALSE,IF(ISERR(FIND(CONCATENATE(Q$4,"++"),Stac!$R84))=FALSE,IF(ISERR(FIND(CONCATENATE(Q$4,"+++"),Stac!$R84))=FALSE,"+++","++"),"+")," ")," ")</f>
        <v xml:space="preserve"> </v>
      </c>
      <c r="R91" s="27" t="str">
        <f>IF(ISERR(FIND(R$4,Stac!$R84))=FALSE,IF(ISERR(FIND(CONCATENATE(R$4,"+"),Stac!$R84))=FALSE,IF(ISERR(FIND(CONCATENATE(R$4,"++"),Stac!$R84))=FALSE,IF(ISERR(FIND(CONCATENATE(R$4,"+++"),Stac!$R84))=FALSE,"+++","++"),"+")," ")," ")</f>
        <v xml:space="preserve"> </v>
      </c>
      <c r="S91" s="27" t="str">
        <f>IF(ISERR(FIND(S$4,Stac!$R84))=FALSE,IF(ISERR(FIND(CONCATENATE(S$4,"+"),Stac!$R84))=FALSE,IF(ISERR(FIND(CONCATENATE(S$4,"++"),Stac!$R84))=FALSE,IF(ISERR(FIND(CONCATENATE(S$4,"+++"),Stac!$R84))=FALSE,"+++","++"),"+")," ")," ")</f>
        <v xml:space="preserve"> </v>
      </c>
      <c r="T91" s="27" t="str">
        <f>IF(ISERR(FIND(T$4,Stac!$R84))=FALSE,IF(ISERR(FIND(CONCATENATE(T$4,"+"),Stac!$R84))=FALSE,IF(ISERR(FIND(CONCATENATE(T$4,"++"),Stac!$R84))=FALSE,IF(ISERR(FIND(CONCATENATE(T$4,"+++"),Stac!$R84))=FALSE,"+++","++"),"+")," ")," ")</f>
        <v xml:space="preserve"> </v>
      </c>
      <c r="U91" s="27" t="str">
        <f>IF(ISERR(FIND(U$4,Stac!$R84))=FALSE,IF(ISERR(FIND(CONCATENATE(U$4,"+"),Stac!$R84))=FALSE,IF(ISERR(FIND(CONCATENATE(U$4,"++"),Stac!$R84))=FALSE,IF(ISERR(FIND(CONCATENATE(U$4,"+++"),Stac!$R84))=FALSE,"+++","++"),"+")," ")," ")</f>
        <v>+</v>
      </c>
      <c r="V91" s="27" t="str">
        <f>IF(ISERR(FIND(V$4,Stac!$R84))=FALSE,IF(ISERR(FIND(CONCATENATE(V$4,"+"),Stac!$R84))=FALSE,IF(ISERR(FIND(CONCATENATE(V$4,"++"),Stac!$R84))=FALSE,IF(ISERR(FIND(CONCATENATE(V$4,"+++"),Stac!$R84))=FALSE,"+++","++"),"+")," ")," ")</f>
        <v>+</v>
      </c>
      <c r="W91" s="27" t="str">
        <f>IF(ISERR(FIND(W$4,Stac!$R84))=FALSE,IF(ISERR(FIND(CONCATENATE(W$4,"+"),Stac!$R84))=FALSE,IF(ISERR(FIND(CONCATENATE(W$4,"++"),Stac!$R84))=FALSE,IF(ISERR(FIND(CONCATENATE(W$4,"+++"),Stac!$R84))=FALSE,"+++","++"),"+")," ")," ")</f>
        <v xml:space="preserve"> </v>
      </c>
      <c r="X91" s="27" t="str">
        <f>IF(ISERR(FIND(X$4,Stac!$R84))=FALSE,IF(ISERR(FIND(CONCATENATE(X$4,"+"),Stac!$R84))=FALSE,IF(ISERR(FIND(CONCATENATE(X$4,"++"),Stac!$R84))=FALSE,IF(ISERR(FIND(CONCATENATE(X$4,"+++"),Stac!$R84))=FALSE,"+++","++"),"+")," ")," ")</f>
        <v xml:space="preserve"> </v>
      </c>
      <c r="Y91" s="27" t="str">
        <f>IF(ISERR(FIND(Y$4,Stac!$R84))=FALSE,IF(ISERR(FIND(CONCATENATE(Y$4,"+"),Stac!$R84))=FALSE,IF(ISERR(FIND(CONCATENATE(Y$4,"++"),Stac!$R84))=FALSE,IF(ISERR(FIND(CONCATENATE(Y$4,"+++"),Stac!$R84))=FALSE,"+++","++"),"+")," ")," ")</f>
        <v xml:space="preserve"> </v>
      </c>
      <c r="Z91" s="27" t="str">
        <f>IF(ISERR(FIND(Z$4,Stac!$R84))=FALSE,IF(ISERR(FIND(CONCATENATE(Z$4,"+"),Stac!$R84))=FALSE,IF(ISERR(FIND(CONCATENATE(Z$4,"++"),Stac!$R84))=FALSE,IF(ISERR(FIND(CONCATENATE(Z$4,"+++"),Stac!$R84))=FALSE,"+++","++"),"+")," ")," ")</f>
        <v xml:space="preserve"> </v>
      </c>
      <c r="AA91" s="27" t="str">
        <f>IF(ISERR(FIND(AA$4,Stac!$R84))=FALSE,IF(ISERR(FIND(CONCATENATE(AA$4,"+"),Stac!$R84))=FALSE,IF(ISERR(FIND(CONCATENATE(AA$4,"++"),Stac!$R84))=FALSE,IF(ISERR(FIND(CONCATENATE(AA$4,"+++"),Stac!$R84))=FALSE,"+++","++"),"+")," ")," ")</f>
        <v xml:space="preserve"> </v>
      </c>
      <c r="AB91" s="27" t="str">
        <f>IF(ISERR(FIND(AB$4,Stac!$R84))=FALSE,IF(ISERR(FIND(CONCATENATE(AB$4,"+"),Stac!$R84))=FALSE,IF(ISERR(FIND(CONCATENATE(AB$4,"++"),Stac!$R84))=FALSE,IF(ISERR(FIND(CONCATENATE(AB$4,"+++"),Stac!$R84))=FALSE,"+++","++"),"+")," ")," ")</f>
        <v xml:space="preserve"> </v>
      </c>
      <c r="AC91" s="27" t="str">
        <f>IF(ISERR(FIND(AC$4,Stac!$R84))=FALSE,IF(ISERR(FIND(CONCATENATE(AC$4,"+"),Stac!$R84))=FALSE,IF(ISERR(FIND(CONCATENATE(AC$4,"++"),Stac!$R84))=FALSE,IF(ISERR(FIND(CONCATENATE(AC$4,"+++"),Stac!$R84))=FALSE,"+++","++"),"+")," ")," ")</f>
        <v>+</v>
      </c>
      <c r="AD91" s="72" t="str">
        <f>Stac!C84</f>
        <v>Elective course 5: Analysis of control systems / Tools and software for robotic systems</v>
      </c>
      <c r="AE91" s="27" t="str">
        <f>IF(ISERR(FIND(AE$4,Stac!$S84))=FALSE,IF(ISERR(FIND(CONCATENATE(AE$4,"+"),Stac!$S84))=FALSE,IF(ISERR(FIND(CONCATENATE(AE$4,"++"),Stac!$S84))=FALSE,IF(ISERR(FIND(CONCATENATE(AE$4,"+++"),Stac!$S84))=FALSE,"+++","++"),"+")," ")," ")</f>
        <v xml:space="preserve"> </v>
      </c>
      <c r="AF91" s="27" t="str">
        <f>IF(ISERR(FIND(AF$4,Stac!$S84))=FALSE,IF(ISERR(FIND(CONCATENATE(AF$4,"+"),Stac!$S84))=FALSE,IF(ISERR(FIND(CONCATENATE(AF$4,"++"),Stac!$S84))=FALSE,IF(ISERR(FIND(CONCATENATE(AF$4,"+++"),Stac!$S84))=FALSE,"+++","++"),"+")," ")," ")</f>
        <v xml:space="preserve"> </v>
      </c>
      <c r="AG91" s="27" t="str">
        <f>IF(ISERR(FIND(AG$4,Stac!$S84))=FALSE,IF(ISERR(FIND(CONCATENATE(AG$4,"+"),Stac!$S84))=FALSE,IF(ISERR(FIND(CONCATENATE(AG$4,"++"),Stac!$S84))=FALSE,IF(ISERR(FIND(CONCATENATE(AG$4,"+++"),Stac!$S84))=FALSE,"+++","++"),"+")," ")," ")</f>
        <v xml:space="preserve"> </v>
      </c>
      <c r="AH91" s="27" t="str">
        <f>IF(ISERR(FIND(AH$4,Stac!$S84))=FALSE,IF(ISERR(FIND(CONCATENATE(AH$4,"+"),Stac!$S84))=FALSE,IF(ISERR(FIND(CONCATENATE(AH$4,"++"),Stac!$S84))=FALSE,IF(ISERR(FIND(CONCATENATE(AH$4,"+++"),Stac!$S84))=FALSE,"+++","++"),"+")," ")," ")</f>
        <v xml:space="preserve"> </v>
      </c>
      <c r="AI91" s="27" t="str">
        <f>IF(ISERR(FIND(AI$4,Stac!$S84))=FALSE,IF(ISERR(FIND(CONCATENATE(AI$4,"+"),Stac!$S84))=FALSE,IF(ISERR(FIND(CONCATENATE(AI$4,"++"),Stac!$S84))=FALSE,IF(ISERR(FIND(CONCATENATE(AI$4,"+++"),Stac!$S84))=FALSE,"+++","++"),"+")," ")," ")</f>
        <v xml:space="preserve"> </v>
      </c>
      <c r="AJ91" s="27" t="str">
        <f>IF(ISERR(FIND(AJ$4,Stac!$S84))=FALSE,IF(ISERR(FIND(CONCATENATE(AJ$4,"+"),Stac!$S84))=FALSE,IF(ISERR(FIND(CONCATENATE(AJ$4,"++"),Stac!$S84))=FALSE,IF(ISERR(FIND(CONCATENATE(AJ$4,"+++"),Stac!$S84))=FALSE,"+++","++"),"+")," ")," ")</f>
        <v xml:space="preserve"> </v>
      </c>
      <c r="AK91" s="27" t="str">
        <f>IF(ISERR(FIND(AK$4,Stac!$S84))=FALSE,IF(ISERR(FIND(CONCATENATE(AK$4,"+"),Stac!$S84))=FALSE,IF(ISERR(FIND(CONCATENATE(AK$4,"++"),Stac!$S84))=FALSE,IF(ISERR(FIND(CONCATENATE(AK$4,"+++"),Stac!$S84))=FALSE,"+++","++"),"+")," ")," ")</f>
        <v xml:space="preserve"> </v>
      </c>
      <c r="AL91" s="27" t="str">
        <f>IF(ISERR(FIND(AL$4,Stac!$S84))=FALSE,IF(ISERR(FIND(CONCATENATE(AL$4,"+"),Stac!$S84))=FALSE,IF(ISERR(FIND(CONCATENATE(AL$4,"++"),Stac!$S84))=FALSE,IF(ISERR(FIND(CONCATENATE(AL$4,"+++"),Stac!$S84))=FALSE,"+++","++"),"+")," ")," ")</f>
        <v xml:space="preserve"> </v>
      </c>
      <c r="AM91" s="27" t="str">
        <f>IF(ISERR(FIND(AM$4,Stac!$S84))=FALSE,IF(ISERR(FIND(CONCATENATE(AM$4,"+"),Stac!$S84))=FALSE,IF(ISERR(FIND(CONCATENATE(AM$4,"++"),Stac!$S84))=FALSE,IF(ISERR(FIND(CONCATENATE(AM$4,"+++"),Stac!$S84))=FALSE,"+++","++"),"+")," ")," ")</f>
        <v xml:space="preserve"> </v>
      </c>
      <c r="AN91" s="27" t="str">
        <f>IF(ISERR(FIND(AN$4,Stac!$S84))=FALSE,IF(ISERR(FIND(CONCATENATE(AN$4,"+"),Stac!$S84))=FALSE,IF(ISERR(FIND(CONCATENATE(AN$4,"++"),Stac!$S84))=FALSE,IF(ISERR(FIND(CONCATENATE(AN$4,"+++"),Stac!$S84))=FALSE,"+++","++"),"+")," ")," ")</f>
        <v>+</v>
      </c>
      <c r="AO91" s="27" t="str">
        <f>IF(ISERR(FIND(AO$4,Stac!$S84))=FALSE,IF(ISERR(FIND(CONCATENATE(AO$4,"+"),Stac!$S84))=FALSE,IF(ISERR(FIND(CONCATENATE(AO$4,"++"),Stac!$S84))=FALSE,IF(ISERR(FIND(CONCATENATE(AO$4,"+++"),Stac!$S84))=FALSE,"+++","++"),"+")," ")," ")</f>
        <v xml:space="preserve"> </v>
      </c>
      <c r="AP91" s="27" t="str">
        <f>IF(ISERR(FIND(AP$4,Stac!$S84))=FALSE,IF(ISERR(FIND(CONCATENATE(AP$4,"+"),Stac!$S84))=FALSE,IF(ISERR(FIND(CONCATENATE(AP$4,"++"),Stac!$S84))=FALSE,IF(ISERR(FIND(CONCATENATE(AP$4,"+++"),Stac!$S84))=FALSE,"+++","++"),"+")," ")," ")</f>
        <v xml:space="preserve"> </v>
      </c>
      <c r="AQ91" s="27" t="str">
        <f>IF(ISERR(FIND(AQ$4,Stac!$S84))=FALSE,IF(ISERR(FIND(CONCATENATE(AQ$4,"+"),Stac!$S84))=FALSE,IF(ISERR(FIND(CONCATENATE(AQ$4,"++"),Stac!$S84))=FALSE,IF(ISERR(FIND(CONCATENATE(AQ$4,"+++"),Stac!$S84))=FALSE,"+++","++"),"+")," ")," ")</f>
        <v xml:space="preserve"> </v>
      </c>
      <c r="AR91" s="27" t="str">
        <f>IF(ISERR(FIND(AR$4,Stac!$S84))=FALSE,IF(ISERR(FIND(CONCATENATE(AR$4,"+"),Stac!$S84))=FALSE,IF(ISERR(FIND(CONCATENATE(AR$4,"++"),Stac!$S84))=FALSE,IF(ISERR(FIND(CONCATENATE(AR$4,"+++"),Stac!$S84))=FALSE,"+++","++"),"+")," ")," ")</f>
        <v xml:space="preserve"> </v>
      </c>
      <c r="AS91" s="27" t="str">
        <f>IF(ISERR(FIND(AS$4,Stac!$S84))=FALSE,IF(ISERR(FIND(CONCATENATE(AS$4,"+"),Stac!$S84))=FALSE,IF(ISERR(FIND(CONCATENATE(AS$4,"++"),Stac!$S84))=FALSE,IF(ISERR(FIND(CONCATENATE(AS$4,"+++"),Stac!$S84))=FALSE,"+++","++"),"+")," ")," ")</f>
        <v xml:space="preserve"> </v>
      </c>
      <c r="AT91" s="27" t="str">
        <f>IF(ISERR(FIND(AT$4,Stac!$S84))=FALSE,IF(ISERR(FIND(CONCATENATE(AT$4,"+"),Stac!$S84))=FALSE,IF(ISERR(FIND(CONCATENATE(AT$4,"++"),Stac!$S84))=FALSE,IF(ISERR(FIND(CONCATENATE(AT$4,"+++"),Stac!$S84))=FALSE,"+++","++"),"+")," ")," ")</f>
        <v xml:space="preserve"> </v>
      </c>
      <c r="AU91" s="27" t="str">
        <f>IF(ISERR(FIND(AU$4,Stac!$S84))=FALSE,IF(ISERR(FIND(CONCATENATE(AU$4,"+"),Stac!$S84))=FALSE,IF(ISERR(FIND(CONCATENATE(AU$4,"++"),Stac!$S84))=FALSE,IF(ISERR(FIND(CONCATENATE(AU$4,"+++"),Stac!$S84))=FALSE,"+++","++"),"+")," ")," ")</f>
        <v xml:space="preserve"> </v>
      </c>
      <c r="AV91" s="27" t="str">
        <f>IF(ISERR(FIND(AV$4,Stac!$S84))=FALSE,IF(ISERR(FIND(CONCATENATE(AV$4,"+"),Stac!$S84))=FALSE,IF(ISERR(FIND(CONCATENATE(AV$4,"++"),Stac!$S84))=FALSE,IF(ISERR(FIND(CONCATENATE(AV$4,"+++"),Stac!$S84))=FALSE,"+++","++"),"+")," ")," ")</f>
        <v xml:space="preserve"> </v>
      </c>
      <c r="AW91" s="27" t="str">
        <f>IF(ISERR(FIND(AW$4,Stac!$S84))=FALSE,IF(ISERR(FIND(CONCATENATE(AW$4,"+"),Stac!$S84))=FALSE,IF(ISERR(FIND(CONCATENATE(AW$4,"++"),Stac!$S84))=FALSE,IF(ISERR(FIND(CONCATENATE(AW$4,"+++"),Stac!$S84))=FALSE,"+++","++"),"+")," ")," ")</f>
        <v xml:space="preserve"> </v>
      </c>
      <c r="AX91" s="27" t="str">
        <f>IF(ISERR(FIND(AX$4,Stac!$S84))=FALSE,IF(ISERR(FIND(CONCATENATE(AX$4,"+"),Stac!$S84))=FALSE,IF(ISERR(FIND(CONCATENATE(AX$4,"++"),Stac!$S84))=FALSE,IF(ISERR(FIND(CONCATENATE(AX$4,"+++"),Stac!$S84))=FALSE,"+++","++"),"+")," ")," ")</f>
        <v xml:space="preserve"> </v>
      </c>
      <c r="AY91" s="27" t="str">
        <f>IF(ISERR(FIND(AY$4,Stac!$S84))=FALSE,IF(ISERR(FIND(CONCATENATE(AY$4,"+"),Stac!$S84))=FALSE,IF(ISERR(FIND(CONCATENATE(AY$4,"++"),Stac!$S84))=FALSE,IF(ISERR(FIND(CONCATENATE(AY$4,"+++"),Stac!$S84))=FALSE,"+++","++"),"+")," ")," ")</f>
        <v xml:space="preserve"> </v>
      </c>
      <c r="AZ91" s="27" t="str">
        <f>IF(ISERR(FIND(AZ$4,Stac!$S84))=FALSE,IF(ISERR(FIND(CONCATENATE(AZ$4,"+"),Stac!$S84))=FALSE,IF(ISERR(FIND(CONCATENATE(AZ$4,"++"),Stac!$S84))=FALSE,IF(ISERR(FIND(CONCATENATE(AZ$4,"+++"),Stac!$S84))=FALSE,"+++","++"),"+")," ")," ")</f>
        <v>+</v>
      </c>
      <c r="BA91" s="27" t="str">
        <f>IF(ISERR(FIND(BA$4,Stac!$S84))=FALSE,IF(ISERR(FIND(CONCATENATE(BA$4,"+"),Stac!$S84))=FALSE,IF(ISERR(FIND(CONCATENATE(BA$4,"++"),Stac!$S84))=FALSE,IF(ISERR(FIND(CONCATENATE(BA$4,"+++"),Stac!$S84))=FALSE,"+++","++"),"+")," ")," ")</f>
        <v xml:space="preserve"> </v>
      </c>
      <c r="BB91" s="27" t="str">
        <f>IF(ISERR(FIND(BB$4,Stac!$S84))=FALSE,IF(ISERR(FIND(CONCATENATE(BB$4,"+"),Stac!$S84))=FALSE,IF(ISERR(FIND(CONCATENATE(BB$4,"++"),Stac!$S84))=FALSE,IF(ISERR(FIND(CONCATENATE(BB$4,"+++"),Stac!$S84))=FALSE,"+++","++"),"+")," ")," ")</f>
        <v xml:space="preserve"> </v>
      </c>
      <c r="BC91" s="27" t="str">
        <f>IF(ISERR(FIND(BC$4,Stac!$S84))=FALSE,IF(ISERR(FIND(CONCATENATE(BC$4,"+"),Stac!$S84))=FALSE,IF(ISERR(FIND(CONCATENATE(BC$4,"++"),Stac!$S84))=FALSE,IF(ISERR(FIND(CONCATENATE(BC$4,"+++"),Stac!$S84))=FALSE,"+++","++"),"+")," ")," ")</f>
        <v xml:space="preserve"> </v>
      </c>
      <c r="BD91" s="27" t="str">
        <f>IF(ISERR(FIND(BD$4,Stac!$S84))=FALSE,IF(ISERR(FIND(CONCATENATE(BD$4,"+"),Stac!$S84))=FALSE,IF(ISERR(FIND(CONCATENATE(BD$4,"++"),Stac!$S84))=FALSE,IF(ISERR(FIND(CONCATENATE(BD$4,"+++"),Stac!$S84))=FALSE,"+++","++"),"+")," ")," ")</f>
        <v>+</v>
      </c>
      <c r="BE91" s="27" t="str">
        <f>IF(ISERR(FIND(BE$4,Stac!$S84))=FALSE,IF(ISERR(FIND(CONCATENATE(BE$4,"+"),Stac!$S84))=FALSE,IF(ISERR(FIND(CONCATENATE(BE$4,"++"),Stac!$S84))=FALSE,IF(ISERR(FIND(CONCATENATE(BE$4,"+++"),Stac!$S84))=FALSE,"+++","++"),"+")," ")," ")</f>
        <v xml:space="preserve"> </v>
      </c>
      <c r="BF91" s="27" t="str">
        <f>IF(ISERR(FIND(BF$4,Stac!$S84))=FALSE,IF(ISERR(FIND(CONCATENATE(BF$4,"+"),Stac!$S84))=FALSE,IF(ISERR(FIND(CONCATENATE(BF$4,"++"),Stac!$S84))=FALSE,IF(ISERR(FIND(CONCATENATE(BF$4,"+++"),Stac!$S84))=FALSE,"+++","++"),"+")," ")," ")</f>
        <v xml:space="preserve"> </v>
      </c>
      <c r="BG91" s="27" t="str">
        <f>IF(ISERR(FIND(BG$4,Stac!$S84))=FALSE,IF(ISERR(FIND(CONCATENATE(BG$4,"+"),Stac!$S84))=FALSE,IF(ISERR(FIND(CONCATENATE(BG$4,"++"),Stac!$S84))=FALSE,IF(ISERR(FIND(CONCATENATE(BG$4,"+++"),Stac!$S84))=FALSE,"+++","++"),"+")," ")," ")</f>
        <v xml:space="preserve"> </v>
      </c>
      <c r="BH91" s="27" t="str">
        <f>IF(ISERR(FIND(BH$4,Stac!$S84))=FALSE,IF(ISERR(FIND(CONCATENATE(BH$4,"+"),Stac!$S84))=FALSE,IF(ISERR(FIND(CONCATENATE(BH$4,"++"),Stac!$S84))=FALSE,IF(ISERR(FIND(CONCATENATE(BH$4,"+++"),Stac!$S84))=FALSE,"+++","++"),"+")," ")," ")</f>
        <v xml:space="preserve"> </v>
      </c>
      <c r="BI91" s="27" t="str">
        <f>IF(ISERR(FIND(BI$4,Stac!$S84))=FALSE,IF(ISERR(FIND(CONCATENATE(BI$4,"+"),Stac!$S84))=FALSE,IF(ISERR(FIND(CONCATENATE(BI$4,"++"),Stac!$S84))=FALSE,IF(ISERR(FIND(CONCATENATE(BI$4,"+++"),Stac!$S84))=FALSE,"+++","++"),"+")," ")," ")</f>
        <v xml:space="preserve"> </v>
      </c>
      <c r="BJ91" s="72" t="str">
        <f>Stac!C84</f>
        <v>Elective course 5: Analysis of control systems / Tools and software for robotic systems</v>
      </c>
      <c r="BK91" s="27" t="str">
        <f>IF(ISERR(FIND(BK$4,Stac!$T84))=FALSE,IF(ISERR(FIND(CONCATENATE(BK$4,"+"),Stac!$T84))=FALSE,IF(ISERR(FIND(CONCATENATE(BK$4,"++"),Stac!$T84))=FALSE,IF(ISERR(FIND(CONCATENATE(BK$4,"+++"),Stac!$T84))=FALSE,"+++","++"),"+")," ")," ")</f>
        <v xml:space="preserve"> </v>
      </c>
      <c r="BL91" s="27" t="str">
        <f>IF(ISERR(FIND(BL$4,Stac!$T84))=FALSE,IF(ISERR(FIND(CONCATENATE(BL$4,"+"),Stac!$T84))=FALSE,IF(ISERR(FIND(CONCATENATE(BL$4,"++"),Stac!$T84))=FALSE,IF(ISERR(FIND(CONCATENATE(BL$4,"+++"),Stac!$T84))=FALSE,"+++","++"),"+")," ")," ")</f>
        <v>+</v>
      </c>
      <c r="BM91" s="27" t="str">
        <f>IF(ISERR(FIND(BM$4,Stac!$T84))=FALSE,IF(ISERR(FIND(CONCATENATE(BM$4,"+"),Stac!$T84))=FALSE,IF(ISERR(FIND(CONCATENATE(BM$4,"++"),Stac!$T84))=FALSE,IF(ISERR(FIND(CONCATENATE(BM$4,"+++"),Stac!$T84))=FALSE,"+++","++"),"+")," ")," ")</f>
        <v xml:space="preserve"> </v>
      </c>
      <c r="BN91" s="27" t="str">
        <f>IF(ISERR(FIND(BN$4,Stac!$T84))=FALSE,IF(ISERR(FIND(CONCATENATE(BN$4,"+"),Stac!$T84))=FALSE,IF(ISERR(FIND(CONCATENATE(BN$4,"++"),Stac!$T84))=FALSE,IF(ISERR(FIND(CONCATENATE(BN$4,"+++"),Stac!$T84))=FALSE,"+++","++"),"+")," ")," ")</f>
        <v xml:space="preserve"> </v>
      </c>
      <c r="BO91" s="27" t="str">
        <f>IF(ISERR(FIND(BO$4,Stac!$T84))=FALSE,IF(ISERR(FIND(CONCATENATE(BO$4,"+"),Stac!$T84))=FALSE,IF(ISERR(FIND(CONCATENATE(BO$4,"++"),Stac!$T84))=FALSE,IF(ISERR(FIND(CONCATENATE(BO$4,"+++"),Stac!$T84))=FALSE,"+++","++"),"+")," ")," ")</f>
        <v>+</v>
      </c>
      <c r="BP91" s="27" t="str">
        <f>IF(ISERR(FIND(BP$4,Stac!$T84))=FALSE,IF(ISERR(FIND(CONCATENATE(BP$4,"+"),Stac!$T84))=FALSE,IF(ISERR(FIND(CONCATENATE(BP$4,"++"),Stac!$T84))=FALSE,IF(ISERR(FIND(CONCATENATE(BP$4,"+++"),Stac!$T84))=FALSE,"+++","++"),"+")," ")," ")</f>
        <v xml:space="preserve"> </v>
      </c>
      <c r="BQ91" s="27" t="str">
        <f>IF(ISERR(FIND(BQ$4,Stac!$T84))=FALSE,IF(ISERR(FIND(CONCATENATE(BQ$4,"+"),Stac!$T84))=FALSE,IF(ISERR(FIND(CONCATENATE(BQ$4,"++"),Stac!$T84))=FALSE,IF(ISERR(FIND(CONCATENATE(BQ$4,"+++"),Stac!$T84))=FALSE,"+++","++"),"+")," ")," ")</f>
        <v xml:space="preserve"> </v>
      </c>
    </row>
    <row r="92" spans="1:69">
      <c r="A92" s="49" t="str">
        <f>Stac!C85</f>
        <v>Diploma work</v>
      </c>
      <c r="B92" s="27" t="str">
        <f>IF(ISERR(FIND(B$4,Stac!$R85))=FALSE,IF(ISERR(FIND(CONCATENATE(B$4,"+"),Stac!$R85))=FALSE,IF(ISERR(FIND(CONCATENATE(B$4,"++"),Stac!$R85))=FALSE,IF(ISERR(FIND(CONCATENATE(B$4,"+++"),Stac!$R85))=FALSE,"+++","++"),"+")," ")," ")</f>
        <v xml:space="preserve"> </v>
      </c>
      <c r="C92" s="27" t="str">
        <f>IF(ISERR(FIND(C$4,Stac!$R85))=FALSE,IF(ISERR(FIND(CONCATENATE(C$4,"+"),Stac!$R85))=FALSE,IF(ISERR(FIND(CONCATENATE(C$4,"++"),Stac!$R85))=FALSE,IF(ISERR(FIND(CONCATENATE(C$4,"+++"),Stac!$R85))=FALSE,"+++","++"),"+")," ")," ")</f>
        <v xml:space="preserve"> </v>
      </c>
      <c r="D92" s="27" t="str">
        <f>IF(ISERR(FIND(D$4,Stac!$R85))=FALSE,IF(ISERR(FIND(CONCATENATE(D$4,"+"),Stac!$R85))=FALSE,IF(ISERR(FIND(CONCATENATE(D$4,"++"),Stac!$R85))=FALSE,IF(ISERR(FIND(CONCATENATE(D$4,"+++"),Stac!$R85))=FALSE,"+++","++"),"+")," ")," ")</f>
        <v xml:space="preserve"> </v>
      </c>
      <c r="E92" s="27" t="str">
        <f>IF(ISERR(FIND(E$4,Stac!$R85))=FALSE,IF(ISERR(FIND(CONCATENATE(E$4,"+"),Stac!$R85))=FALSE,IF(ISERR(FIND(CONCATENATE(E$4,"++"),Stac!$R85))=FALSE,IF(ISERR(FIND(CONCATENATE(E$4,"+++"),Stac!$R85))=FALSE,"+++","++"),"+")," ")," ")</f>
        <v xml:space="preserve"> </v>
      </c>
      <c r="F92" s="27" t="str">
        <f>IF(ISERR(FIND(F$4,Stac!$R85))=FALSE,IF(ISERR(FIND(CONCATENATE(F$4,"+"),Stac!$R85))=FALSE,IF(ISERR(FIND(CONCATENATE(F$4,"++"),Stac!$R85))=FALSE,IF(ISERR(FIND(CONCATENATE(F$4,"+++"),Stac!$R85))=FALSE,"+++","++"),"+")," ")," ")</f>
        <v xml:space="preserve"> </v>
      </c>
      <c r="G92" s="27" t="str">
        <f>IF(ISERR(FIND(G$4,Stac!$R85))=FALSE,IF(ISERR(FIND(CONCATENATE(G$4,"+"),Stac!$R85))=FALSE,IF(ISERR(FIND(CONCATENATE(G$4,"++"),Stac!$R85))=FALSE,IF(ISERR(FIND(CONCATENATE(G$4,"+++"),Stac!$R85))=FALSE,"+++","++"),"+")," ")," ")</f>
        <v xml:space="preserve"> </v>
      </c>
      <c r="H92" s="27" t="str">
        <f>IF(ISERR(FIND(H$4,Stac!$R85))=FALSE,IF(ISERR(FIND(CONCATENATE(H$4,"+"),Stac!$R85))=FALSE,IF(ISERR(FIND(CONCATENATE(H$4,"++"),Stac!$R85))=FALSE,IF(ISERR(FIND(CONCATENATE(H$4,"+++"),Stac!$R85))=FALSE,"+++","++"),"+")," ")," ")</f>
        <v xml:space="preserve"> </v>
      </c>
      <c r="I92" s="27" t="str">
        <f>IF(ISERR(FIND(I$4,Stac!$R85))=FALSE,IF(ISERR(FIND(CONCATENATE(I$4,"+"),Stac!$R85))=FALSE,IF(ISERR(FIND(CONCATENATE(I$4,"++"),Stac!$R85))=FALSE,IF(ISERR(FIND(CONCATENATE(I$4,"+++"),Stac!$R85))=FALSE,"+++","++"),"+")," ")," ")</f>
        <v xml:space="preserve"> </v>
      </c>
      <c r="J92" s="27" t="str">
        <f>IF(ISERR(FIND(J$4,Stac!$R85))=FALSE,IF(ISERR(FIND(CONCATENATE(J$4,"+"),Stac!$R85))=FALSE,IF(ISERR(FIND(CONCATENATE(J$4,"++"),Stac!$R85))=FALSE,IF(ISERR(FIND(CONCATENATE(J$4,"+++"),Stac!$R85))=FALSE,"+++","++"),"+")," ")," ")</f>
        <v xml:space="preserve"> </v>
      </c>
      <c r="K92" s="27" t="str">
        <f>IF(ISERR(FIND(K$4,Stac!$R85))=FALSE,IF(ISERR(FIND(CONCATENATE(K$4,"+"),Stac!$R85))=FALSE,IF(ISERR(FIND(CONCATENATE(K$4,"++"),Stac!$R85))=FALSE,IF(ISERR(FIND(CONCATENATE(K$4,"+++"),Stac!$R85))=FALSE,"+++","++"),"+")," ")," ")</f>
        <v xml:space="preserve"> </v>
      </c>
      <c r="L92" s="27" t="str">
        <f>IF(ISERR(FIND(L$4,Stac!$R85))=FALSE,IF(ISERR(FIND(CONCATENATE(L$4,"+"),Stac!$R85))=FALSE,IF(ISERR(FIND(CONCATENATE(L$4,"++"),Stac!$R85))=FALSE,IF(ISERR(FIND(CONCATENATE(L$4,"+++"),Stac!$R85))=FALSE,"+++","++"),"+")," ")," ")</f>
        <v xml:space="preserve"> </v>
      </c>
      <c r="M92" s="27" t="str">
        <f>IF(ISERR(FIND(M$4,Stac!$R85))=FALSE,IF(ISERR(FIND(CONCATENATE(M$4,"+"),Stac!$R85))=FALSE,IF(ISERR(FIND(CONCATENATE(M$4,"++"),Stac!$R85))=FALSE,IF(ISERR(FIND(CONCATENATE(M$4,"+++"),Stac!$R85))=FALSE,"+++","++"),"+")," ")," ")</f>
        <v xml:space="preserve"> </v>
      </c>
      <c r="N92" s="27" t="str">
        <f>IF(ISERR(FIND(N$4,Stac!$R85))=FALSE,IF(ISERR(FIND(CONCATENATE(N$4,"+"),Stac!$R85))=FALSE,IF(ISERR(FIND(CONCATENATE(N$4,"++"),Stac!$R85))=FALSE,IF(ISERR(FIND(CONCATENATE(N$4,"+++"),Stac!$R85))=FALSE,"+++","++"),"+")," ")," ")</f>
        <v xml:space="preserve"> </v>
      </c>
      <c r="O92" s="27" t="str">
        <f>IF(ISERR(FIND(O$4,Stac!$R85))=FALSE,IF(ISERR(FIND(CONCATENATE(O$4,"+"),Stac!$R85))=FALSE,IF(ISERR(FIND(CONCATENATE(O$4,"++"),Stac!$R85))=FALSE,IF(ISERR(FIND(CONCATENATE(O$4,"+++"),Stac!$R85))=FALSE,"+++","++"),"+")," ")," ")</f>
        <v xml:space="preserve"> </v>
      </c>
      <c r="P92" s="27" t="str">
        <f>IF(ISERR(FIND(P$4,Stac!$R85))=FALSE,IF(ISERR(FIND(CONCATENATE(P$4,"+"),Stac!$R85))=FALSE,IF(ISERR(FIND(CONCATENATE(P$4,"++"),Stac!$R85))=FALSE,IF(ISERR(FIND(CONCATENATE(P$4,"+++"),Stac!$R85))=FALSE,"+++","++"),"+")," ")," ")</f>
        <v xml:space="preserve"> </v>
      </c>
      <c r="Q92" s="27" t="str">
        <f>IF(ISERR(FIND(Q$4,Stac!$R85))=FALSE,IF(ISERR(FIND(CONCATENATE(Q$4,"+"),Stac!$R85))=FALSE,IF(ISERR(FIND(CONCATENATE(Q$4,"++"),Stac!$R85))=FALSE,IF(ISERR(FIND(CONCATENATE(Q$4,"+++"),Stac!$R85))=FALSE,"+++","++"),"+")," ")," ")</f>
        <v xml:space="preserve"> </v>
      </c>
      <c r="R92" s="27" t="str">
        <f>IF(ISERR(FIND(R$4,Stac!$R85))=FALSE,IF(ISERR(FIND(CONCATENATE(R$4,"+"),Stac!$R85))=FALSE,IF(ISERR(FIND(CONCATENATE(R$4,"++"),Stac!$R85))=FALSE,IF(ISERR(FIND(CONCATENATE(R$4,"+++"),Stac!$R85))=FALSE,"+++","++"),"+")," ")," ")</f>
        <v xml:space="preserve"> </v>
      </c>
      <c r="S92" s="27" t="str">
        <f>IF(ISERR(FIND(S$4,Stac!$R85))=FALSE,IF(ISERR(FIND(CONCATENATE(S$4,"+"),Stac!$R85))=FALSE,IF(ISERR(FIND(CONCATENATE(S$4,"++"),Stac!$R85))=FALSE,IF(ISERR(FIND(CONCATENATE(S$4,"+++"),Stac!$R85))=FALSE,"+++","++"),"+")," ")," ")</f>
        <v xml:space="preserve"> </v>
      </c>
      <c r="T92" s="27" t="str">
        <f>IF(ISERR(FIND(T$4,Stac!$R85))=FALSE,IF(ISERR(FIND(CONCATENATE(T$4,"+"),Stac!$R85))=FALSE,IF(ISERR(FIND(CONCATENATE(T$4,"++"),Stac!$R85))=FALSE,IF(ISERR(FIND(CONCATENATE(T$4,"+++"),Stac!$R85))=FALSE,"+++","++"),"+")," ")," ")</f>
        <v xml:space="preserve"> </v>
      </c>
      <c r="U92" s="27" t="str">
        <f>IF(ISERR(FIND(U$4,Stac!$R85))=FALSE,IF(ISERR(FIND(CONCATENATE(U$4,"+"),Stac!$R85))=FALSE,IF(ISERR(FIND(CONCATENATE(U$4,"++"),Stac!$R85))=FALSE,IF(ISERR(FIND(CONCATENATE(U$4,"+++"),Stac!$R85))=FALSE,"+++","++"),"+")," ")," ")</f>
        <v>+</v>
      </c>
      <c r="V92" s="27" t="str">
        <f>IF(ISERR(FIND(V$4,Stac!$R85))=FALSE,IF(ISERR(FIND(CONCATENATE(V$4,"+"),Stac!$R85))=FALSE,IF(ISERR(FIND(CONCATENATE(V$4,"++"),Stac!$R85))=FALSE,IF(ISERR(FIND(CONCATENATE(V$4,"+++"),Stac!$R85))=FALSE,"+++","++"),"+")," ")," ")</f>
        <v>+</v>
      </c>
      <c r="W92" s="27" t="str">
        <f>IF(ISERR(FIND(W$4,Stac!$R85))=FALSE,IF(ISERR(FIND(CONCATENATE(W$4,"+"),Stac!$R85))=FALSE,IF(ISERR(FIND(CONCATENATE(W$4,"++"),Stac!$R85))=FALSE,IF(ISERR(FIND(CONCATENATE(W$4,"+++"),Stac!$R85))=FALSE,"+++","++"),"+")," ")," ")</f>
        <v xml:space="preserve"> </v>
      </c>
      <c r="X92" s="27" t="str">
        <f>IF(ISERR(FIND(X$4,Stac!$R85))=FALSE,IF(ISERR(FIND(CONCATENATE(X$4,"+"),Stac!$R85))=FALSE,IF(ISERR(FIND(CONCATENATE(X$4,"++"),Stac!$R85))=FALSE,IF(ISERR(FIND(CONCATENATE(X$4,"+++"),Stac!$R85))=FALSE,"+++","++"),"+")," ")," ")</f>
        <v xml:space="preserve"> </v>
      </c>
      <c r="Y92" s="27" t="str">
        <f>IF(ISERR(FIND(Y$4,Stac!$R85))=FALSE,IF(ISERR(FIND(CONCATENATE(Y$4,"+"),Stac!$R85))=FALSE,IF(ISERR(FIND(CONCATENATE(Y$4,"++"),Stac!$R85))=FALSE,IF(ISERR(FIND(CONCATENATE(Y$4,"+++"),Stac!$R85))=FALSE,"+++","++"),"+")," ")," ")</f>
        <v xml:space="preserve"> </v>
      </c>
      <c r="Z92" s="27" t="str">
        <f>IF(ISERR(FIND(Z$4,Stac!$R85))=FALSE,IF(ISERR(FIND(CONCATENATE(Z$4,"+"),Stac!$R85))=FALSE,IF(ISERR(FIND(CONCATENATE(Z$4,"++"),Stac!$R85))=FALSE,IF(ISERR(FIND(CONCATENATE(Z$4,"+++"),Stac!$R85))=FALSE,"+++","++"),"+")," ")," ")</f>
        <v xml:space="preserve"> </v>
      </c>
      <c r="AA92" s="27" t="str">
        <f>IF(ISERR(FIND(AA$4,Stac!$R85))=FALSE,IF(ISERR(FIND(CONCATENATE(AA$4,"+"),Stac!$R85))=FALSE,IF(ISERR(FIND(CONCATENATE(AA$4,"++"),Stac!$R85))=FALSE,IF(ISERR(FIND(CONCATENATE(AA$4,"+++"),Stac!$R85))=FALSE,"+++","++"),"+")," ")," ")</f>
        <v>+</v>
      </c>
      <c r="AB92" s="27" t="str">
        <f>IF(ISERR(FIND(AB$4,Stac!$R85))=FALSE,IF(ISERR(FIND(CONCATENATE(AB$4,"+"),Stac!$R85))=FALSE,IF(ISERR(FIND(CONCATENATE(AB$4,"++"),Stac!$R85))=FALSE,IF(ISERR(FIND(CONCATENATE(AB$4,"+++"),Stac!$R85))=FALSE,"+++","++"),"+")," ")," ")</f>
        <v xml:space="preserve"> </v>
      </c>
      <c r="AC92" s="27" t="str">
        <f>IF(ISERR(FIND(AC$4,Stac!$R85))=FALSE,IF(ISERR(FIND(CONCATENATE(AC$4,"+"),Stac!$R85))=FALSE,IF(ISERR(FIND(CONCATENATE(AC$4,"++"),Stac!$R85))=FALSE,IF(ISERR(FIND(CONCATENATE(AC$4,"+++"),Stac!$R85))=FALSE,"+++","++"),"+")," ")," ")</f>
        <v xml:space="preserve"> </v>
      </c>
      <c r="AD92" s="72" t="str">
        <f>Stac!C85</f>
        <v>Diploma work</v>
      </c>
      <c r="AE92" s="27" t="str">
        <f>IF(ISERR(FIND(AE$4,Stac!$S85))=FALSE,IF(ISERR(FIND(CONCATENATE(AE$4,"+"),Stac!$S85))=FALSE,IF(ISERR(FIND(CONCATENATE(AE$4,"++"),Stac!$S85))=FALSE,IF(ISERR(FIND(CONCATENATE(AE$4,"+++"),Stac!$S85))=FALSE,"+++","++"),"+")," ")," ")</f>
        <v>+</v>
      </c>
      <c r="AF92" s="27" t="str">
        <f>IF(ISERR(FIND(AF$4,Stac!$S85))=FALSE,IF(ISERR(FIND(CONCATENATE(AF$4,"+"),Stac!$S85))=FALSE,IF(ISERR(FIND(CONCATENATE(AF$4,"++"),Stac!$S85))=FALSE,IF(ISERR(FIND(CONCATENATE(AF$4,"+++"),Stac!$S85))=FALSE,"+++","++"),"+")," ")," ")</f>
        <v>+</v>
      </c>
      <c r="AG92" s="27" t="str">
        <f>IF(ISERR(FIND(AG$4,Stac!$S85))=FALSE,IF(ISERR(FIND(CONCATENATE(AG$4,"+"),Stac!$S85))=FALSE,IF(ISERR(FIND(CONCATENATE(AG$4,"++"),Stac!$S85))=FALSE,IF(ISERR(FIND(CONCATENATE(AG$4,"+++"),Stac!$S85))=FALSE,"+++","++"),"+")," ")," ")</f>
        <v xml:space="preserve"> </v>
      </c>
      <c r="AH92" s="27" t="str">
        <f>IF(ISERR(FIND(AH$4,Stac!$S85))=FALSE,IF(ISERR(FIND(CONCATENATE(AH$4,"+"),Stac!$S85))=FALSE,IF(ISERR(FIND(CONCATENATE(AH$4,"++"),Stac!$S85))=FALSE,IF(ISERR(FIND(CONCATENATE(AH$4,"+++"),Stac!$S85))=FALSE,"+++","++"),"+")," ")," ")</f>
        <v>+</v>
      </c>
      <c r="AI92" s="27" t="str">
        <f>IF(ISERR(FIND(AI$4,Stac!$S85))=FALSE,IF(ISERR(FIND(CONCATENATE(AI$4,"+"),Stac!$S85))=FALSE,IF(ISERR(FIND(CONCATENATE(AI$4,"++"),Stac!$S85))=FALSE,IF(ISERR(FIND(CONCATENATE(AI$4,"+++"),Stac!$S85))=FALSE,"+++","++"),"+")," ")," ")</f>
        <v xml:space="preserve"> </v>
      </c>
      <c r="AJ92" s="27" t="str">
        <f>IF(ISERR(FIND(AJ$4,Stac!$S85))=FALSE,IF(ISERR(FIND(CONCATENATE(AJ$4,"+"),Stac!$S85))=FALSE,IF(ISERR(FIND(CONCATENATE(AJ$4,"++"),Stac!$S85))=FALSE,IF(ISERR(FIND(CONCATENATE(AJ$4,"+++"),Stac!$S85))=FALSE,"+++","++"),"+")," ")," ")</f>
        <v>+</v>
      </c>
      <c r="AK92" s="27" t="str">
        <f>IF(ISERR(FIND(AK$4,Stac!$S85))=FALSE,IF(ISERR(FIND(CONCATENATE(AK$4,"+"),Stac!$S85))=FALSE,IF(ISERR(FIND(CONCATENATE(AK$4,"++"),Stac!$S85))=FALSE,IF(ISERR(FIND(CONCATENATE(AK$4,"+++"),Stac!$S85))=FALSE,"+++","++"),"+")," ")," ")</f>
        <v xml:space="preserve"> </v>
      </c>
      <c r="AL92" s="27" t="str">
        <f>IF(ISERR(FIND(AL$4,Stac!$S85))=FALSE,IF(ISERR(FIND(CONCATENATE(AL$4,"+"),Stac!$S85))=FALSE,IF(ISERR(FIND(CONCATENATE(AL$4,"++"),Stac!$S85))=FALSE,IF(ISERR(FIND(CONCATENATE(AL$4,"+++"),Stac!$S85))=FALSE,"+++","++"),"+")," ")," ")</f>
        <v xml:space="preserve"> </v>
      </c>
      <c r="AM92" s="27" t="str">
        <f>IF(ISERR(FIND(AM$4,Stac!$S85))=FALSE,IF(ISERR(FIND(CONCATENATE(AM$4,"+"),Stac!$S85))=FALSE,IF(ISERR(FIND(CONCATENATE(AM$4,"++"),Stac!$S85))=FALSE,IF(ISERR(FIND(CONCATENATE(AM$4,"+++"),Stac!$S85))=FALSE,"+++","++"),"+")," ")," ")</f>
        <v xml:space="preserve"> </v>
      </c>
      <c r="AN92" s="27" t="str">
        <f>IF(ISERR(FIND(AN$4,Stac!$S85))=FALSE,IF(ISERR(FIND(CONCATENATE(AN$4,"+"),Stac!$S85))=FALSE,IF(ISERR(FIND(CONCATENATE(AN$4,"++"),Stac!$S85))=FALSE,IF(ISERR(FIND(CONCATENATE(AN$4,"+++"),Stac!$S85))=FALSE,"+++","++"),"+")," ")," ")</f>
        <v xml:space="preserve"> </v>
      </c>
      <c r="AO92" s="27" t="str">
        <f>IF(ISERR(FIND(AO$4,Stac!$S85))=FALSE,IF(ISERR(FIND(CONCATENATE(AO$4,"+"),Stac!$S85))=FALSE,IF(ISERR(FIND(CONCATENATE(AO$4,"++"),Stac!$S85))=FALSE,IF(ISERR(FIND(CONCATENATE(AO$4,"+++"),Stac!$S85))=FALSE,"+++","++"),"+")," ")," ")</f>
        <v xml:space="preserve"> </v>
      </c>
      <c r="AP92" s="27" t="str">
        <f>IF(ISERR(FIND(AP$4,Stac!$S85))=FALSE,IF(ISERR(FIND(CONCATENATE(AP$4,"+"),Stac!$S85))=FALSE,IF(ISERR(FIND(CONCATENATE(AP$4,"++"),Stac!$S85))=FALSE,IF(ISERR(FIND(CONCATENATE(AP$4,"+++"),Stac!$S85))=FALSE,"+++","++"),"+")," ")," ")</f>
        <v xml:space="preserve"> </v>
      </c>
      <c r="AQ92" s="27" t="str">
        <f>IF(ISERR(FIND(AQ$4,Stac!$S85))=FALSE,IF(ISERR(FIND(CONCATENATE(AQ$4,"+"),Stac!$S85))=FALSE,IF(ISERR(FIND(CONCATENATE(AQ$4,"++"),Stac!$S85))=FALSE,IF(ISERR(FIND(CONCATENATE(AQ$4,"+++"),Stac!$S85))=FALSE,"+++","++"),"+")," ")," ")</f>
        <v xml:space="preserve"> </v>
      </c>
      <c r="AR92" s="27" t="str">
        <f>IF(ISERR(FIND(AR$4,Stac!$S85))=FALSE,IF(ISERR(FIND(CONCATENATE(AR$4,"+"),Stac!$S85))=FALSE,IF(ISERR(FIND(CONCATENATE(AR$4,"++"),Stac!$S85))=FALSE,IF(ISERR(FIND(CONCATENATE(AR$4,"+++"),Stac!$S85))=FALSE,"+++","++"),"+")," ")," ")</f>
        <v xml:space="preserve"> </v>
      </c>
      <c r="AS92" s="27" t="str">
        <f>IF(ISERR(FIND(AS$4,Stac!$S85))=FALSE,IF(ISERR(FIND(CONCATENATE(AS$4,"+"),Stac!$S85))=FALSE,IF(ISERR(FIND(CONCATENATE(AS$4,"++"),Stac!$S85))=FALSE,IF(ISERR(FIND(CONCATENATE(AS$4,"+++"),Stac!$S85))=FALSE,"+++","++"),"+")," ")," ")</f>
        <v xml:space="preserve"> </v>
      </c>
      <c r="AT92" s="27" t="str">
        <f>IF(ISERR(FIND(AT$4,Stac!$S85))=FALSE,IF(ISERR(FIND(CONCATENATE(AT$4,"+"),Stac!$S85))=FALSE,IF(ISERR(FIND(CONCATENATE(AT$4,"++"),Stac!$S85))=FALSE,IF(ISERR(FIND(CONCATENATE(AT$4,"+++"),Stac!$S85))=FALSE,"+++","++"),"+")," ")," ")</f>
        <v xml:space="preserve"> </v>
      </c>
      <c r="AU92" s="27" t="str">
        <f>IF(ISERR(FIND(AU$4,Stac!$S85))=FALSE,IF(ISERR(FIND(CONCATENATE(AU$4,"+"),Stac!$S85))=FALSE,IF(ISERR(FIND(CONCATENATE(AU$4,"++"),Stac!$S85))=FALSE,IF(ISERR(FIND(CONCATENATE(AU$4,"+++"),Stac!$S85))=FALSE,"+++","++"),"+")," ")," ")</f>
        <v xml:space="preserve"> </v>
      </c>
      <c r="AV92" s="27" t="str">
        <f>IF(ISERR(FIND(AV$4,Stac!$S85))=FALSE,IF(ISERR(FIND(CONCATENATE(AV$4,"+"),Stac!$S85))=FALSE,IF(ISERR(FIND(CONCATENATE(AV$4,"++"),Stac!$S85))=FALSE,IF(ISERR(FIND(CONCATENATE(AV$4,"+++"),Stac!$S85))=FALSE,"+++","++"),"+")," ")," ")</f>
        <v xml:space="preserve"> </v>
      </c>
      <c r="AW92" s="27" t="str">
        <f>IF(ISERR(FIND(AW$4,Stac!$S85))=FALSE,IF(ISERR(FIND(CONCATENATE(AW$4,"+"),Stac!$S85))=FALSE,IF(ISERR(FIND(CONCATENATE(AW$4,"++"),Stac!$S85))=FALSE,IF(ISERR(FIND(CONCATENATE(AW$4,"+++"),Stac!$S85))=FALSE,"+++","++"),"+")," ")," ")</f>
        <v xml:space="preserve"> </v>
      </c>
      <c r="AX92" s="27" t="str">
        <f>IF(ISERR(FIND(AX$4,Stac!$S85))=FALSE,IF(ISERR(FIND(CONCATENATE(AX$4,"+"),Stac!$S85))=FALSE,IF(ISERR(FIND(CONCATENATE(AX$4,"++"),Stac!$S85))=FALSE,IF(ISERR(FIND(CONCATENATE(AX$4,"+++"),Stac!$S85))=FALSE,"+++","++"),"+")," ")," ")</f>
        <v xml:space="preserve"> </v>
      </c>
      <c r="AY92" s="27" t="str">
        <f>IF(ISERR(FIND(AY$4,Stac!$S85))=FALSE,IF(ISERR(FIND(CONCATENATE(AY$4,"+"),Stac!$S85))=FALSE,IF(ISERR(FIND(CONCATENATE(AY$4,"++"),Stac!$S85))=FALSE,IF(ISERR(FIND(CONCATENATE(AY$4,"+++"),Stac!$S85))=FALSE,"+++","++"),"+")," ")," ")</f>
        <v>+</v>
      </c>
      <c r="AZ92" s="27" t="str">
        <f>IF(ISERR(FIND(AZ$4,Stac!$S85))=FALSE,IF(ISERR(FIND(CONCATENATE(AZ$4,"+"),Stac!$S85))=FALSE,IF(ISERR(FIND(CONCATENATE(AZ$4,"++"),Stac!$S85))=FALSE,IF(ISERR(FIND(CONCATENATE(AZ$4,"+++"),Stac!$S85))=FALSE,"+++","++"),"+")," ")," ")</f>
        <v xml:space="preserve"> </v>
      </c>
      <c r="BA92" s="27" t="str">
        <f>IF(ISERR(FIND(BA$4,Stac!$S85))=FALSE,IF(ISERR(FIND(CONCATENATE(BA$4,"+"),Stac!$S85))=FALSE,IF(ISERR(FIND(CONCATENATE(BA$4,"++"),Stac!$S85))=FALSE,IF(ISERR(FIND(CONCATENATE(BA$4,"+++"),Stac!$S85))=FALSE,"+++","++"),"+")," ")," ")</f>
        <v>+</v>
      </c>
      <c r="BB92" s="27" t="str">
        <f>IF(ISERR(FIND(BB$4,Stac!$S85))=FALSE,IF(ISERR(FIND(CONCATENATE(BB$4,"+"),Stac!$S85))=FALSE,IF(ISERR(FIND(CONCATENATE(BB$4,"++"),Stac!$S85))=FALSE,IF(ISERR(FIND(CONCATENATE(BB$4,"+++"),Stac!$S85))=FALSE,"+++","++"),"+")," ")," ")</f>
        <v>+</v>
      </c>
      <c r="BC92" s="27" t="str">
        <f>IF(ISERR(FIND(BC$4,Stac!$S85))=FALSE,IF(ISERR(FIND(CONCATENATE(BC$4,"+"),Stac!$S85))=FALSE,IF(ISERR(FIND(CONCATENATE(BC$4,"++"),Stac!$S85))=FALSE,IF(ISERR(FIND(CONCATENATE(BC$4,"+++"),Stac!$S85))=FALSE,"+++","++"),"+")," ")," ")</f>
        <v xml:space="preserve"> </v>
      </c>
      <c r="BD92" s="27" t="str">
        <f>IF(ISERR(FIND(BD$4,Stac!$S85))=FALSE,IF(ISERR(FIND(CONCATENATE(BD$4,"+"),Stac!$S85))=FALSE,IF(ISERR(FIND(CONCATENATE(BD$4,"++"),Stac!$S85))=FALSE,IF(ISERR(FIND(CONCATENATE(BD$4,"+++"),Stac!$S85))=FALSE,"+++","++"),"+")," ")," ")</f>
        <v xml:space="preserve"> </v>
      </c>
      <c r="BE92" s="27" t="str">
        <f>IF(ISERR(FIND(BE$4,Stac!$S85))=FALSE,IF(ISERR(FIND(CONCATENATE(BE$4,"+"),Stac!$S85))=FALSE,IF(ISERR(FIND(CONCATENATE(BE$4,"++"),Stac!$S85))=FALSE,IF(ISERR(FIND(CONCATENATE(BE$4,"+++"),Stac!$S85))=FALSE,"+++","++"),"+")," ")," ")</f>
        <v xml:space="preserve"> </v>
      </c>
      <c r="BF92" s="27" t="str">
        <f>IF(ISERR(FIND(BF$4,Stac!$S85))=FALSE,IF(ISERR(FIND(CONCATENATE(BF$4,"+"),Stac!$S85))=FALSE,IF(ISERR(FIND(CONCATENATE(BF$4,"++"),Stac!$S85))=FALSE,IF(ISERR(FIND(CONCATENATE(BF$4,"+++"),Stac!$S85))=FALSE,"+++","++"),"+")," ")," ")</f>
        <v xml:space="preserve"> </v>
      </c>
      <c r="BG92" s="27" t="str">
        <f>IF(ISERR(FIND(BG$4,Stac!$S85))=FALSE,IF(ISERR(FIND(CONCATENATE(BG$4,"+"),Stac!$S85))=FALSE,IF(ISERR(FIND(CONCATENATE(BG$4,"++"),Stac!$S85))=FALSE,IF(ISERR(FIND(CONCATENATE(BG$4,"+++"),Stac!$S85))=FALSE,"+++","++"),"+")," ")," ")</f>
        <v xml:space="preserve"> </v>
      </c>
      <c r="BH92" s="27" t="str">
        <f>IF(ISERR(FIND(BH$4,Stac!$S85))=FALSE,IF(ISERR(FIND(CONCATENATE(BH$4,"+"),Stac!$S85))=FALSE,IF(ISERR(FIND(CONCATENATE(BH$4,"++"),Stac!$S85))=FALSE,IF(ISERR(FIND(CONCATENATE(BH$4,"+++"),Stac!$S85))=FALSE,"+++","++"),"+")," ")," ")</f>
        <v xml:space="preserve"> </v>
      </c>
      <c r="BI92" s="27" t="str">
        <f>IF(ISERR(FIND(BI$4,Stac!$S85))=FALSE,IF(ISERR(FIND(CONCATENATE(BI$4,"+"),Stac!$S85))=FALSE,IF(ISERR(FIND(CONCATENATE(BI$4,"++"),Stac!$S85))=FALSE,IF(ISERR(FIND(CONCATENATE(BI$4,"+++"),Stac!$S85))=FALSE,"+++","++"),"+")," ")," ")</f>
        <v xml:space="preserve"> </v>
      </c>
      <c r="BJ92" s="72" t="str">
        <f>Stac!C85</f>
        <v>Diploma work</v>
      </c>
      <c r="BK92" s="27" t="str">
        <f>IF(ISERR(FIND(BK$4,Stac!$T85))=FALSE,IF(ISERR(FIND(CONCATENATE(BK$4,"+"),Stac!$T85))=FALSE,IF(ISERR(FIND(CONCATENATE(BK$4,"++"),Stac!$T85))=FALSE,IF(ISERR(FIND(CONCATENATE(BK$4,"+++"),Stac!$T85))=FALSE,"+++","++"),"+")," ")," ")</f>
        <v>+</v>
      </c>
      <c r="BL92" s="27" t="str">
        <f>IF(ISERR(FIND(BL$4,Stac!$T85))=FALSE,IF(ISERR(FIND(CONCATENATE(BL$4,"+"),Stac!$T85))=FALSE,IF(ISERR(FIND(CONCATENATE(BL$4,"++"),Stac!$T85))=FALSE,IF(ISERR(FIND(CONCATENATE(BL$4,"+++"),Stac!$T85))=FALSE,"+++","++"),"+")," ")," ")</f>
        <v xml:space="preserve"> </v>
      </c>
      <c r="BM92" s="27" t="str">
        <f>IF(ISERR(FIND(BM$4,Stac!$T85))=FALSE,IF(ISERR(FIND(CONCATENATE(BM$4,"+"),Stac!$T85))=FALSE,IF(ISERR(FIND(CONCATENATE(BM$4,"++"),Stac!$T85))=FALSE,IF(ISERR(FIND(CONCATENATE(BM$4,"+++"),Stac!$T85))=FALSE,"+++","++"),"+")," ")," ")</f>
        <v>+</v>
      </c>
      <c r="BN92" s="27" t="str">
        <f>IF(ISERR(FIND(BN$4,Stac!$T85))=FALSE,IF(ISERR(FIND(CONCATENATE(BN$4,"+"),Stac!$T85))=FALSE,IF(ISERR(FIND(CONCATENATE(BN$4,"++"),Stac!$T85))=FALSE,IF(ISERR(FIND(CONCATENATE(BN$4,"+++"),Stac!$T85))=FALSE,"+++","++"),"+")," ")," ")</f>
        <v>+</v>
      </c>
      <c r="BO92" s="27" t="str">
        <f>IF(ISERR(FIND(BO$4,Stac!$T85))=FALSE,IF(ISERR(FIND(CONCATENATE(BO$4,"+"),Stac!$T85))=FALSE,IF(ISERR(FIND(CONCATENATE(BO$4,"++"),Stac!$T85))=FALSE,IF(ISERR(FIND(CONCATENATE(BO$4,"+++"),Stac!$T85))=FALSE,"+++","++"),"+")," ")," ")</f>
        <v>+</v>
      </c>
      <c r="BP92" s="27" t="str">
        <f>IF(ISERR(FIND(BP$4,Stac!$T85))=FALSE,IF(ISERR(FIND(CONCATENATE(BP$4,"+"),Stac!$T85))=FALSE,IF(ISERR(FIND(CONCATENATE(BP$4,"++"),Stac!$T85))=FALSE,IF(ISERR(FIND(CONCATENATE(BP$4,"+++"),Stac!$T85))=FALSE,"+++","++"),"+")," ")," ")</f>
        <v xml:space="preserve"> </v>
      </c>
      <c r="BQ92" s="27" t="str">
        <f>IF(ISERR(FIND(BQ$4,Stac!$T85))=FALSE,IF(ISERR(FIND(CONCATENATE(BQ$4,"+"),Stac!$T85))=FALSE,IF(ISERR(FIND(CONCATENATE(BQ$4,"++"),Stac!$T85))=FALSE,IF(ISERR(FIND(CONCATENATE(BQ$4,"+++"),Stac!$T85))=FALSE,"+++","++"),"+")," ")," ")</f>
        <v>+</v>
      </c>
    </row>
    <row r="93" spans="1:69">
      <c r="A93" s="49" t="str">
        <f>Stac!C86</f>
        <v>Diploma seminar</v>
      </c>
      <c r="B93" s="27" t="str">
        <f>IF(ISERR(FIND(B$4,Stac!$R86))=FALSE,IF(ISERR(FIND(CONCATENATE(B$4,"+"),Stac!$R86))=FALSE,IF(ISERR(FIND(CONCATENATE(B$4,"++"),Stac!$R86))=FALSE,IF(ISERR(FIND(CONCATENATE(B$4,"+++"),Stac!$R86))=FALSE,"+++","++"),"+")," ")," ")</f>
        <v xml:space="preserve"> </v>
      </c>
      <c r="C93" s="27" t="str">
        <f>IF(ISERR(FIND(C$4,Stac!$R86))=FALSE,IF(ISERR(FIND(CONCATENATE(C$4,"+"),Stac!$R86))=FALSE,IF(ISERR(FIND(CONCATENATE(C$4,"++"),Stac!$R86))=FALSE,IF(ISERR(FIND(CONCATENATE(C$4,"+++"),Stac!$R86))=FALSE,"+++","++"),"+")," ")," ")</f>
        <v xml:space="preserve"> </v>
      </c>
      <c r="D93" s="27" t="str">
        <f>IF(ISERR(FIND(D$4,Stac!$R86))=FALSE,IF(ISERR(FIND(CONCATENATE(D$4,"+"),Stac!$R86))=FALSE,IF(ISERR(FIND(CONCATENATE(D$4,"++"),Stac!$R86))=FALSE,IF(ISERR(FIND(CONCATENATE(D$4,"+++"),Stac!$R86))=FALSE,"+++","++"),"+")," ")," ")</f>
        <v xml:space="preserve"> </v>
      </c>
      <c r="E93" s="27" t="str">
        <f>IF(ISERR(FIND(E$4,Stac!$R86))=FALSE,IF(ISERR(FIND(CONCATENATE(E$4,"+"),Stac!$R86))=FALSE,IF(ISERR(FIND(CONCATENATE(E$4,"++"),Stac!$R86))=FALSE,IF(ISERR(FIND(CONCATENATE(E$4,"+++"),Stac!$R86))=FALSE,"+++","++"),"+")," ")," ")</f>
        <v xml:space="preserve"> </v>
      </c>
      <c r="F93" s="27" t="str">
        <f>IF(ISERR(FIND(F$4,Stac!$R86))=FALSE,IF(ISERR(FIND(CONCATENATE(F$4,"+"),Stac!$R86))=FALSE,IF(ISERR(FIND(CONCATENATE(F$4,"++"),Stac!$R86))=FALSE,IF(ISERR(FIND(CONCATENATE(F$4,"+++"),Stac!$R86))=FALSE,"+++","++"),"+")," ")," ")</f>
        <v xml:space="preserve"> </v>
      </c>
      <c r="G93" s="27" t="str">
        <f>IF(ISERR(FIND(G$4,Stac!$R86))=FALSE,IF(ISERR(FIND(CONCATENATE(G$4,"+"),Stac!$R86))=FALSE,IF(ISERR(FIND(CONCATENATE(G$4,"++"),Stac!$R86))=FALSE,IF(ISERR(FIND(CONCATENATE(G$4,"+++"),Stac!$R86))=FALSE,"+++","++"),"+")," ")," ")</f>
        <v xml:space="preserve"> </v>
      </c>
      <c r="H93" s="27" t="str">
        <f>IF(ISERR(FIND(H$4,Stac!$R86))=FALSE,IF(ISERR(FIND(CONCATENATE(H$4,"+"),Stac!$R86))=FALSE,IF(ISERR(FIND(CONCATENATE(H$4,"++"),Stac!$R86))=FALSE,IF(ISERR(FIND(CONCATENATE(H$4,"+++"),Stac!$R86))=FALSE,"+++","++"),"+")," ")," ")</f>
        <v xml:space="preserve"> </v>
      </c>
      <c r="I93" s="27" t="str">
        <f>IF(ISERR(FIND(I$4,Stac!$R86))=FALSE,IF(ISERR(FIND(CONCATENATE(I$4,"+"),Stac!$R86))=FALSE,IF(ISERR(FIND(CONCATENATE(I$4,"++"),Stac!$R86))=FALSE,IF(ISERR(FIND(CONCATENATE(I$4,"+++"),Stac!$R86))=FALSE,"+++","++"),"+")," ")," ")</f>
        <v xml:space="preserve"> </v>
      </c>
      <c r="J93" s="27" t="str">
        <f>IF(ISERR(FIND(J$4,Stac!$R86))=FALSE,IF(ISERR(FIND(CONCATENATE(J$4,"+"),Stac!$R86))=FALSE,IF(ISERR(FIND(CONCATENATE(J$4,"++"),Stac!$R86))=FALSE,IF(ISERR(FIND(CONCATENATE(J$4,"+++"),Stac!$R86))=FALSE,"+++","++"),"+")," ")," ")</f>
        <v xml:space="preserve"> </v>
      </c>
      <c r="K93" s="27" t="str">
        <f>IF(ISERR(FIND(K$4,Stac!$R86))=FALSE,IF(ISERR(FIND(CONCATENATE(K$4,"+"),Stac!$R86))=FALSE,IF(ISERR(FIND(CONCATENATE(K$4,"++"),Stac!$R86))=FALSE,IF(ISERR(FIND(CONCATENATE(K$4,"+++"),Stac!$R86))=FALSE,"+++","++"),"+")," ")," ")</f>
        <v xml:space="preserve"> </v>
      </c>
      <c r="L93" s="27" t="str">
        <f>IF(ISERR(FIND(L$4,Stac!$R86))=FALSE,IF(ISERR(FIND(CONCATENATE(L$4,"+"),Stac!$R86))=FALSE,IF(ISERR(FIND(CONCATENATE(L$4,"++"),Stac!$R86))=FALSE,IF(ISERR(FIND(CONCATENATE(L$4,"+++"),Stac!$R86))=FALSE,"+++","++"),"+")," ")," ")</f>
        <v xml:space="preserve"> </v>
      </c>
      <c r="M93" s="27" t="str">
        <f>IF(ISERR(FIND(M$4,Stac!$R86))=FALSE,IF(ISERR(FIND(CONCATENATE(M$4,"+"),Stac!$R86))=FALSE,IF(ISERR(FIND(CONCATENATE(M$4,"++"),Stac!$R86))=FALSE,IF(ISERR(FIND(CONCATENATE(M$4,"+++"),Stac!$R86))=FALSE,"+++","++"),"+")," ")," ")</f>
        <v xml:space="preserve"> </v>
      </c>
      <c r="N93" s="27" t="str">
        <f>IF(ISERR(FIND(N$4,Stac!$R86))=FALSE,IF(ISERR(FIND(CONCATENATE(N$4,"+"),Stac!$R86))=FALSE,IF(ISERR(FIND(CONCATENATE(N$4,"++"),Stac!$R86))=FALSE,IF(ISERR(FIND(CONCATENATE(N$4,"+++"),Stac!$R86))=FALSE,"+++","++"),"+")," ")," ")</f>
        <v xml:space="preserve"> </v>
      </c>
      <c r="O93" s="27" t="str">
        <f>IF(ISERR(FIND(O$4,Stac!$R86))=FALSE,IF(ISERR(FIND(CONCATENATE(O$4,"+"),Stac!$R86))=FALSE,IF(ISERR(FIND(CONCATENATE(O$4,"++"),Stac!$R86))=FALSE,IF(ISERR(FIND(CONCATENATE(O$4,"+++"),Stac!$R86))=FALSE,"+++","++"),"+")," ")," ")</f>
        <v xml:space="preserve"> </v>
      </c>
      <c r="P93" s="27" t="str">
        <f>IF(ISERR(FIND(P$4,Stac!$R86))=FALSE,IF(ISERR(FIND(CONCATENATE(P$4,"+"),Stac!$R86))=FALSE,IF(ISERR(FIND(CONCATENATE(P$4,"++"),Stac!$R86))=FALSE,IF(ISERR(FIND(CONCATENATE(P$4,"+++"),Stac!$R86))=FALSE,"+++","++"),"+")," ")," ")</f>
        <v xml:space="preserve"> </v>
      </c>
      <c r="Q93" s="27" t="str">
        <f>IF(ISERR(FIND(Q$4,Stac!$R86))=FALSE,IF(ISERR(FIND(CONCATENATE(Q$4,"+"),Stac!$R86))=FALSE,IF(ISERR(FIND(CONCATENATE(Q$4,"++"),Stac!$R86))=FALSE,IF(ISERR(FIND(CONCATENATE(Q$4,"+++"),Stac!$R86))=FALSE,"+++","++"),"+")," ")," ")</f>
        <v xml:space="preserve"> </v>
      </c>
      <c r="R93" s="27" t="str">
        <f>IF(ISERR(FIND(R$4,Stac!$R86))=FALSE,IF(ISERR(FIND(CONCATENATE(R$4,"+"),Stac!$R86))=FALSE,IF(ISERR(FIND(CONCATENATE(R$4,"++"),Stac!$R86))=FALSE,IF(ISERR(FIND(CONCATENATE(R$4,"+++"),Stac!$R86))=FALSE,"+++","++"),"+")," ")," ")</f>
        <v xml:space="preserve"> </v>
      </c>
      <c r="S93" s="27" t="str">
        <f>IF(ISERR(FIND(S$4,Stac!$R86))=FALSE,IF(ISERR(FIND(CONCATENATE(S$4,"+"),Stac!$R86))=FALSE,IF(ISERR(FIND(CONCATENATE(S$4,"++"),Stac!$R86))=FALSE,IF(ISERR(FIND(CONCATENATE(S$4,"+++"),Stac!$R86))=FALSE,"+++","++"),"+")," ")," ")</f>
        <v xml:space="preserve"> </v>
      </c>
      <c r="T93" s="27" t="str">
        <f>IF(ISERR(FIND(T$4,Stac!$R86))=FALSE,IF(ISERR(FIND(CONCATENATE(T$4,"+"),Stac!$R86))=FALSE,IF(ISERR(FIND(CONCATENATE(T$4,"++"),Stac!$R86))=FALSE,IF(ISERR(FIND(CONCATENATE(T$4,"+++"),Stac!$R86))=FALSE,"+++","++"),"+")," ")," ")</f>
        <v xml:space="preserve"> </v>
      </c>
      <c r="U93" s="27" t="str">
        <f>IF(ISERR(FIND(U$4,Stac!$R86))=FALSE,IF(ISERR(FIND(CONCATENATE(U$4,"+"),Stac!$R86))=FALSE,IF(ISERR(FIND(CONCATENATE(U$4,"++"),Stac!$R86))=FALSE,IF(ISERR(FIND(CONCATENATE(U$4,"+++"),Stac!$R86))=FALSE,"+++","++"),"+")," ")," ")</f>
        <v xml:space="preserve"> </v>
      </c>
      <c r="V93" s="27" t="str">
        <f>IF(ISERR(FIND(V$4,Stac!$R86))=FALSE,IF(ISERR(FIND(CONCATENATE(V$4,"+"),Stac!$R86))=FALSE,IF(ISERR(FIND(CONCATENATE(V$4,"++"),Stac!$R86))=FALSE,IF(ISERR(FIND(CONCATENATE(V$4,"+++"),Stac!$R86))=FALSE,"+++","++"),"+")," ")," ")</f>
        <v>+</v>
      </c>
      <c r="W93" s="27" t="str">
        <f>IF(ISERR(FIND(W$4,Stac!$R86))=FALSE,IF(ISERR(FIND(CONCATENATE(W$4,"+"),Stac!$R86))=FALSE,IF(ISERR(FIND(CONCATENATE(W$4,"++"),Stac!$R86))=FALSE,IF(ISERR(FIND(CONCATENATE(W$4,"+++"),Stac!$R86))=FALSE,"+++","++"),"+")," ")," ")</f>
        <v xml:space="preserve"> </v>
      </c>
      <c r="X93" s="27" t="str">
        <f>IF(ISERR(FIND(X$4,Stac!$R86))=FALSE,IF(ISERR(FIND(CONCATENATE(X$4,"+"),Stac!$R86))=FALSE,IF(ISERR(FIND(CONCATENATE(X$4,"++"),Stac!$R86))=FALSE,IF(ISERR(FIND(CONCATENATE(X$4,"+++"),Stac!$R86))=FALSE,"+++","++"),"+")," ")," ")</f>
        <v>+</v>
      </c>
      <c r="Y93" s="27" t="str">
        <f>IF(ISERR(FIND(Y$4,Stac!$R86))=FALSE,IF(ISERR(FIND(CONCATENATE(Y$4,"+"),Stac!$R86))=FALSE,IF(ISERR(FIND(CONCATENATE(Y$4,"++"),Stac!$R86))=FALSE,IF(ISERR(FIND(CONCATENATE(Y$4,"+++"),Stac!$R86))=FALSE,"+++","++"),"+")," ")," ")</f>
        <v xml:space="preserve"> </v>
      </c>
      <c r="Z93" s="27" t="str">
        <f>IF(ISERR(FIND(Z$4,Stac!$R86))=FALSE,IF(ISERR(FIND(CONCATENATE(Z$4,"+"),Stac!$R86))=FALSE,IF(ISERR(FIND(CONCATENATE(Z$4,"++"),Stac!$R86))=FALSE,IF(ISERR(FIND(CONCATENATE(Z$4,"+++"),Stac!$R86))=FALSE,"+++","++"),"+")," ")," ")</f>
        <v xml:space="preserve"> </v>
      </c>
      <c r="AA93" s="27" t="str">
        <f>IF(ISERR(FIND(AA$4,Stac!$R86))=FALSE,IF(ISERR(FIND(CONCATENATE(AA$4,"+"),Stac!$R86))=FALSE,IF(ISERR(FIND(CONCATENATE(AA$4,"++"),Stac!$R86))=FALSE,IF(ISERR(FIND(CONCATENATE(AA$4,"+++"),Stac!$R86))=FALSE,"+++","++"),"+")," ")," ")</f>
        <v>+</v>
      </c>
      <c r="AB93" s="27" t="str">
        <f>IF(ISERR(FIND(AB$4,Stac!$R86))=FALSE,IF(ISERR(FIND(CONCATENATE(AB$4,"+"),Stac!$R86))=FALSE,IF(ISERR(FIND(CONCATENATE(AB$4,"++"),Stac!$R86))=FALSE,IF(ISERR(FIND(CONCATENATE(AB$4,"+++"),Stac!$R86))=FALSE,"+++","++"),"+")," ")," ")</f>
        <v xml:space="preserve"> </v>
      </c>
      <c r="AC93" s="27" t="str">
        <f>IF(ISERR(FIND(AC$4,Stac!$R86))=FALSE,IF(ISERR(FIND(CONCATENATE(AC$4,"+"),Stac!$R86))=FALSE,IF(ISERR(FIND(CONCATENATE(AC$4,"++"),Stac!$R86))=FALSE,IF(ISERR(FIND(CONCATENATE(AC$4,"+++"),Stac!$R86))=FALSE,"+++","++"),"+")," ")," ")</f>
        <v xml:space="preserve"> </v>
      </c>
      <c r="AD93" s="72" t="str">
        <f>Stac!C86</f>
        <v>Diploma seminar</v>
      </c>
      <c r="AE93" s="27" t="str">
        <f>IF(ISERR(FIND(AE$4,Stac!$S86))=FALSE,IF(ISERR(FIND(CONCATENATE(AE$4,"+"),Stac!$S86))=FALSE,IF(ISERR(FIND(CONCATENATE(AE$4,"++"),Stac!$S86))=FALSE,IF(ISERR(FIND(CONCATENATE(AE$4,"+++"),Stac!$S86))=FALSE,"+++","++"),"+")," ")," ")</f>
        <v xml:space="preserve"> </v>
      </c>
      <c r="AF93" s="27" t="str">
        <f>IF(ISERR(FIND(AF$4,Stac!$S86))=FALSE,IF(ISERR(FIND(CONCATENATE(AF$4,"+"),Stac!$S86))=FALSE,IF(ISERR(FIND(CONCATENATE(AF$4,"++"),Stac!$S86))=FALSE,IF(ISERR(FIND(CONCATENATE(AF$4,"+++"),Stac!$S86))=FALSE,"+++","++"),"+")," ")," ")</f>
        <v xml:space="preserve"> </v>
      </c>
      <c r="AG93" s="27" t="str">
        <f>IF(ISERR(FIND(AG$4,Stac!$S86))=FALSE,IF(ISERR(FIND(CONCATENATE(AG$4,"+"),Stac!$S86))=FALSE,IF(ISERR(FIND(CONCATENATE(AG$4,"++"),Stac!$S86))=FALSE,IF(ISERR(FIND(CONCATENATE(AG$4,"+++"),Stac!$S86))=FALSE,"+++","++"),"+")," ")," ")</f>
        <v>+</v>
      </c>
      <c r="AH93" s="27" t="str">
        <f>IF(ISERR(FIND(AH$4,Stac!$S86))=FALSE,IF(ISERR(FIND(CONCATENATE(AH$4,"+"),Stac!$S86))=FALSE,IF(ISERR(FIND(CONCATENATE(AH$4,"++"),Stac!$S86))=FALSE,IF(ISERR(FIND(CONCATENATE(AH$4,"+++"),Stac!$S86))=FALSE,"+++","++"),"+")," ")," ")</f>
        <v>+</v>
      </c>
      <c r="AI93" s="27" t="str">
        <f>IF(ISERR(FIND(AI$4,Stac!$S86))=FALSE,IF(ISERR(FIND(CONCATENATE(AI$4,"+"),Stac!$S86))=FALSE,IF(ISERR(FIND(CONCATENATE(AI$4,"++"),Stac!$S86))=FALSE,IF(ISERR(FIND(CONCATENATE(AI$4,"+++"),Stac!$S86))=FALSE,"+++","++"),"+")," ")," ")</f>
        <v>+</v>
      </c>
      <c r="AJ93" s="27" t="str">
        <f>IF(ISERR(FIND(AJ$4,Stac!$S86))=FALSE,IF(ISERR(FIND(CONCATENATE(AJ$4,"+"),Stac!$S86))=FALSE,IF(ISERR(FIND(CONCATENATE(AJ$4,"++"),Stac!$S86))=FALSE,IF(ISERR(FIND(CONCATENATE(AJ$4,"+++"),Stac!$S86))=FALSE,"+++","++"),"+")," ")," ")</f>
        <v>+</v>
      </c>
      <c r="AK93" s="27" t="str">
        <f>IF(ISERR(FIND(AK$4,Stac!$S86))=FALSE,IF(ISERR(FIND(CONCATENATE(AK$4,"+"),Stac!$S86))=FALSE,IF(ISERR(FIND(CONCATENATE(AK$4,"++"),Stac!$S86))=FALSE,IF(ISERR(FIND(CONCATENATE(AK$4,"+++"),Stac!$S86))=FALSE,"+++","++"),"+")," ")," ")</f>
        <v xml:space="preserve"> </v>
      </c>
      <c r="AL93" s="27" t="str">
        <f>IF(ISERR(FIND(AL$4,Stac!$S86))=FALSE,IF(ISERR(FIND(CONCATENATE(AL$4,"+"),Stac!$S86))=FALSE,IF(ISERR(FIND(CONCATENATE(AL$4,"++"),Stac!$S86))=FALSE,IF(ISERR(FIND(CONCATENATE(AL$4,"+++"),Stac!$S86))=FALSE,"+++","++"),"+")," ")," ")</f>
        <v>+</v>
      </c>
      <c r="AM93" s="27" t="str">
        <f>IF(ISERR(FIND(AM$4,Stac!$S86))=FALSE,IF(ISERR(FIND(CONCATENATE(AM$4,"+"),Stac!$S86))=FALSE,IF(ISERR(FIND(CONCATENATE(AM$4,"++"),Stac!$S86))=FALSE,IF(ISERR(FIND(CONCATENATE(AM$4,"+++"),Stac!$S86))=FALSE,"+++","++"),"+")," ")," ")</f>
        <v xml:space="preserve"> </v>
      </c>
      <c r="AN93" s="27" t="str">
        <f>IF(ISERR(FIND(AN$4,Stac!$S86))=FALSE,IF(ISERR(FIND(CONCATENATE(AN$4,"+"),Stac!$S86))=FALSE,IF(ISERR(FIND(CONCATENATE(AN$4,"++"),Stac!$S86))=FALSE,IF(ISERR(FIND(CONCATENATE(AN$4,"+++"),Stac!$S86))=FALSE,"+++","++"),"+")," ")," ")</f>
        <v xml:space="preserve"> </v>
      </c>
      <c r="AO93" s="27" t="str">
        <f>IF(ISERR(FIND(AO$4,Stac!$S86))=FALSE,IF(ISERR(FIND(CONCATENATE(AO$4,"+"),Stac!$S86))=FALSE,IF(ISERR(FIND(CONCATENATE(AO$4,"++"),Stac!$S86))=FALSE,IF(ISERR(FIND(CONCATENATE(AO$4,"+++"),Stac!$S86))=FALSE,"+++","++"),"+")," ")," ")</f>
        <v xml:space="preserve"> </v>
      </c>
      <c r="AP93" s="27" t="str">
        <f>IF(ISERR(FIND(AP$4,Stac!$S86))=FALSE,IF(ISERR(FIND(CONCATENATE(AP$4,"+"),Stac!$S86))=FALSE,IF(ISERR(FIND(CONCATENATE(AP$4,"++"),Stac!$S86))=FALSE,IF(ISERR(FIND(CONCATENATE(AP$4,"+++"),Stac!$S86))=FALSE,"+++","++"),"+")," ")," ")</f>
        <v xml:space="preserve"> </v>
      </c>
      <c r="AQ93" s="27" t="str">
        <f>IF(ISERR(FIND(AQ$4,Stac!$S86))=FALSE,IF(ISERR(FIND(CONCATENATE(AQ$4,"+"),Stac!$S86))=FALSE,IF(ISERR(FIND(CONCATENATE(AQ$4,"++"),Stac!$S86))=FALSE,IF(ISERR(FIND(CONCATENATE(AQ$4,"+++"),Stac!$S86))=FALSE,"+++","++"),"+")," ")," ")</f>
        <v xml:space="preserve"> </v>
      </c>
      <c r="AR93" s="27" t="str">
        <f>IF(ISERR(FIND(AR$4,Stac!$S86))=FALSE,IF(ISERR(FIND(CONCATENATE(AR$4,"+"),Stac!$S86))=FALSE,IF(ISERR(FIND(CONCATENATE(AR$4,"++"),Stac!$S86))=FALSE,IF(ISERR(FIND(CONCATENATE(AR$4,"+++"),Stac!$S86))=FALSE,"+++","++"),"+")," ")," ")</f>
        <v xml:space="preserve"> </v>
      </c>
      <c r="AS93" s="27" t="str">
        <f>IF(ISERR(FIND(AS$4,Stac!$S86))=FALSE,IF(ISERR(FIND(CONCATENATE(AS$4,"+"),Stac!$S86))=FALSE,IF(ISERR(FIND(CONCATENATE(AS$4,"++"),Stac!$S86))=FALSE,IF(ISERR(FIND(CONCATENATE(AS$4,"+++"),Stac!$S86))=FALSE,"+++","++"),"+")," ")," ")</f>
        <v xml:space="preserve"> </v>
      </c>
      <c r="AT93" s="27" t="str">
        <f>IF(ISERR(FIND(AT$4,Stac!$S86))=FALSE,IF(ISERR(FIND(CONCATENATE(AT$4,"+"),Stac!$S86))=FALSE,IF(ISERR(FIND(CONCATENATE(AT$4,"++"),Stac!$S86))=FALSE,IF(ISERR(FIND(CONCATENATE(AT$4,"+++"),Stac!$S86))=FALSE,"+++","++"),"+")," ")," ")</f>
        <v xml:space="preserve"> </v>
      </c>
      <c r="AU93" s="27" t="str">
        <f>IF(ISERR(FIND(AU$4,Stac!$S86))=FALSE,IF(ISERR(FIND(CONCATENATE(AU$4,"+"),Stac!$S86))=FALSE,IF(ISERR(FIND(CONCATENATE(AU$4,"++"),Stac!$S86))=FALSE,IF(ISERR(FIND(CONCATENATE(AU$4,"+++"),Stac!$S86))=FALSE,"+++","++"),"+")," ")," ")</f>
        <v xml:space="preserve"> </v>
      </c>
      <c r="AV93" s="27" t="str">
        <f>IF(ISERR(FIND(AV$4,Stac!$S86))=FALSE,IF(ISERR(FIND(CONCATENATE(AV$4,"+"),Stac!$S86))=FALSE,IF(ISERR(FIND(CONCATENATE(AV$4,"++"),Stac!$S86))=FALSE,IF(ISERR(FIND(CONCATENATE(AV$4,"+++"),Stac!$S86))=FALSE,"+++","++"),"+")," ")," ")</f>
        <v xml:space="preserve"> </v>
      </c>
      <c r="AW93" s="27" t="str">
        <f>IF(ISERR(FIND(AW$4,Stac!$S86))=FALSE,IF(ISERR(FIND(CONCATENATE(AW$4,"+"),Stac!$S86))=FALSE,IF(ISERR(FIND(CONCATENATE(AW$4,"++"),Stac!$S86))=FALSE,IF(ISERR(FIND(CONCATENATE(AW$4,"+++"),Stac!$S86))=FALSE,"+++","++"),"+")," ")," ")</f>
        <v xml:space="preserve"> </v>
      </c>
      <c r="AX93" s="27" t="str">
        <f>IF(ISERR(FIND(AX$4,Stac!$S86))=FALSE,IF(ISERR(FIND(CONCATENATE(AX$4,"+"),Stac!$S86))=FALSE,IF(ISERR(FIND(CONCATENATE(AX$4,"++"),Stac!$S86))=FALSE,IF(ISERR(FIND(CONCATENATE(AX$4,"+++"),Stac!$S86))=FALSE,"+++","++"),"+")," ")," ")</f>
        <v xml:space="preserve"> </v>
      </c>
      <c r="AY93" s="27" t="str">
        <f>IF(ISERR(FIND(AY$4,Stac!$S86))=FALSE,IF(ISERR(FIND(CONCATENATE(AY$4,"+"),Stac!$S86))=FALSE,IF(ISERR(FIND(CONCATENATE(AY$4,"++"),Stac!$S86))=FALSE,IF(ISERR(FIND(CONCATENATE(AY$4,"+++"),Stac!$S86))=FALSE,"+++","++"),"+")," ")," ")</f>
        <v xml:space="preserve"> </v>
      </c>
      <c r="AZ93" s="27" t="str">
        <f>IF(ISERR(FIND(AZ$4,Stac!$S86))=FALSE,IF(ISERR(FIND(CONCATENATE(AZ$4,"+"),Stac!$S86))=FALSE,IF(ISERR(FIND(CONCATENATE(AZ$4,"++"),Stac!$S86))=FALSE,IF(ISERR(FIND(CONCATENATE(AZ$4,"+++"),Stac!$S86))=FALSE,"+++","++"),"+")," ")," ")</f>
        <v xml:space="preserve"> </v>
      </c>
      <c r="BA93" s="27" t="str">
        <f>IF(ISERR(FIND(BA$4,Stac!$S86))=FALSE,IF(ISERR(FIND(CONCATENATE(BA$4,"+"),Stac!$S86))=FALSE,IF(ISERR(FIND(CONCATENATE(BA$4,"++"),Stac!$S86))=FALSE,IF(ISERR(FIND(CONCATENATE(BA$4,"+++"),Stac!$S86))=FALSE,"+++","++"),"+")," ")," ")</f>
        <v xml:space="preserve"> </v>
      </c>
      <c r="BB93" s="27" t="str">
        <f>IF(ISERR(FIND(BB$4,Stac!$S86))=FALSE,IF(ISERR(FIND(CONCATENATE(BB$4,"+"),Stac!$S86))=FALSE,IF(ISERR(FIND(CONCATENATE(BB$4,"++"),Stac!$S86))=FALSE,IF(ISERR(FIND(CONCATENATE(BB$4,"+++"),Stac!$S86))=FALSE,"+++","++"),"+")," ")," ")</f>
        <v xml:space="preserve"> </v>
      </c>
      <c r="BC93" s="27" t="str">
        <f>IF(ISERR(FIND(BC$4,Stac!$S86))=FALSE,IF(ISERR(FIND(CONCATENATE(BC$4,"+"),Stac!$S86))=FALSE,IF(ISERR(FIND(CONCATENATE(BC$4,"++"),Stac!$S86))=FALSE,IF(ISERR(FIND(CONCATENATE(BC$4,"+++"),Stac!$S86))=FALSE,"+++","++"),"+")," ")," ")</f>
        <v xml:space="preserve"> </v>
      </c>
      <c r="BD93" s="27" t="str">
        <f>IF(ISERR(FIND(BD$4,Stac!$S86))=FALSE,IF(ISERR(FIND(CONCATENATE(BD$4,"+"),Stac!$S86))=FALSE,IF(ISERR(FIND(CONCATENATE(BD$4,"++"),Stac!$S86))=FALSE,IF(ISERR(FIND(CONCATENATE(BD$4,"+++"),Stac!$S86))=FALSE,"+++","++"),"+")," ")," ")</f>
        <v xml:space="preserve"> </v>
      </c>
      <c r="BE93" s="27" t="str">
        <f>IF(ISERR(FIND(BE$4,Stac!$S86))=FALSE,IF(ISERR(FIND(CONCATENATE(BE$4,"+"),Stac!$S86))=FALSE,IF(ISERR(FIND(CONCATENATE(BE$4,"++"),Stac!$S86))=FALSE,IF(ISERR(FIND(CONCATENATE(BE$4,"+++"),Stac!$S86))=FALSE,"+++","++"),"+")," ")," ")</f>
        <v xml:space="preserve"> </v>
      </c>
      <c r="BF93" s="27" t="str">
        <f>IF(ISERR(FIND(BF$4,Stac!$S86))=FALSE,IF(ISERR(FIND(CONCATENATE(BF$4,"+"),Stac!$S86))=FALSE,IF(ISERR(FIND(CONCATENATE(BF$4,"++"),Stac!$S86))=FALSE,IF(ISERR(FIND(CONCATENATE(BF$4,"+++"),Stac!$S86))=FALSE,"+++","++"),"+")," ")," ")</f>
        <v xml:space="preserve"> </v>
      </c>
      <c r="BG93" s="27" t="str">
        <f>IF(ISERR(FIND(BG$4,Stac!$S86))=FALSE,IF(ISERR(FIND(CONCATENATE(BG$4,"+"),Stac!$S86))=FALSE,IF(ISERR(FIND(CONCATENATE(BG$4,"++"),Stac!$S86))=FALSE,IF(ISERR(FIND(CONCATENATE(BG$4,"+++"),Stac!$S86))=FALSE,"+++","++"),"+")," ")," ")</f>
        <v xml:space="preserve"> </v>
      </c>
      <c r="BH93" s="27" t="str">
        <f>IF(ISERR(FIND(BH$4,Stac!$S86))=FALSE,IF(ISERR(FIND(CONCATENATE(BH$4,"+"),Stac!$S86))=FALSE,IF(ISERR(FIND(CONCATENATE(BH$4,"++"),Stac!$S86))=FALSE,IF(ISERR(FIND(CONCATENATE(BH$4,"+++"),Stac!$S86))=FALSE,"+++","++"),"+")," ")," ")</f>
        <v xml:space="preserve"> </v>
      </c>
      <c r="BI93" s="27" t="str">
        <f>IF(ISERR(FIND(BI$4,Stac!$S86))=FALSE,IF(ISERR(FIND(CONCATENATE(BI$4,"+"),Stac!$S86))=FALSE,IF(ISERR(FIND(CONCATENATE(BI$4,"++"),Stac!$S86))=FALSE,IF(ISERR(FIND(CONCATENATE(BI$4,"+++"),Stac!$S86))=FALSE,"+++","++"),"+")," ")," ")</f>
        <v xml:space="preserve"> </v>
      </c>
      <c r="BJ93" s="72" t="str">
        <f>Stac!C86</f>
        <v>Diploma seminar</v>
      </c>
      <c r="BK93" s="27" t="str">
        <f>IF(ISERR(FIND(BK$4,Stac!$T86))=FALSE,IF(ISERR(FIND(CONCATENATE(BK$4,"+"),Stac!$T86))=FALSE,IF(ISERR(FIND(CONCATENATE(BK$4,"++"),Stac!$T86))=FALSE,IF(ISERR(FIND(CONCATENATE(BK$4,"+++"),Stac!$T86))=FALSE,"+++","++"),"+")," ")," ")</f>
        <v>+</v>
      </c>
      <c r="BL93" s="27" t="str">
        <f>IF(ISERR(FIND(BL$4,Stac!$T86))=FALSE,IF(ISERR(FIND(CONCATENATE(BL$4,"+"),Stac!$T86))=FALSE,IF(ISERR(FIND(CONCATENATE(BL$4,"++"),Stac!$T86))=FALSE,IF(ISERR(FIND(CONCATENATE(BL$4,"+++"),Stac!$T86))=FALSE,"+++","++"),"+")," ")," ")</f>
        <v xml:space="preserve"> </v>
      </c>
      <c r="BM93" s="27" t="str">
        <f>IF(ISERR(FIND(BM$4,Stac!$T86))=FALSE,IF(ISERR(FIND(CONCATENATE(BM$4,"+"),Stac!$T86))=FALSE,IF(ISERR(FIND(CONCATENATE(BM$4,"++"),Stac!$T86))=FALSE,IF(ISERR(FIND(CONCATENATE(BM$4,"+++"),Stac!$T86))=FALSE,"+++","++"),"+")," ")," ")</f>
        <v>+</v>
      </c>
      <c r="BN93" s="27" t="str">
        <f>IF(ISERR(FIND(BN$4,Stac!$T86))=FALSE,IF(ISERR(FIND(CONCATENATE(BN$4,"+"),Stac!$T86))=FALSE,IF(ISERR(FIND(CONCATENATE(BN$4,"++"),Stac!$T86))=FALSE,IF(ISERR(FIND(CONCATENATE(BN$4,"+++"),Stac!$T86))=FALSE,"+++","++"),"+")," ")," ")</f>
        <v>+</v>
      </c>
      <c r="BO93" s="27" t="str">
        <f>IF(ISERR(FIND(BO$4,Stac!$T86))=FALSE,IF(ISERR(FIND(CONCATENATE(BO$4,"+"),Stac!$T86))=FALSE,IF(ISERR(FIND(CONCATENATE(BO$4,"++"),Stac!$T86))=FALSE,IF(ISERR(FIND(CONCATENATE(BO$4,"+++"),Stac!$T86))=FALSE,"+++","++"),"+")," ")," ")</f>
        <v>+</v>
      </c>
      <c r="BP93" s="27" t="str">
        <f>IF(ISERR(FIND(BP$4,Stac!$T86))=FALSE,IF(ISERR(FIND(CONCATENATE(BP$4,"+"),Stac!$T86))=FALSE,IF(ISERR(FIND(CONCATENATE(BP$4,"++"),Stac!$T86))=FALSE,IF(ISERR(FIND(CONCATENATE(BP$4,"+++"),Stac!$T86))=FALSE,"+++","++"),"+")," ")," ")</f>
        <v xml:space="preserve"> </v>
      </c>
      <c r="BQ93" s="27" t="str">
        <f>IF(ISERR(FIND(BQ$4,Stac!$T86))=FALSE,IF(ISERR(FIND(CONCATENATE(BQ$4,"+"),Stac!$T86))=FALSE,IF(ISERR(FIND(CONCATENATE(BQ$4,"++"),Stac!$T86))=FALSE,IF(ISERR(FIND(CONCATENATE(BQ$4,"+++"),Stac!$T86))=FALSE,"+++","++"),"+")," ")," ")</f>
        <v>+</v>
      </c>
    </row>
    <row r="94" spans="1:69" s="24" customFormat="1" ht="21" customHeight="1">
      <c r="A94" s="121" t="s">
        <v>163</v>
      </c>
      <c r="B94" s="27">
        <f t="shared" ref="B94:AC94" si="0">COUNTIF(B9:B93,"+*")</f>
        <v>9</v>
      </c>
      <c r="C94" s="27">
        <f t="shared" si="0"/>
        <v>3</v>
      </c>
      <c r="D94" s="27">
        <f t="shared" si="0"/>
        <v>4</v>
      </c>
      <c r="E94" s="27">
        <f t="shared" si="0"/>
        <v>2</v>
      </c>
      <c r="F94" s="27">
        <f t="shared" si="0"/>
        <v>3</v>
      </c>
      <c r="G94" s="27">
        <f t="shared" si="0"/>
        <v>2</v>
      </c>
      <c r="H94" s="27">
        <f t="shared" si="0"/>
        <v>1</v>
      </c>
      <c r="I94" s="27">
        <f t="shared" si="0"/>
        <v>2</v>
      </c>
      <c r="J94" s="27">
        <f t="shared" si="0"/>
        <v>6</v>
      </c>
      <c r="K94" s="27">
        <f t="shared" si="0"/>
        <v>6</v>
      </c>
      <c r="L94" s="27">
        <f t="shared" si="0"/>
        <v>2</v>
      </c>
      <c r="M94" s="27">
        <f t="shared" si="0"/>
        <v>2</v>
      </c>
      <c r="N94" s="27">
        <f t="shared" si="0"/>
        <v>5</v>
      </c>
      <c r="O94" s="27">
        <f t="shared" si="0"/>
        <v>4</v>
      </c>
      <c r="P94" s="27">
        <f t="shared" si="0"/>
        <v>2</v>
      </c>
      <c r="Q94" s="27">
        <f t="shared" si="0"/>
        <v>4</v>
      </c>
      <c r="R94" s="27">
        <f t="shared" si="0"/>
        <v>3</v>
      </c>
      <c r="S94" s="27">
        <f t="shared" si="0"/>
        <v>5</v>
      </c>
      <c r="T94" s="27">
        <f t="shared" si="0"/>
        <v>4</v>
      </c>
      <c r="U94" s="27">
        <f t="shared" si="0"/>
        <v>13</v>
      </c>
      <c r="V94" s="27">
        <f t="shared" si="0"/>
        <v>11</v>
      </c>
      <c r="W94" s="27">
        <f t="shared" si="0"/>
        <v>3</v>
      </c>
      <c r="X94" s="27">
        <f t="shared" si="0"/>
        <v>8</v>
      </c>
      <c r="Y94" s="27">
        <f t="shared" si="0"/>
        <v>3</v>
      </c>
      <c r="Z94" s="27">
        <f t="shared" si="0"/>
        <v>2</v>
      </c>
      <c r="AA94" s="27">
        <f t="shared" si="0"/>
        <v>6</v>
      </c>
      <c r="AB94" s="27">
        <f t="shared" si="0"/>
        <v>2</v>
      </c>
      <c r="AC94" s="27">
        <f t="shared" si="0"/>
        <v>4</v>
      </c>
      <c r="AD94" s="121" t="s">
        <v>163</v>
      </c>
      <c r="AE94" s="27">
        <f t="shared" ref="AE94:BI94" si="1">COUNTIF(AE9:AE93,"+*")</f>
        <v>13</v>
      </c>
      <c r="AF94" s="27">
        <f t="shared" si="1"/>
        <v>14</v>
      </c>
      <c r="AG94" s="27">
        <f t="shared" si="1"/>
        <v>4</v>
      </c>
      <c r="AH94" s="27">
        <f t="shared" si="1"/>
        <v>7</v>
      </c>
      <c r="AI94" s="27">
        <f t="shared" si="1"/>
        <v>5</v>
      </c>
      <c r="AJ94" s="27">
        <f t="shared" si="1"/>
        <v>5</v>
      </c>
      <c r="AK94" s="27">
        <f t="shared" si="1"/>
        <v>2</v>
      </c>
      <c r="AL94" s="27">
        <f t="shared" si="1"/>
        <v>3</v>
      </c>
      <c r="AM94" s="27">
        <f t="shared" si="1"/>
        <v>3</v>
      </c>
      <c r="AN94" s="27">
        <f t="shared" si="1"/>
        <v>8</v>
      </c>
      <c r="AO94" s="27">
        <f t="shared" si="1"/>
        <v>12</v>
      </c>
      <c r="AP94" s="27">
        <f t="shared" si="1"/>
        <v>4</v>
      </c>
      <c r="AQ94" s="27">
        <f t="shared" si="1"/>
        <v>3</v>
      </c>
      <c r="AR94" s="27">
        <f t="shared" si="1"/>
        <v>6</v>
      </c>
      <c r="AS94" s="27">
        <f t="shared" si="1"/>
        <v>10</v>
      </c>
      <c r="AT94" s="27">
        <f t="shared" si="1"/>
        <v>2</v>
      </c>
      <c r="AU94" s="27">
        <f t="shared" si="1"/>
        <v>2</v>
      </c>
      <c r="AV94" s="27">
        <f t="shared" si="1"/>
        <v>2</v>
      </c>
      <c r="AW94" s="27">
        <f t="shared" si="1"/>
        <v>2</v>
      </c>
      <c r="AX94" s="27">
        <f t="shared" si="1"/>
        <v>2</v>
      </c>
      <c r="AY94" s="27">
        <f t="shared" si="1"/>
        <v>3</v>
      </c>
      <c r="AZ94" s="27">
        <f t="shared" si="1"/>
        <v>5</v>
      </c>
      <c r="BA94" s="27">
        <f t="shared" si="1"/>
        <v>2</v>
      </c>
      <c r="BB94" s="27">
        <f t="shared" si="1"/>
        <v>7</v>
      </c>
      <c r="BC94" s="27">
        <f t="shared" si="1"/>
        <v>3</v>
      </c>
      <c r="BD94" s="27">
        <f t="shared" si="1"/>
        <v>8</v>
      </c>
      <c r="BE94" s="27">
        <f t="shared" si="1"/>
        <v>5</v>
      </c>
      <c r="BF94" s="27">
        <f t="shared" si="1"/>
        <v>3</v>
      </c>
      <c r="BG94" s="27">
        <f t="shared" si="1"/>
        <v>6</v>
      </c>
      <c r="BH94" s="27">
        <f t="shared" si="1"/>
        <v>2</v>
      </c>
      <c r="BI94" s="27">
        <f t="shared" si="1"/>
        <v>2</v>
      </c>
      <c r="BJ94" s="121" t="s">
        <v>163</v>
      </c>
      <c r="BK94" s="27">
        <f t="shared" ref="BK94:BQ94" si="2">COUNTIF(BK9:BK93,"+*")</f>
        <v>27</v>
      </c>
      <c r="BL94" s="27">
        <f t="shared" si="2"/>
        <v>7</v>
      </c>
      <c r="BM94" s="27">
        <f t="shared" si="2"/>
        <v>13</v>
      </c>
      <c r="BN94" s="27">
        <f t="shared" si="2"/>
        <v>9</v>
      </c>
      <c r="BO94" s="27">
        <f t="shared" si="2"/>
        <v>34</v>
      </c>
      <c r="BP94" s="27">
        <f t="shared" si="2"/>
        <v>2</v>
      </c>
      <c r="BQ94" s="27">
        <f t="shared" si="2"/>
        <v>6</v>
      </c>
    </row>
    <row r="95" spans="1:69" ht="12.6" customHeight="1"/>
    <row r="96" spans="1:69" s="115" customFormat="1" ht="32.450000000000003" customHeight="1">
      <c r="A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BJ96" s="114"/>
    </row>
  </sheetData>
  <customSheetViews>
    <customSheetView guid="{29736CA9-AFAA-4B91-9381-BED3A6394ADD}" hiddenRows="1" topLeftCell="A65">
      <selection activeCell="B94" sqref="B94"/>
      <pageMargins left="0.7" right="0.7" top="0.75" bottom="0.75" header="0.3" footer="0.3"/>
      <pageSetup paperSize="9" orientation="landscape" r:id="rId1"/>
    </customSheetView>
    <customSheetView guid="{23BBA355-E9EB-4838-8D76-4DD9D4B0A822}" hiddenRows="1" topLeftCell="A66">
      <selection activeCell="A93" sqref="A93"/>
      <pageMargins left="0.7" right="0.7" top="0.75" bottom="0.75" header="0.3" footer="0.3"/>
      <pageSetup paperSize="9" orientation="landscape" r:id="rId2"/>
    </customSheetView>
  </customSheetViews>
  <mergeCells count="6">
    <mergeCell ref="BK2:BQ2"/>
    <mergeCell ref="A2:A3"/>
    <mergeCell ref="AD2:AD3"/>
    <mergeCell ref="BJ2:BJ3"/>
    <mergeCell ref="AE2:BI2"/>
    <mergeCell ref="B2:AC2"/>
  </mergeCells>
  <phoneticPr fontId="14" type="noConversion"/>
  <pageMargins left="0.7" right="0.7" top="0.75" bottom="0.75" header="0.3" footer="0.3"/>
  <pageSetup paperSize="9" scale="40" orientation="portrait" r:id="rId3"/>
  <rowBreaks count="1" manualBreakCount="1">
    <brk id="93" max="16383" man="1"/>
  </rowBreaks>
  <colBreaks count="2" manualBreakCount="2">
    <brk id="29" max="1048575" man="1"/>
    <brk id="61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40"/>
  <sheetViews>
    <sheetView topLeftCell="B1" workbookViewId="0">
      <selection activeCell="C2" sqref="C2"/>
    </sheetView>
  </sheetViews>
  <sheetFormatPr defaultRowHeight="12.75"/>
  <cols>
    <col min="1" max="1" width="3.7109375" hidden="1" customWidth="1"/>
    <col min="2" max="2" width="11.5703125" style="91" customWidth="1"/>
    <col min="3" max="3" width="74.85546875" style="79" customWidth="1"/>
    <col min="4" max="4" width="12.140625" style="91" customWidth="1"/>
    <col min="5" max="5" width="3" customWidth="1"/>
    <col min="6" max="6" width="2" customWidth="1"/>
    <col min="7" max="7" width="2.5703125" customWidth="1"/>
    <col min="8" max="8" width="2" style="94" customWidth="1"/>
  </cols>
  <sheetData>
    <row r="1" spans="1:8">
      <c r="A1" s="1"/>
      <c r="B1" s="138"/>
      <c r="C1" s="230" t="str">
        <f>CONCATENATE(Stac!C2," ")</f>
        <v xml:space="preserve">Automatic Control and Robotics - first-cycle studies, general academic profile, full-time studies </v>
      </c>
      <c r="D1" s="231"/>
      <c r="E1" s="235"/>
      <c r="F1" s="235"/>
    </row>
    <row r="2" spans="1:8" ht="15.75">
      <c r="A2" s="5"/>
      <c r="B2" s="138"/>
      <c r="C2" s="241" t="s">
        <v>13</v>
      </c>
      <c r="D2" s="232"/>
      <c r="E2" s="236"/>
      <c r="F2" s="236"/>
    </row>
    <row r="3" spans="1:8">
      <c r="A3" s="1"/>
      <c r="B3" s="138"/>
      <c r="C3" s="233" t="str">
        <f ca="1">CONCATENATE("Wersja: ",Stac!D7)</f>
        <v>Wersja: AiR_1st_stac_ogólno_eng.</v>
      </c>
      <c r="D3" s="234"/>
      <c r="E3" s="237"/>
      <c r="F3" s="237"/>
    </row>
    <row r="4" spans="1:8">
      <c r="A4" s="1"/>
      <c r="B4" s="139"/>
      <c r="C4" s="78"/>
      <c r="D4" s="134"/>
      <c r="E4" s="238"/>
      <c r="F4" s="1"/>
    </row>
    <row r="5" spans="1:8">
      <c r="A5" s="1"/>
      <c r="B5" s="255" t="s">
        <v>395</v>
      </c>
      <c r="C5" s="226" t="s">
        <v>167</v>
      </c>
      <c r="D5" s="253" t="s">
        <v>394</v>
      </c>
      <c r="E5" s="240"/>
      <c r="F5" s="1"/>
    </row>
    <row r="6" spans="1:8">
      <c r="A6" s="14"/>
      <c r="B6" s="256"/>
      <c r="C6" s="229" t="s">
        <v>393</v>
      </c>
      <c r="D6" s="254"/>
      <c r="E6" s="239"/>
      <c r="F6" s="123"/>
    </row>
    <row r="7" spans="1:8" ht="13.5" thickBot="1">
      <c r="A7" s="17" t="s">
        <v>12</v>
      </c>
      <c r="B7" s="140" t="str">
        <f>IF(COUNTA(E8:E22)&gt;ROWS(C8:C22)-COUNTIF(C8:C22,"")-COUNTIF(C8:C22,"???"),"Niekompl.","")</f>
        <v/>
      </c>
      <c r="C7" s="29"/>
      <c r="D7" s="135"/>
      <c r="E7" s="122"/>
      <c r="F7" s="124"/>
    </row>
    <row r="8" spans="1:8" ht="133.9" customHeight="1" thickBot="1">
      <c r="A8" s="7"/>
      <c r="B8" s="141" t="s">
        <v>189</v>
      </c>
      <c r="C8" s="132" t="s">
        <v>224</v>
      </c>
      <c r="D8" s="146" t="s">
        <v>154</v>
      </c>
      <c r="H8" s="126"/>
    </row>
    <row r="9" spans="1:8" ht="85.15" customHeight="1" thickBot="1">
      <c r="A9" s="6"/>
      <c r="B9" s="142" t="s">
        <v>191</v>
      </c>
      <c r="C9" s="148" t="s">
        <v>225</v>
      </c>
      <c r="D9" s="147" t="s">
        <v>154</v>
      </c>
      <c r="E9" s="125"/>
      <c r="F9" s="125"/>
      <c r="H9" s="126"/>
    </row>
    <row r="10" spans="1:8" ht="44.45" customHeight="1" thickBot="1">
      <c r="A10" s="7"/>
      <c r="B10" s="142" t="s">
        <v>190</v>
      </c>
      <c r="C10" s="149" t="s">
        <v>226</v>
      </c>
      <c r="D10" s="147" t="s">
        <v>154</v>
      </c>
      <c r="H10" s="126"/>
    </row>
    <row r="11" spans="1:8" ht="30" customHeight="1" thickBot="1">
      <c r="A11" s="6"/>
      <c r="B11" s="142" t="s">
        <v>193</v>
      </c>
      <c r="C11" s="150" t="s">
        <v>227</v>
      </c>
      <c r="D11" s="137" t="s">
        <v>154</v>
      </c>
      <c r="E11" s="125"/>
      <c r="F11" s="125"/>
      <c r="H11" s="126"/>
    </row>
    <row r="12" spans="1:8" ht="30" customHeight="1" thickBot="1">
      <c r="A12" s="7"/>
      <c r="B12" s="142" t="s">
        <v>194</v>
      </c>
      <c r="C12" s="133" t="s">
        <v>228</v>
      </c>
      <c r="D12" s="137" t="s">
        <v>154</v>
      </c>
      <c r="H12" s="126"/>
    </row>
    <row r="13" spans="1:8" ht="70.150000000000006" customHeight="1" thickBot="1">
      <c r="A13" s="6"/>
      <c r="B13" s="142" t="s">
        <v>195</v>
      </c>
      <c r="C13" s="149" t="s">
        <v>229</v>
      </c>
      <c r="D13" s="147" t="s">
        <v>154</v>
      </c>
      <c r="H13" s="126"/>
    </row>
    <row r="14" spans="1:8" ht="58.9" customHeight="1" thickBot="1">
      <c r="A14" s="7"/>
      <c r="B14" s="142" t="s">
        <v>192</v>
      </c>
      <c r="C14" s="133" t="s">
        <v>230</v>
      </c>
      <c r="D14" s="137" t="s">
        <v>154</v>
      </c>
      <c r="H14" s="126"/>
    </row>
    <row r="15" spans="1:8" ht="31.9" customHeight="1" thickBot="1">
      <c r="A15" s="6"/>
      <c r="B15" s="142" t="s">
        <v>196</v>
      </c>
      <c r="C15" s="148" t="s">
        <v>231</v>
      </c>
      <c r="D15" s="147" t="s">
        <v>154</v>
      </c>
      <c r="H15" s="126"/>
    </row>
    <row r="16" spans="1:8" ht="34.15" customHeight="1" thickBot="1">
      <c r="A16" s="7"/>
      <c r="B16" s="142" t="s">
        <v>223</v>
      </c>
      <c r="C16" s="148" t="s">
        <v>232</v>
      </c>
      <c r="D16" s="147" t="s">
        <v>154</v>
      </c>
    </row>
    <row r="17" spans="1:8" ht="43.15" customHeight="1" thickBot="1">
      <c r="A17" s="6"/>
      <c r="B17" s="142" t="s">
        <v>123</v>
      </c>
      <c r="C17" s="133" t="s">
        <v>116</v>
      </c>
      <c r="D17" s="137" t="s">
        <v>154</v>
      </c>
    </row>
    <row r="18" spans="1:8" ht="39" thickBot="1">
      <c r="A18" s="7"/>
      <c r="B18" s="142" t="s">
        <v>124</v>
      </c>
      <c r="C18" s="148" t="s">
        <v>79</v>
      </c>
      <c r="D18" s="147" t="s">
        <v>154</v>
      </c>
    </row>
    <row r="19" spans="1:8" ht="39" thickBot="1">
      <c r="A19" s="6"/>
      <c r="B19" s="142" t="s">
        <v>125</v>
      </c>
      <c r="C19" s="148" t="s">
        <v>233</v>
      </c>
      <c r="D19" s="147" t="s">
        <v>154</v>
      </c>
      <c r="H19" s="126"/>
    </row>
    <row r="20" spans="1:8" ht="64.5" thickBot="1">
      <c r="A20" s="7"/>
      <c r="B20" s="142" t="s">
        <v>126</v>
      </c>
      <c r="C20" s="133" t="s">
        <v>234</v>
      </c>
      <c r="D20" s="137" t="s">
        <v>154</v>
      </c>
    </row>
    <row r="21" spans="1:8" ht="72" customHeight="1" thickBot="1">
      <c r="A21" s="6"/>
      <c r="B21" s="142" t="s">
        <v>127</v>
      </c>
      <c r="C21" s="133" t="s">
        <v>235</v>
      </c>
      <c r="D21" s="137" t="s">
        <v>154</v>
      </c>
    </row>
    <row r="22" spans="1:8" ht="72" customHeight="1" thickBot="1">
      <c r="A22" s="7"/>
      <c r="B22" s="142" t="s">
        <v>128</v>
      </c>
      <c r="C22" s="133" t="s">
        <v>236</v>
      </c>
      <c r="D22" s="137" t="s">
        <v>154</v>
      </c>
    </row>
    <row r="23" spans="1:8" ht="57.6" customHeight="1" thickBot="1">
      <c r="A23" s="7"/>
      <c r="B23" s="142" t="s">
        <v>129</v>
      </c>
      <c r="C23" s="133" t="s">
        <v>80</v>
      </c>
      <c r="D23" s="137" t="s">
        <v>154</v>
      </c>
    </row>
    <row r="24" spans="1:8" ht="43.15" customHeight="1" thickBot="1">
      <c r="B24" s="142" t="s">
        <v>130</v>
      </c>
      <c r="C24" s="133" t="s">
        <v>237</v>
      </c>
      <c r="D24" s="137" t="s">
        <v>154</v>
      </c>
      <c r="E24" s="94"/>
      <c r="F24" s="94"/>
    </row>
    <row r="25" spans="1:8" ht="55.9" customHeight="1" thickBot="1">
      <c r="B25" s="142" t="s">
        <v>131</v>
      </c>
      <c r="C25" s="133" t="s">
        <v>238</v>
      </c>
      <c r="D25" s="137" t="s">
        <v>154</v>
      </c>
      <c r="E25" s="94"/>
      <c r="F25" s="94"/>
    </row>
    <row r="26" spans="1:8" ht="54.75" customHeight="1" thickBot="1">
      <c r="B26" s="142" t="s">
        <v>132</v>
      </c>
      <c r="C26" s="133" t="s">
        <v>239</v>
      </c>
      <c r="D26" s="137" t="s">
        <v>154</v>
      </c>
    </row>
    <row r="27" spans="1:8" ht="47.45" customHeight="1" thickBot="1">
      <c r="B27" s="142" t="s">
        <v>133</v>
      </c>
      <c r="C27" s="133" t="s">
        <v>81</v>
      </c>
      <c r="D27" s="137" t="s">
        <v>154</v>
      </c>
    </row>
    <row r="28" spans="1:8" ht="26.25" thickBot="1">
      <c r="B28" s="142" t="s">
        <v>134</v>
      </c>
      <c r="C28" s="133" t="s">
        <v>240</v>
      </c>
      <c r="D28" s="137" t="s">
        <v>154</v>
      </c>
    </row>
    <row r="29" spans="1:8" ht="30.6" customHeight="1" thickBot="1">
      <c r="B29" s="142" t="s">
        <v>135</v>
      </c>
      <c r="C29" s="133" t="s">
        <v>241</v>
      </c>
      <c r="D29" s="137" t="s">
        <v>154</v>
      </c>
    </row>
    <row r="30" spans="1:8" ht="59.25" customHeight="1" thickBot="1">
      <c r="B30" s="142" t="s">
        <v>136</v>
      </c>
      <c r="C30" s="133" t="s">
        <v>242</v>
      </c>
      <c r="D30" s="137" t="s">
        <v>154</v>
      </c>
    </row>
    <row r="31" spans="1:8" ht="43.5" customHeight="1" thickBot="1">
      <c r="B31" s="142" t="s">
        <v>165</v>
      </c>
      <c r="C31" s="133" t="s">
        <v>243</v>
      </c>
      <c r="D31" s="137" t="s">
        <v>155</v>
      </c>
    </row>
    <row r="32" spans="1:8" ht="42.6" customHeight="1" thickBot="1">
      <c r="B32" s="142" t="s">
        <v>138</v>
      </c>
      <c r="C32" s="133" t="s">
        <v>82</v>
      </c>
      <c r="D32" s="137" t="s">
        <v>155</v>
      </c>
    </row>
    <row r="33" spans="2:8" ht="34.5" customHeight="1" thickBot="1">
      <c r="B33" s="142" t="s">
        <v>166</v>
      </c>
      <c r="C33" s="133" t="s">
        <v>244</v>
      </c>
      <c r="D33" s="137" t="s">
        <v>155</v>
      </c>
      <c r="H33" s="126"/>
    </row>
    <row r="34" spans="2:8" ht="36" customHeight="1" thickBot="1">
      <c r="B34" s="142" t="s">
        <v>197</v>
      </c>
      <c r="C34" s="133" t="s">
        <v>245</v>
      </c>
      <c r="D34" s="137" t="s">
        <v>155</v>
      </c>
    </row>
    <row r="35" spans="2:8" ht="29.25" customHeight="1" thickBot="1">
      <c r="B35" s="142" t="s">
        <v>198</v>
      </c>
      <c r="C35" s="133" t="s">
        <v>246</v>
      </c>
      <c r="D35" s="137" t="s">
        <v>155</v>
      </c>
    </row>
    <row r="37" spans="2:8">
      <c r="C37" s="127"/>
    </row>
    <row r="38" spans="2:8">
      <c r="C38" s="128"/>
    </row>
    <row r="39" spans="2:8" ht="30.75" customHeight="1">
      <c r="C39" s="129"/>
    </row>
    <row r="40" spans="2:8">
      <c r="C40" s="126"/>
    </row>
  </sheetData>
  <customSheetViews>
    <customSheetView guid="{29736CA9-AFAA-4B91-9381-BED3A6394ADD}" hiddenColumns="1" topLeftCell="B10">
      <selection activeCell="H19" sqref="H19"/>
      <pageMargins left="0.75" right="0.75" top="1" bottom="1" header="0.5" footer="0.5"/>
      <pageSetup paperSize="9" orientation="portrait" r:id="rId1"/>
      <headerFooter alignWithMargins="0"/>
    </customSheetView>
    <customSheetView guid="{23BBA355-E9EB-4838-8D76-4DD9D4B0A822}" hiddenColumns="1" topLeftCell="B31">
      <selection activeCell="H19" sqref="H19"/>
      <pageMargins left="0.75" right="0.75" top="1" bottom="1" header="0.5" footer="0.5"/>
      <pageSetup paperSize="9" orientation="portrait" r:id="rId2"/>
      <headerFooter alignWithMargins="0"/>
    </customSheetView>
  </customSheetViews>
  <mergeCells count="2">
    <mergeCell ref="D5:D6"/>
    <mergeCell ref="B5:B6"/>
  </mergeCells>
  <phoneticPr fontId="14" type="noConversion"/>
  <conditionalFormatting sqref="A9 A11 A13 A15 A17 A19 A21">
    <cfRule type="expression" dxfId="35" priority="1" stopIfTrue="1">
      <formula>$F9="Brak"</formula>
    </cfRule>
  </conditionalFormatting>
  <conditionalFormatting sqref="A10 A12 A14 A16 A18 A20">
    <cfRule type="expression" dxfId="34" priority="2" stopIfTrue="1">
      <formula>$F10="Brak"</formula>
    </cfRule>
  </conditionalFormatting>
  <conditionalFormatting sqref="B7">
    <cfRule type="cellIs" dxfId="33" priority="5" stopIfTrue="1" operator="equal">
      <formula>"Niekompl."</formula>
    </cfRule>
  </conditionalFormatting>
  <conditionalFormatting sqref="E9:F9 E11:F11">
    <cfRule type="expression" dxfId="32" priority="62" stopIfTrue="1">
      <formula>CELL("wiersz",C9)-TRUNC(CELL("wiersz",C9)/2)*2=0</formula>
    </cfRule>
  </conditionalFormatting>
  <conditionalFormatting sqref="A8">
    <cfRule type="expression" dxfId="31" priority="133" stopIfTrue="1">
      <formula>#REF!="Brak"</formula>
    </cfRule>
  </conditionalFormatting>
  <pageMargins left="0.75" right="0.75" top="1" bottom="1" header="0.5" footer="0.5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topLeftCell="B1" zoomScaleSheetLayoutView="80" workbookViewId="0">
      <selection activeCell="C17" sqref="C17"/>
    </sheetView>
  </sheetViews>
  <sheetFormatPr defaultRowHeight="12.75"/>
  <cols>
    <col min="1" max="1" width="3.7109375" hidden="1" customWidth="1"/>
    <col min="2" max="2" width="11.5703125" customWidth="1"/>
    <col min="3" max="3" width="75.85546875" customWidth="1"/>
    <col min="4" max="4" width="10.7109375" style="91" customWidth="1"/>
    <col min="5" max="5" width="15.7109375" bestFit="1" customWidth="1"/>
    <col min="6" max="7" width="7.42578125" customWidth="1"/>
    <col min="8" max="8" width="2.7109375" customWidth="1"/>
  </cols>
  <sheetData>
    <row r="1" spans="1:6">
      <c r="A1" s="1"/>
      <c r="B1" s="1"/>
      <c r="C1" s="231" t="str">
        <f>CONCATENATE(Stac!C2," ")</f>
        <v xml:space="preserve">Automatic Control and Robotics - first-cycle studies, general academic profile, full-time studies </v>
      </c>
      <c r="D1" s="231"/>
      <c r="E1" s="235"/>
      <c r="F1" s="235"/>
    </row>
    <row r="2" spans="1:6" ht="15.75">
      <c r="A2" s="5"/>
      <c r="B2" s="1"/>
      <c r="C2" s="227" t="s">
        <v>15</v>
      </c>
      <c r="D2" s="232"/>
      <c r="E2" s="236"/>
      <c r="F2" s="236"/>
    </row>
    <row r="3" spans="1:6">
      <c r="A3" s="1"/>
      <c r="B3" s="1"/>
      <c r="C3" s="234" t="str">
        <f ca="1">CONCATENATE("Wersja: ",Stac!D7)</f>
        <v>Wersja: AiR_1st_stac_ogólno_eng.</v>
      </c>
      <c r="D3" s="234"/>
      <c r="E3" s="237"/>
      <c r="F3" s="237"/>
    </row>
    <row r="4" spans="1:6">
      <c r="A4" s="1"/>
      <c r="B4" s="1"/>
      <c r="C4" s="1"/>
      <c r="D4" s="134"/>
      <c r="E4" s="1"/>
      <c r="F4" s="1"/>
    </row>
    <row r="5" spans="1:6">
      <c r="A5" s="1"/>
      <c r="B5" s="255" t="s">
        <v>395</v>
      </c>
      <c r="C5" s="226" t="s">
        <v>167</v>
      </c>
      <c r="D5" s="253" t="s">
        <v>396</v>
      </c>
    </row>
    <row r="6" spans="1:6">
      <c r="A6" s="14"/>
      <c r="B6" s="256"/>
      <c r="C6" s="242" t="s">
        <v>397</v>
      </c>
      <c r="D6" s="254"/>
    </row>
    <row r="7" spans="1:6" ht="13.5" thickBot="1">
      <c r="A7" s="17" t="s">
        <v>12</v>
      </c>
      <c r="B7" s="28" t="str">
        <f>IF(COUNTA(E8:E37)&gt;ROWS(C8:C37)-COUNTIF(C8:C37,"")-COUNTIF(C8:C37,"???"),"Niekompl.","")</f>
        <v/>
      </c>
      <c r="C7" s="30"/>
      <c r="D7" s="135"/>
    </row>
    <row r="8" spans="1:6" ht="37.15" customHeight="1" thickBot="1">
      <c r="A8" s="7"/>
      <c r="B8" s="131" t="s">
        <v>199</v>
      </c>
      <c r="C8" s="151" t="s">
        <v>247</v>
      </c>
      <c r="D8" s="146" t="s">
        <v>159</v>
      </c>
    </row>
    <row r="9" spans="1:6" ht="42.6" customHeight="1" thickBot="1">
      <c r="A9" s="6"/>
      <c r="B9" s="131" t="s">
        <v>200</v>
      </c>
      <c r="C9" s="133" t="s">
        <v>248</v>
      </c>
      <c r="D9" s="146" t="s">
        <v>159</v>
      </c>
    </row>
    <row r="10" spans="1:6" ht="45" customHeight="1" thickBot="1">
      <c r="A10" s="7"/>
      <c r="B10" s="131" t="s">
        <v>201</v>
      </c>
      <c r="C10" s="148" t="s">
        <v>249</v>
      </c>
      <c r="D10" s="147" t="s">
        <v>158</v>
      </c>
    </row>
    <row r="11" spans="1:6" ht="58.9" customHeight="1" thickBot="1">
      <c r="A11" s="6"/>
      <c r="B11" s="131" t="s">
        <v>202</v>
      </c>
      <c r="C11" s="150" t="s">
        <v>250</v>
      </c>
      <c r="D11" s="146" t="s">
        <v>159</v>
      </c>
    </row>
    <row r="12" spans="1:6" ht="42.6" customHeight="1" thickBot="1">
      <c r="A12" s="7"/>
      <c r="B12" s="131" t="s">
        <v>203</v>
      </c>
      <c r="C12" s="150" t="s">
        <v>251</v>
      </c>
      <c r="D12" s="137" t="s">
        <v>158</v>
      </c>
    </row>
    <row r="13" spans="1:6" ht="29.45" customHeight="1" thickBot="1">
      <c r="A13" s="34"/>
      <c r="B13" s="131" t="s">
        <v>204</v>
      </c>
      <c r="C13" s="150" t="s">
        <v>252</v>
      </c>
      <c r="D13" s="137" t="s">
        <v>156</v>
      </c>
    </row>
    <row r="14" spans="1:6" ht="54" customHeight="1" thickBot="1">
      <c r="A14" s="34"/>
      <c r="B14" s="131" t="s">
        <v>205</v>
      </c>
      <c r="C14" s="150" t="s">
        <v>253</v>
      </c>
      <c r="D14" s="137" t="s">
        <v>158</v>
      </c>
    </row>
    <row r="15" spans="1:6" ht="57.6" customHeight="1" thickBot="1">
      <c r="A15" s="17" t="s">
        <v>12</v>
      </c>
      <c r="B15" s="131" t="s">
        <v>206</v>
      </c>
      <c r="C15" s="150" t="s">
        <v>254</v>
      </c>
      <c r="D15" s="137" t="s">
        <v>159</v>
      </c>
    </row>
    <row r="16" spans="1:6" ht="30.6" customHeight="1" thickBot="1">
      <c r="A16" s="6"/>
      <c r="B16" s="131" t="s">
        <v>207</v>
      </c>
      <c r="C16" s="150" t="s">
        <v>255</v>
      </c>
      <c r="D16" s="137" t="s">
        <v>159</v>
      </c>
    </row>
    <row r="17" spans="1:4" ht="41.45" customHeight="1" thickBot="1">
      <c r="A17" s="7"/>
      <c r="B17" s="131" t="s">
        <v>140</v>
      </c>
      <c r="C17" s="150" t="s">
        <v>83</v>
      </c>
      <c r="D17" s="137" t="s">
        <v>159</v>
      </c>
    </row>
    <row r="18" spans="1:4" ht="39" thickBot="1">
      <c r="A18" s="6"/>
      <c r="B18" s="131" t="s">
        <v>141</v>
      </c>
      <c r="C18" s="150" t="s">
        <v>84</v>
      </c>
      <c r="D18" s="137" t="s">
        <v>159</v>
      </c>
    </row>
    <row r="19" spans="1:4" ht="26.25" thickBot="1">
      <c r="A19" s="7"/>
      <c r="B19" s="131" t="s">
        <v>142</v>
      </c>
      <c r="C19" s="150" t="s">
        <v>85</v>
      </c>
      <c r="D19" s="137" t="s">
        <v>159</v>
      </c>
    </row>
    <row r="20" spans="1:4" ht="26.25" thickBot="1">
      <c r="A20" s="6"/>
      <c r="B20" s="131" t="s">
        <v>143</v>
      </c>
      <c r="C20" s="150" t="s">
        <v>86</v>
      </c>
      <c r="D20" s="137" t="s">
        <v>159</v>
      </c>
    </row>
    <row r="21" spans="1:4" ht="18" customHeight="1" thickBot="1">
      <c r="A21" s="7"/>
      <c r="B21" s="131" t="s">
        <v>144</v>
      </c>
      <c r="C21" s="150" t="s">
        <v>87</v>
      </c>
      <c r="D21" s="137" t="s">
        <v>159</v>
      </c>
    </row>
    <row r="22" spans="1:4" ht="44.45" customHeight="1" thickBot="1">
      <c r="A22" s="6"/>
      <c r="B22" s="131" t="s">
        <v>145</v>
      </c>
      <c r="C22" s="150" t="s">
        <v>88</v>
      </c>
      <c r="D22" s="137" t="s">
        <v>159</v>
      </c>
    </row>
    <row r="23" spans="1:4" ht="59.25" customHeight="1" thickBot="1">
      <c r="A23" s="6"/>
      <c r="B23" s="131" t="s">
        <v>146</v>
      </c>
      <c r="C23" s="150" t="s">
        <v>256</v>
      </c>
      <c r="D23" s="137" t="s">
        <v>158</v>
      </c>
    </row>
    <row r="24" spans="1:4" ht="52.5" customHeight="1" thickBot="1">
      <c r="A24" s="6"/>
      <c r="B24" s="131" t="s">
        <v>147</v>
      </c>
      <c r="C24" s="150" t="s">
        <v>89</v>
      </c>
      <c r="D24" s="137" t="s">
        <v>159</v>
      </c>
    </row>
    <row r="25" spans="1:4" ht="26.25" thickBot="1">
      <c r="A25" s="6"/>
      <c r="B25" s="131" t="s">
        <v>148</v>
      </c>
      <c r="C25" s="150" t="s">
        <v>90</v>
      </c>
      <c r="D25" s="137" t="s">
        <v>159</v>
      </c>
    </row>
    <row r="26" spans="1:4" ht="30.6" customHeight="1" thickBot="1">
      <c r="A26" s="6"/>
      <c r="B26" s="131" t="s">
        <v>149</v>
      </c>
      <c r="C26" s="150" t="s">
        <v>91</v>
      </c>
      <c r="D26" s="137" t="s">
        <v>157</v>
      </c>
    </row>
    <row r="27" spans="1:4" ht="29.45" customHeight="1" thickBot="1">
      <c r="A27" s="6"/>
      <c r="B27" s="131" t="s">
        <v>150</v>
      </c>
      <c r="C27" s="150" t="s">
        <v>92</v>
      </c>
      <c r="D27" s="137" t="s">
        <v>159</v>
      </c>
    </row>
    <row r="28" spans="1:4" ht="28.15" customHeight="1" thickBot="1">
      <c r="A28" s="6"/>
      <c r="B28" s="131" t="s">
        <v>151</v>
      </c>
      <c r="C28" s="150" t="s">
        <v>93</v>
      </c>
      <c r="D28" s="137" t="s">
        <v>159</v>
      </c>
    </row>
    <row r="29" spans="1:4" ht="39" thickBot="1">
      <c r="A29" s="17" t="s">
        <v>12</v>
      </c>
      <c r="B29" s="131" t="s">
        <v>152</v>
      </c>
      <c r="C29" s="150" t="s">
        <v>94</v>
      </c>
      <c r="D29" s="137" t="s">
        <v>159</v>
      </c>
    </row>
    <row r="30" spans="1:4" ht="28.5" customHeight="1" thickBot="1">
      <c r="A30" s="7"/>
      <c r="B30" s="131" t="s">
        <v>153</v>
      </c>
      <c r="C30" s="150" t="s">
        <v>95</v>
      </c>
      <c r="D30" s="137" t="s">
        <v>159</v>
      </c>
    </row>
    <row r="31" spans="1:4" ht="26.25" thickBot="1">
      <c r="A31" s="6"/>
      <c r="B31" s="131" t="s">
        <v>209</v>
      </c>
      <c r="C31" s="150" t="s">
        <v>96</v>
      </c>
      <c r="D31" s="137" t="s">
        <v>159</v>
      </c>
    </row>
    <row r="32" spans="1:4" ht="26.25" thickBot="1">
      <c r="A32" s="7"/>
      <c r="B32" s="131" t="s">
        <v>210</v>
      </c>
      <c r="C32" s="150" t="s">
        <v>97</v>
      </c>
      <c r="D32" s="137" t="s">
        <v>159</v>
      </c>
    </row>
    <row r="33" spans="1:4" ht="39" thickBot="1">
      <c r="A33" s="6"/>
      <c r="B33" s="131" t="s">
        <v>211</v>
      </c>
      <c r="C33" s="150" t="s">
        <v>117</v>
      </c>
      <c r="D33" s="137" t="s">
        <v>159</v>
      </c>
    </row>
    <row r="34" spans="1:4" ht="39" thickBot="1">
      <c r="A34" s="7"/>
      <c r="B34" s="131" t="s">
        <v>212</v>
      </c>
      <c r="C34" s="150" t="s">
        <v>118</v>
      </c>
      <c r="D34" s="137" t="s">
        <v>159</v>
      </c>
    </row>
    <row r="35" spans="1:4" ht="39" thickBot="1">
      <c r="A35" s="6"/>
      <c r="B35" s="131" t="s">
        <v>213</v>
      </c>
      <c r="C35" s="150" t="s">
        <v>98</v>
      </c>
      <c r="D35" s="137" t="s">
        <v>159</v>
      </c>
    </row>
    <row r="36" spans="1:4" ht="39" thickBot="1">
      <c r="A36" s="7"/>
      <c r="B36" s="131" t="s">
        <v>214</v>
      </c>
      <c r="C36" s="150" t="s">
        <v>119</v>
      </c>
      <c r="D36" s="137" t="s">
        <v>159</v>
      </c>
    </row>
    <row r="37" spans="1:4" ht="40.5" customHeight="1" thickBot="1">
      <c r="A37" s="6"/>
      <c r="B37" s="131" t="s">
        <v>215</v>
      </c>
      <c r="C37" s="150" t="s">
        <v>257</v>
      </c>
      <c r="D37" s="137" t="s">
        <v>157</v>
      </c>
    </row>
    <row r="38" spans="1:4" ht="26.25" thickBot="1">
      <c r="B38" s="131" t="s">
        <v>216</v>
      </c>
      <c r="C38" s="150" t="s">
        <v>258</v>
      </c>
      <c r="D38" s="137" t="s">
        <v>157</v>
      </c>
    </row>
    <row r="40" spans="1:4">
      <c r="B40" s="94"/>
      <c r="C40" s="130"/>
      <c r="D40" s="144"/>
    </row>
    <row r="41" spans="1:4">
      <c r="B41" s="94"/>
      <c r="C41" s="128"/>
      <c r="D41" s="144"/>
    </row>
    <row r="42" spans="1:4" ht="33" customHeight="1">
      <c r="B42" s="94"/>
      <c r="C42" s="128"/>
      <c r="D42" s="144"/>
    </row>
  </sheetData>
  <customSheetViews>
    <customSheetView guid="{29736CA9-AFAA-4B91-9381-BED3A6394ADD}" hiddenColumns="1" topLeftCell="B28">
      <selection activeCell="C16" sqref="C16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23BBA355-E9EB-4838-8D76-4DD9D4B0A822}" hiddenColumns="1" topLeftCell="B16">
      <selection activeCell="H8" sqref="H8"/>
      <pageMargins left="0.75" right="0.75" top="1" bottom="1" header="0.5" footer="0.5"/>
      <pageSetup paperSize="9" orientation="portrait" horizontalDpi="300" verticalDpi="300" r:id="rId2"/>
      <headerFooter alignWithMargins="0"/>
    </customSheetView>
  </customSheetViews>
  <mergeCells count="2">
    <mergeCell ref="B5:B6"/>
    <mergeCell ref="D5:D6"/>
  </mergeCells>
  <phoneticPr fontId="14" type="noConversion"/>
  <conditionalFormatting sqref="A9 A11 A16 A18 A20 A22:A28 A31">
    <cfRule type="expression" dxfId="30" priority="7" stopIfTrue="1">
      <formula>$F9="Brak"</formula>
    </cfRule>
  </conditionalFormatting>
  <conditionalFormatting sqref="A8 A10 A12:A14 A17 A19 A21 A30">
    <cfRule type="expression" dxfId="29" priority="8" stopIfTrue="1">
      <formula>$F8="Brak"</formula>
    </cfRule>
  </conditionalFormatting>
  <conditionalFormatting sqref="B7">
    <cfRule type="cellIs" dxfId="28" priority="11" stopIfTrue="1" operator="equal">
      <formula>"Niekompl."</formula>
    </cfRule>
  </conditionalFormatting>
  <pageMargins left="0.75" right="0.75" top="1" bottom="1" header="0.5" footer="0.5"/>
  <pageSetup paperSize="9" scale="96" orientation="portrait" horizontalDpi="300" verticalDpi="300" r:id="rId3"/>
  <headerFooter alignWithMargins="0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18"/>
  <sheetViews>
    <sheetView topLeftCell="B1" workbookViewId="0">
      <selection activeCell="C7" sqref="C7"/>
    </sheetView>
  </sheetViews>
  <sheetFormatPr defaultRowHeight="12.75"/>
  <cols>
    <col min="1" max="1" width="3.7109375" hidden="1" customWidth="1"/>
    <col min="2" max="2" width="11.5703125" style="91" customWidth="1"/>
    <col min="3" max="3" width="69" customWidth="1"/>
    <col min="4" max="4" width="17.42578125" style="98" customWidth="1"/>
    <col min="5" max="6" width="6.28515625" customWidth="1"/>
    <col min="7" max="7" width="3.42578125" customWidth="1"/>
    <col min="8" max="8" width="2.140625" customWidth="1"/>
  </cols>
  <sheetData>
    <row r="1" spans="1:6">
      <c r="A1" s="1"/>
      <c r="B1" s="139"/>
      <c r="C1" s="231" t="str">
        <f>CONCATENATE(Stac!C2," ")</f>
        <v xml:space="preserve">Automatic Control and Robotics - first-cycle studies, general academic profile, full-time studies </v>
      </c>
      <c r="D1" s="231"/>
      <c r="E1" s="235"/>
      <c r="F1" s="235"/>
    </row>
    <row r="2" spans="1:6" ht="15.75">
      <c r="A2" s="5"/>
      <c r="B2" s="139"/>
      <c r="C2" s="232" t="s">
        <v>17</v>
      </c>
      <c r="D2" s="232"/>
      <c r="E2" s="236"/>
      <c r="F2" s="236"/>
    </row>
    <row r="3" spans="1:6">
      <c r="A3" s="1"/>
      <c r="B3" s="139"/>
      <c r="C3" s="234" t="str">
        <f ca="1">CONCATENATE("Wersja: ",Stac!D7)</f>
        <v>Wersja: AiR_1st_stac_ogólno_eng.</v>
      </c>
      <c r="D3" s="234"/>
      <c r="E3" s="237"/>
      <c r="F3" s="237"/>
    </row>
    <row r="4" spans="1:6">
      <c r="A4" s="1"/>
      <c r="B4" s="139"/>
      <c r="C4" s="103"/>
      <c r="D4" s="143"/>
      <c r="E4" s="238"/>
      <c r="F4" s="1"/>
    </row>
    <row r="5" spans="1:6">
      <c r="A5" s="1"/>
      <c r="B5" s="255" t="s">
        <v>398</v>
      </c>
      <c r="C5" s="226" t="s">
        <v>167</v>
      </c>
      <c r="D5" s="257" t="s">
        <v>396</v>
      </c>
      <c r="E5" s="243"/>
    </row>
    <row r="6" spans="1:6">
      <c r="A6" s="14"/>
      <c r="B6" s="256"/>
      <c r="C6" s="242" t="s">
        <v>402</v>
      </c>
      <c r="D6" s="258"/>
    </row>
    <row r="7" spans="1:6" ht="13.5" thickBot="1">
      <c r="A7" s="17" t="s">
        <v>12</v>
      </c>
      <c r="B7" s="140" t="str">
        <f>IF(COUNTA(E8:E14)&gt;ROWS(C8:C14)-COUNTIF(C8:C14,"")-COUNTIF(C8:C14,"???"),"Niekompl.","")</f>
        <v/>
      </c>
      <c r="C7" s="29"/>
      <c r="D7" s="135"/>
    </row>
    <row r="8" spans="1:6" ht="72" customHeight="1" thickBot="1">
      <c r="A8" s="7"/>
      <c r="B8" s="131" t="s">
        <v>217</v>
      </c>
      <c r="C8" s="152" t="s">
        <v>259</v>
      </c>
      <c r="D8" s="136" t="s">
        <v>160</v>
      </c>
    </row>
    <row r="9" spans="1:6" ht="74.45" customHeight="1" thickBot="1">
      <c r="A9" s="6"/>
      <c r="B9" s="131" t="s">
        <v>218</v>
      </c>
      <c r="C9" s="150" t="s">
        <v>260</v>
      </c>
      <c r="D9" s="137" t="s">
        <v>161</v>
      </c>
    </row>
    <row r="10" spans="1:6" ht="69.75" customHeight="1" thickBot="1">
      <c r="A10" s="7"/>
      <c r="B10" s="131" t="s">
        <v>219</v>
      </c>
      <c r="C10" s="150" t="s">
        <v>261</v>
      </c>
      <c r="D10" s="137" t="s">
        <v>161</v>
      </c>
    </row>
    <row r="11" spans="1:6" ht="89.45" customHeight="1" thickBot="1">
      <c r="A11" s="6"/>
      <c r="B11" s="131" t="s">
        <v>220</v>
      </c>
      <c r="C11" s="153" t="s">
        <v>262</v>
      </c>
      <c r="D11" s="137" t="s">
        <v>162</v>
      </c>
    </row>
    <row r="12" spans="1:6" ht="69.75" customHeight="1" thickBot="1">
      <c r="A12" s="7"/>
      <c r="B12" s="131" t="s">
        <v>221</v>
      </c>
      <c r="C12" s="150" t="s">
        <v>263</v>
      </c>
      <c r="D12" s="137" t="s">
        <v>161</v>
      </c>
    </row>
    <row r="13" spans="1:6" ht="69.75" customHeight="1" thickBot="1">
      <c r="A13" s="6"/>
      <c r="B13" s="131" t="s">
        <v>186</v>
      </c>
      <c r="C13" s="150" t="s">
        <v>264</v>
      </c>
      <c r="D13" s="137" t="s">
        <v>162</v>
      </c>
    </row>
    <row r="14" spans="1:6" ht="90" thickBot="1">
      <c r="A14" s="7"/>
      <c r="B14" s="131" t="s">
        <v>222</v>
      </c>
      <c r="C14" s="150" t="s">
        <v>265</v>
      </c>
      <c r="D14" s="137" t="s">
        <v>162</v>
      </c>
    </row>
    <row r="16" spans="1:6">
      <c r="C16" s="31"/>
    </row>
    <row r="18" ht="31.5" customHeight="1"/>
  </sheetData>
  <customSheetViews>
    <customSheetView guid="{29736CA9-AFAA-4B91-9381-BED3A6394ADD}" hiddenColumns="1" topLeftCell="B1">
      <selection activeCell="H11" sqref="H11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23BBA355-E9EB-4838-8D76-4DD9D4B0A822}" hiddenColumns="1" topLeftCell="B10">
      <selection activeCell="H11" sqref="H11"/>
      <pageMargins left="0.75" right="0.75" top="1" bottom="1" header="0.5" footer="0.5"/>
      <pageSetup paperSize="9" orientation="portrait" horizontalDpi="300" verticalDpi="300" r:id="rId2"/>
      <headerFooter alignWithMargins="0"/>
    </customSheetView>
  </customSheetViews>
  <mergeCells count="2">
    <mergeCell ref="B5:B6"/>
    <mergeCell ref="D5:D6"/>
  </mergeCells>
  <phoneticPr fontId="14" type="noConversion"/>
  <conditionalFormatting sqref="A9 A11 A13">
    <cfRule type="expression" dxfId="27" priority="1" stopIfTrue="1">
      <formula>$F9="Brak"</formula>
    </cfRule>
  </conditionalFormatting>
  <conditionalFormatting sqref="A8 A10 A12 A14">
    <cfRule type="expression" dxfId="26" priority="2" stopIfTrue="1">
      <formula>$F8="Brak"</formula>
    </cfRule>
  </conditionalFormatting>
  <conditionalFormatting sqref="B7">
    <cfRule type="cellIs" dxfId="25" priority="5" stopIfTrue="1" operator="equal">
      <formula>"Niekompl."</formula>
    </cfRule>
  </conditionalFormatting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10"/>
  <sheetViews>
    <sheetView workbookViewId="0">
      <selection activeCell="A11" sqref="A11"/>
    </sheetView>
  </sheetViews>
  <sheetFormatPr defaultRowHeight="12.75"/>
  <cols>
    <col min="1" max="1" width="100.42578125" customWidth="1"/>
    <col min="3" max="3" width="27.5703125" customWidth="1"/>
  </cols>
  <sheetData>
    <row r="1" spans="1:1" ht="15.75">
      <c r="A1" s="82" t="s">
        <v>3</v>
      </c>
    </row>
    <row r="2" spans="1:1" ht="76.5">
      <c r="A2" s="76" t="s">
        <v>378</v>
      </c>
    </row>
    <row r="3" spans="1:1" ht="25.5">
      <c r="A3" s="76" t="s">
        <v>379</v>
      </c>
    </row>
    <row r="4" spans="1:1" ht="25.5">
      <c r="A4" s="76" t="s">
        <v>380</v>
      </c>
    </row>
    <row r="5" spans="1:1" ht="51">
      <c r="A5" s="76" t="s">
        <v>381</v>
      </c>
    </row>
    <row r="6" spans="1:1" ht="51">
      <c r="A6" s="76" t="s">
        <v>382</v>
      </c>
    </row>
    <row r="7" spans="1:1" ht="38.25">
      <c r="A7" s="76" t="s">
        <v>383</v>
      </c>
    </row>
    <row r="8" spans="1:1">
      <c r="A8" s="76" t="s">
        <v>120</v>
      </c>
    </row>
    <row r="9" spans="1:1">
      <c r="A9" s="76" t="s">
        <v>384</v>
      </c>
    </row>
    <row r="10" spans="1:1">
      <c r="A10" s="76" t="s">
        <v>385</v>
      </c>
    </row>
  </sheetData>
  <customSheetViews>
    <customSheetView guid="{29736CA9-AFAA-4B91-9381-BED3A6394ADD}">
      <pageMargins left="0.7" right="0.7" top="0.75" bottom="0.75" header="0.3" footer="0.3"/>
      <pageSetup paperSize="9" orientation="landscape" verticalDpi="0" r:id="rId1"/>
    </customSheetView>
    <customSheetView guid="{23BBA355-E9EB-4838-8D76-4DD9D4B0A822}">
      <pageMargins left="0.7" right="0.7" top="0.75" bottom="0.75" header="0.3" footer="0.3"/>
      <pageSetup paperSize="9" orientation="landscape" verticalDpi="0" r:id="rId2"/>
    </customSheetView>
  </customSheetViews>
  <phoneticPr fontId="14" type="noConversion"/>
  <pageMargins left="0.7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D83"/>
  <sheetViews>
    <sheetView workbookViewId="0">
      <selection activeCell="A3" sqref="A3"/>
    </sheetView>
  </sheetViews>
  <sheetFormatPr defaultRowHeight="12.75"/>
  <cols>
    <col min="1" max="1" width="37.85546875" style="86" customWidth="1"/>
    <col min="2" max="4" width="25.7109375" style="24" customWidth="1"/>
  </cols>
  <sheetData>
    <row r="1" spans="1:4" ht="22.5" customHeight="1">
      <c r="A1" s="259" t="s">
        <v>403</v>
      </c>
      <c r="B1" s="260"/>
      <c r="C1" s="260"/>
      <c r="D1" s="260"/>
    </row>
    <row r="2" spans="1:4" s="83" customFormat="1">
      <c r="A2" s="89" t="s">
        <v>401</v>
      </c>
      <c r="B2" s="39" t="s">
        <v>13</v>
      </c>
      <c r="C2" s="39" t="s">
        <v>16</v>
      </c>
      <c r="D2" s="39" t="s">
        <v>14</v>
      </c>
    </row>
    <row r="3" spans="1:4" s="83" customFormat="1">
      <c r="A3" s="89" t="s">
        <v>78</v>
      </c>
      <c r="B3" s="39"/>
      <c r="C3" s="39"/>
      <c r="D3" s="39"/>
    </row>
    <row r="4" spans="1:4" s="1" customFormat="1">
      <c r="A4" s="90" t="str">
        <f>Stac!C9</f>
        <v>Semestr 1:</v>
      </c>
      <c r="B4" s="202"/>
      <c r="C4" s="202"/>
      <c r="D4" s="202"/>
    </row>
    <row r="5" spans="1:4" s="1" customFormat="1" hidden="1">
      <c r="A5" s="88" t="str">
        <f>Stac!C10</f>
        <v>Moduł kształcenia</v>
      </c>
      <c r="B5" s="84"/>
      <c r="C5" s="84"/>
      <c r="D5" s="84"/>
    </row>
    <row r="6" spans="1:4" ht="25.5" customHeight="1">
      <c r="A6" s="88" t="str">
        <f>Stac!C11</f>
        <v>Mathematics I</v>
      </c>
      <c r="B6" s="84" t="str">
        <f>CONCATENATE(
IF(ISERR(FIND(Opis_efektów_inż!$D$5,Stac!$R11))=FALSE,CONCATENATE(Opis_efektów_inż!$A$5,", "),""),
IF(ISERR(FIND(Opis_efektów_inż!$D$6,Stac!$R11))=FALSE,CONCATENATE(Opis_efektów_inż!$A$6,", "),""),
IF(ISERR(FIND(Opis_efektów_inż!$D$7,Stac!$R11))=FALSE,CONCATENATE(Opis_efektów_inż!$A$7,", "),""),
IF(ISERR(FIND(Opis_efektów_inż!$D$8,Stac!$R11))=FALSE,CONCATENATE(Opis_efektów_inż!$A$8,", "),""))</f>
        <v/>
      </c>
      <c r="C6" s="85" t="str">
        <f>CONCATENATE(
IF(ISERR(FIND(Opis_efektów_inż!$D$10,Stac!$S11))=FALSE,CONCATENATE(Opis_efektów_inż!$A$10,", "),""),
IF(ISERR(FIND(Opis_efektów_inż!$D$11,Stac!$S11))=FALSE,CONCATENATE(Opis_efektów_inż!$A$11,", "),""),
IF(ISERR(FIND(Opis_efektów_inż!$D$12,Stac!$S11))=FALSE,CONCATENATE(Opis_efektów_inż!$A$12,", "),""),
IF(ISERR(FIND(Opis_efektów_inż!$D$13,Stac!$S11))=FALSE,CONCATENATE(Opis_efektów_inż!$A$13,", "),""),
IF(ISERR(FIND(Opis_efektów_inż!$D$14,Stac!$S11))=FALSE,CONCATENATE(Opis_efektów_inż!$A$14,", "),""),
IF(ISERR(FIND(Opis_efektów_inż!$D$15,Stac!$S11))=FALSE,CONCATENATE(Opis_efektów_inż!$A$15,", "),""),
IF(ISERR(FIND(Opis_efektów_inż!$D$16,Stac!$S11))=FALSE,CONCATENATE(Opis_efektów_inż!$A$16,", "),""),
IF(ISERR(FIND(Opis_efektów_inż!$D$17,Stac!$S11))=FALSE,CONCATENATE(Opis_efektów_inż!$A$17,", "),""),
IF(ISERR(FIND(Opis_efektów_inż!$D$18,Stac!$S11))=FALSE,CONCATENATE(Opis_efektów_inż!$A$18,", "),""),
IF(ISERR(FIND(Opis_efektów_inż!$D$19,Stac!$S11))=FALSE,CONCATENATE(Opis_efektów_inż!$A$19,", "),""),
IF(ISERR(FIND(Opis_efektów_inż!$D$20,Stac!$S11))=FALSE,CONCATENATE(Opis_efektów_inż!$A$20,", "),""),
IF(ISERR(FIND(Opis_efektów_inż!$D$21,Stac!$S11))=FALSE,CONCATENATE(Opis_efektów_inż!$A$21,", "),""),
IF(ISERR(FIND(Opis_efektów_inż!$D$22,Stac!$S11))=FALSE,CONCATENATE(Opis_efektów_inż!$A$22,", "),""),
IF(ISERR(FIND(Opis_efektów_inż!$D$23,Stac!$S11))=FALSE,CONCATENATE(Opis_efektów_inż!$A$23,", "),""),
IF(ISERR(FIND(Opis_efektów_inż!$D$24,Stac!$S11))=FALSE,CONCATENATE(Opis_efektów_inż!$A$24,", "),""),
IF(ISERR(FIND(Opis_efektów_inż!$D$25,Stac!$S11))=FALSE,CONCATENATE(Opis_efektów_inż!$A$25,", "),""))</f>
        <v/>
      </c>
      <c r="D6" s="84"/>
    </row>
    <row r="7" spans="1:4" ht="25.5" customHeight="1">
      <c r="A7" s="88" t="str">
        <f>Stac!C12</f>
        <v>The elements of computer science techniques</v>
      </c>
      <c r="B7" s="84" t="str">
        <f>CONCATENATE(
IF(ISERR(FIND(Opis_efektów_inż!$D$5,Stac!$R12))=FALSE,CONCATENATE(Opis_efektów_inż!$A$5,", "),""),
IF(ISERR(FIND(Opis_efektów_inż!$D$6,Stac!$R12))=FALSE,CONCATENATE(Opis_efektów_inż!$A$6,", "),""),
IF(ISERR(FIND(Opis_efektów_inż!$D$7,Stac!$R12))=FALSE,CONCATENATE(Opis_efektów_inż!$A$7,", "),""),
IF(ISERR(FIND(Opis_efektów_inż!$D$8,Stac!$R12))=FALSE,CONCATENATE(Opis_efektów_inż!$A$8,", "),""))</f>
        <v/>
      </c>
      <c r="C7" s="85" t="str">
        <f>CONCATENATE(
IF(ISERR(FIND(Opis_efektów_inż!$D$10,Stac!$S12))=FALSE,CONCATENATE(Opis_efektów_inż!$A$10,", "),""),
IF(ISERR(FIND(Opis_efektów_inż!$D$11,Stac!$S12))=FALSE,CONCATENATE(Opis_efektów_inż!$A$11,", "),""),
IF(ISERR(FIND(Opis_efektów_inż!$D$12,Stac!$S12))=FALSE,CONCATENATE(Opis_efektów_inż!$A$12,", "),""),
IF(ISERR(FIND(Opis_efektów_inż!$D$13,Stac!$S12))=FALSE,CONCATENATE(Opis_efektów_inż!$A$13,", "),""),
IF(ISERR(FIND(Opis_efektów_inż!$D$14,Stac!$S12))=FALSE,CONCATENATE(Opis_efektów_inż!$A$14,", "),""),
IF(ISERR(FIND(Opis_efektów_inż!$D$15,Stac!$S12))=FALSE,CONCATENATE(Opis_efektów_inż!$A$15,", "),""),
IF(ISERR(FIND(Opis_efektów_inż!$D$16,Stac!$S12))=FALSE,CONCATENATE(Opis_efektów_inż!$A$16,", "),""),
IF(ISERR(FIND(Opis_efektów_inż!$D$17,Stac!$S12))=FALSE,CONCATENATE(Opis_efektów_inż!$A$17,", "),""),
IF(ISERR(FIND(Opis_efektów_inż!$D$18,Stac!$S12))=FALSE,CONCATENATE(Opis_efektów_inż!$A$18,", "),""),
IF(ISERR(FIND(Opis_efektów_inż!$D$19,Stac!$S12))=FALSE,CONCATENATE(Opis_efektów_inż!$A$19,", "),""),
IF(ISERR(FIND(Opis_efektów_inż!$D$20,Stac!$S12))=FALSE,CONCATENATE(Opis_efektów_inż!$A$20,", "),""),
IF(ISERR(FIND(Opis_efektów_inż!$D$21,Stac!$S12))=FALSE,CONCATENATE(Opis_efektów_inż!$A$21,", "),""),
IF(ISERR(FIND(Opis_efektów_inż!$D$22,Stac!$S12))=FALSE,CONCATENATE(Opis_efektów_inż!$A$22,", "),""),
IF(ISERR(FIND(Opis_efektów_inż!$D$23,Stac!$S12))=FALSE,CONCATENATE(Opis_efektów_inż!$A$23,", "),""),
IF(ISERR(FIND(Opis_efektów_inż!$D$24,Stac!$S12))=FALSE,CONCATENATE(Opis_efektów_inż!$A$24,", "),""),
IF(ISERR(FIND(Opis_efektów_inż!$D$25,Stac!$S12))=FALSE,CONCATENATE(Opis_efektów_inż!$A$25,", "),""))</f>
        <v/>
      </c>
      <c r="D7" s="84"/>
    </row>
    <row r="8" spans="1:4">
      <c r="A8" s="88" t="str">
        <f>Stac!C13</f>
        <v xml:space="preserve">Mathematics II </v>
      </c>
      <c r="B8" s="84" t="str">
        <f>CONCATENATE(
IF(ISERR(FIND(Opis_efektów_inż!$D$5,Stac!$R13))=FALSE,CONCATENATE(Opis_efektów_inż!$A$5,", "),""),
IF(ISERR(FIND(Opis_efektów_inż!$D$6,Stac!$R13))=FALSE,CONCATENATE(Opis_efektów_inż!$A$6,", "),""),
IF(ISERR(FIND(Opis_efektów_inż!$D$7,Stac!$R13))=FALSE,CONCATENATE(Opis_efektów_inż!$A$7,", "),""),
IF(ISERR(FIND(Opis_efektów_inż!$D$8,Stac!$R13))=FALSE,CONCATENATE(Opis_efektów_inż!$A$8,", "),""))</f>
        <v/>
      </c>
      <c r="C8" s="85" t="str">
        <f>CONCATENATE(
IF(ISERR(FIND(Opis_efektów_inż!$D$10,Stac!$S13))=FALSE,CONCATENATE(Opis_efektów_inż!$A$10,", "),""),
IF(ISERR(FIND(Opis_efektów_inż!$D$11,Stac!$S13))=FALSE,CONCATENATE(Opis_efektów_inż!$A$11,", "),""),
IF(ISERR(FIND(Opis_efektów_inż!$D$12,Stac!$S13))=FALSE,CONCATENATE(Opis_efektów_inż!$A$12,", "),""),
IF(ISERR(FIND(Opis_efektów_inż!$D$13,Stac!$S13))=FALSE,CONCATENATE(Opis_efektów_inż!$A$13,", "),""),
IF(ISERR(FIND(Opis_efektów_inż!$D$14,Stac!$S13))=FALSE,CONCATENATE(Opis_efektów_inż!$A$14,", "),""),
IF(ISERR(FIND(Opis_efektów_inż!$D$15,Stac!$S13))=FALSE,CONCATENATE(Opis_efektów_inż!$A$15,", "),""),
IF(ISERR(FIND(Opis_efektów_inż!$D$16,Stac!$S13))=FALSE,CONCATENATE(Opis_efektów_inż!$A$16,", "),""),
IF(ISERR(FIND(Opis_efektów_inż!$D$17,Stac!$S13))=FALSE,CONCATENATE(Opis_efektów_inż!$A$17,", "),""),
IF(ISERR(FIND(Opis_efektów_inż!$D$18,Stac!$S13))=FALSE,CONCATENATE(Opis_efektów_inż!$A$18,", "),""),
IF(ISERR(FIND(Opis_efektów_inż!$D$19,Stac!$S13))=FALSE,CONCATENATE(Opis_efektów_inż!$A$19,", "),""),
IF(ISERR(FIND(Opis_efektów_inż!$D$20,Stac!$S13))=FALSE,CONCATENATE(Opis_efektów_inż!$A$20,", "),""),
IF(ISERR(FIND(Opis_efektów_inż!$D$21,Stac!$S13))=FALSE,CONCATENATE(Opis_efektów_inż!$A$21,", "),""),
IF(ISERR(FIND(Opis_efektów_inż!$D$22,Stac!$S13))=FALSE,CONCATENATE(Opis_efektów_inż!$A$22,", "),""),
IF(ISERR(FIND(Opis_efektów_inż!$D$23,Stac!$S13))=FALSE,CONCATENATE(Opis_efektów_inż!$A$23,", "),""),
IF(ISERR(FIND(Opis_efektów_inż!$D$24,Stac!$S13))=FALSE,CONCATENATE(Opis_efektów_inż!$A$24,", "),""),
IF(ISERR(FIND(Opis_efektów_inż!$D$25,Stac!$S13))=FALSE,CONCATENATE(Opis_efektów_inż!$A$25,", "),""))</f>
        <v xml:space="preserve">K1_U26, </v>
      </c>
      <c r="D8" s="84"/>
    </row>
    <row r="9" spans="1:4" ht="54.6" customHeight="1">
      <c r="A9" s="88" t="str">
        <f>Stac!C14</f>
        <v>Elective humanistic 1:  Micro and small enterprise management / Project management</v>
      </c>
      <c r="B9" s="84" t="str">
        <f>CONCATENATE(
IF(ISERR(FIND(Opis_efektów_inż!$D$5,Stac!$R14))=FALSE,CONCATENATE(Opis_efektów_inż!$A$5,", "),""),
IF(ISERR(FIND(Opis_efektów_inż!$D$6,Stac!$R14))=FALSE,CONCATENATE(Opis_efektów_inż!$A$6,", "),""),
IF(ISERR(FIND(Opis_efektów_inż!$D$7,Stac!$R14))=FALSE,CONCATENATE(Opis_efektów_inż!$A$7,", "),""),
IF(ISERR(FIND(Opis_efektów_inż!$D$8,Stac!$R14))=FALSE,CONCATENATE(Opis_efektów_inż!$A$8,", "),""))</f>
        <v xml:space="preserve">K1_W25, K1_W27, </v>
      </c>
      <c r="C9" s="85" t="str">
        <f>CONCATENATE(
IF(ISERR(FIND(Opis_efektów_inż!$D$10,Stac!$S14))=FALSE,CONCATENATE(Opis_efektów_inż!$A$10,", "),""),
IF(ISERR(FIND(Opis_efektów_inż!$D$11,Stac!$S14))=FALSE,CONCATENATE(Opis_efektów_inż!$A$11,", "),""),
IF(ISERR(FIND(Opis_efektów_inż!$D$12,Stac!$S14))=FALSE,CONCATENATE(Opis_efektów_inż!$A$12,", "),""),
IF(ISERR(FIND(Opis_efektów_inż!$D$13,Stac!$S14))=FALSE,CONCATENATE(Opis_efektów_inż!$A$13,", "),""),
IF(ISERR(FIND(Opis_efektów_inż!$D$14,Stac!$S14))=FALSE,CONCATENATE(Opis_efektów_inż!$A$14,", "),""),
IF(ISERR(FIND(Opis_efektów_inż!$D$15,Stac!$S14))=FALSE,CONCATENATE(Opis_efektów_inż!$A$15,", "),""),
IF(ISERR(FIND(Opis_efektów_inż!$D$16,Stac!$S14))=FALSE,CONCATENATE(Opis_efektów_inż!$A$16,", "),""),
IF(ISERR(FIND(Opis_efektów_inż!$D$17,Stac!$S14))=FALSE,CONCATENATE(Opis_efektów_inż!$A$17,", "),""),
IF(ISERR(FIND(Opis_efektów_inż!$D$18,Stac!$S14))=FALSE,CONCATENATE(Opis_efektów_inż!$A$18,", "),""),
IF(ISERR(FIND(Opis_efektów_inż!$D$19,Stac!$S14))=FALSE,CONCATENATE(Opis_efektów_inż!$A$19,", "),""),
IF(ISERR(FIND(Opis_efektów_inż!$D$20,Stac!$S14))=FALSE,CONCATENATE(Opis_efektów_inż!$A$20,", "),""),
IF(ISERR(FIND(Opis_efektów_inż!$D$21,Stac!$S14))=FALSE,CONCATENATE(Opis_efektów_inż!$A$21,", "),""),
IF(ISERR(FIND(Opis_efektów_inż!$D$22,Stac!$S14))=FALSE,CONCATENATE(Opis_efektów_inż!$A$22,", "),""),
IF(ISERR(FIND(Opis_efektów_inż!$D$23,Stac!$S14))=FALSE,CONCATENATE(Opis_efektów_inż!$A$23,", "),""),
IF(ISERR(FIND(Opis_efektów_inż!$D$24,Stac!$S14))=FALSE,CONCATENATE(Opis_efektów_inż!$A$24,", "),""),
IF(ISERR(FIND(Opis_efektów_inż!$D$25,Stac!$S14))=FALSE,CONCATENATE(Opis_efektów_inż!$A$25,", "),""))</f>
        <v xml:space="preserve">K1_U20, </v>
      </c>
      <c r="D9" s="84"/>
    </row>
    <row r="10" spans="1:4" ht="25.5" customHeight="1">
      <c r="A10" s="88" t="str">
        <f>Stac!C15</f>
        <v xml:space="preserve">Information engineering </v>
      </c>
      <c r="B10" s="84" t="str">
        <f>CONCATENATE(
IF(ISERR(FIND(Opis_efektów_inż!$D$5,Stac!$R15))=FALSE,CONCATENATE(Opis_efektów_inż!$A$5,", "),""),
IF(ISERR(FIND(Opis_efektów_inż!$D$6,Stac!$R15))=FALSE,CONCATENATE(Opis_efektów_inż!$A$6,", "),""),
IF(ISERR(FIND(Opis_efektów_inż!$D$7,Stac!$R15))=FALSE,CONCATENATE(Opis_efektów_inż!$A$7,", "),""),
IF(ISERR(FIND(Opis_efektów_inż!$D$8,Stac!$R15))=FALSE,CONCATENATE(Opis_efektów_inż!$A$8,", "),""))</f>
        <v/>
      </c>
      <c r="C10" s="85" t="str">
        <f>CONCATENATE(
IF(ISERR(FIND(Opis_efektów_inż!$D$10,Stac!$S15))=FALSE,CONCATENATE(Opis_efektów_inż!$A$10,", "),""),
IF(ISERR(FIND(Opis_efektów_inż!$D$11,Stac!$S15))=FALSE,CONCATENATE(Opis_efektów_inż!$A$11,", "),""),
IF(ISERR(FIND(Opis_efektów_inż!$D$12,Stac!$S15))=FALSE,CONCATENATE(Opis_efektów_inż!$A$12,", "),""),
IF(ISERR(FIND(Opis_efektów_inż!$D$13,Stac!$S15))=FALSE,CONCATENATE(Opis_efektów_inż!$A$13,", "),""),
IF(ISERR(FIND(Opis_efektów_inż!$D$14,Stac!$S15))=FALSE,CONCATENATE(Opis_efektów_inż!$A$14,", "),""),
IF(ISERR(FIND(Opis_efektów_inż!$D$15,Stac!$S15))=FALSE,CONCATENATE(Opis_efektów_inż!$A$15,", "),""),
IF(ISERR(FIND(Opis_efektów_inż!$D$16,Stac!$S15))=FALSE,CONCATENATE(Opis_efektów_inż!$A$16,", "),""),
IF(ISERR(FIND(Opis_efektów_inż!$D$17,Stac!$S15))=FALSE,CONCATENATE(Opis_efektów_inż!$A$17,", "),""),
IF(ISERR(FIND(Opis_efektów_inż!$D$18,Stac!$S15))=FALSE,CONCATENATE(Opis_efektów_inż!$A$18,", "),""),
IF(ISERR(FIND(Opis_efektów_inż!$D$19,Stac!$S15))=FALSE,CONCATENATE(Opis_efektów_inż!$A$19,", "),""),
IF(ISERR(FIND(Opis_efektów_inż!$D$20,Stac!$S15))=FALSE,CONCATENATE(Opis_efektów_inż!$A$20,", "),""),
IF(ISERR(FIND(Opis_efektów_inż!$D$21,Stac!$S15))=FALSE,CONCATENATE(Opis_efektów_inż!$A$21,", "),""),
IF(ISERR(FIND(Opis_efektów_inż!$D$22,Stac!$S15))=FALSE,CONCATENATE(Opis_efektów_inż!$A$22,", "),""),
IF(ISERR(FIND(Opis_efektów_inż!$D$23,Stac!$S15))=FALSE,CONCATENATE(Opis_efektów_inż!$A$23,", "),""),
IF(ISERR(FIND(Opis_efektów_inż!$D$24,Stac!$S15))=FALSE,CONCATENATE(Opis_efektów_inż!$A$24,", "),""),
IF(ISERR(FIND(Opis_efektów_inż!$D$25,Stac!$S15))=FALSE,CONCATENATE(Opis_efektów_inż!$A$25,", "),""))</f>
        <v xml:space="preserve">K1_U10, K1_U26, </v>
      </c>
      <c r="D10" s="84"/>
    </row>
    <row r="11" spans="1:4" ht="25.5" customHeight="1">
      <c r="A11" s="88" t="str">
        <f>Stac!C16</f>
        <v>Ergonomics, occupational health and work safety, intellectual rights protection</v>
      </c>
      <c r="B11" s="84" t="str">
        <f>CONCATENATE(
IF(ISERR(FIND(Opis_efektów_inż!$D$5,Stac!$R16))=FALSE,CONCATENATE(Opis_efektów_inż!$A$5,", "),""),
IF(ISERR(FIND(Opis_efektów_inż!$D$6,Stac!$R16))=FALSE,CONCATENATE(Opis_efektów_inż!$A$6,", "),""),
IF(ISERR(FIND(Opis_efektów_inż!$D$7,Stac!$R16))=FALSE,CONCATENATE(Opis_efektów_inż!$A$7,", "),""),
IF(ISERR(FIND(Opis_efektów_inż!$D$8,Stac!$R16))=FALSE,CONCATENATE(Opis_efektów_inż!$A$8,", "),""))</f>
        <v/>
      </c>
      <c r="C11" s="85" t="str">
        <f>CONCATENATE(
IF(ISERR(FIND(Opis_efektów_inż!$D$10,Stac!$S16))=FALSE,CONCATENATE(Opis_efektów_inż!$A$10,", "),""),
IF(ISERR(FIND(Opis_efektów_inż!$D$11,Stac!$S16))=FALSE,CONCATENATE(Opis_efektów_inż!$A$11,", "),""),
IF(ISERR(FIND(Opis_efektów_inż!$D$12,Stac!$S16))=FALSE,CONCATENATE(Opis_efektów_inż!$A$12,", "),""),
IF(ISERR(FIND(Opis_efektów_inż!$D$13,Stac!$S16))=FALSE,CONCATENATE(Opis_efektów_inż!$A$13,", "),""),
IF(ISERR(FIND(Opis_efektów_inż!$D$14,Stac!$S16))=FALSE,CONCATENATE(Opis_efektów_inż!$A$14,", "),""),
IF(ISERR(FIND(Opis_efektów_inż!$D$15,Stac!$S16))=FALSE,CONCATENATE(Opis_efektów_inż!$A$15,", "),""),
IF(ISERR(FIND(Opis_efektów_inż!$D$16,Stac!$S16))=FALSE,CONCATENATE(Opis_efektów_inż!$A$16,", "),""),
IF(ISERR(FIND(Opis_efektów_inż!$D$17,Stac!$S16))=FALSE,CONCATENATE(Opis_efektów_inż!$A$17,", "),""),
IF(ISERR(FIND(Opis_efektów_inż!$D$18,Stac!$S16))=FALSE,CONCATENATE(Opis_efektów_inż!$A$18,", "),""),
IF(ISERR(FIND(Opis_efektów_inż!$D$19,Stac!$S16))=FALSE,CONCATENATE(Opis_efektów_inż!$A$19,", "),""),
IF(ISERR(FIND(Opis_efektów_inż!$D$20,Stac!$S16))=FALSE,CONCATENATE(Opis_efektów_inż!$A$20,", "),""),
IF(ISERR(FIND(Opis_efektów_inż!$D$21,Stac!$S16))=FALSE,CONCATENATE(Opis_efektów_inż!$A$21,", "),""),
IF(ISERR(FIND(Opis_efektów_inż!$D$22,Stac!$S16))=FALSE,CONCATENATE(Opis_efektów_inż!$A$22,", "),""),
IF(ISERR(FIND(Opis_efektów_inż!$D$23,Stac!$S16))=FALSE,CONCATENATE(Opis_efektów_inż!$A$23,", "),""),
IF(ISERR(FIND(Opis_efektów_inż!$D$24,Stac!$S16))=FALSE,CONCATENATE(Opis_efektów_inż!$A$24,", "),""),
IF(ISERR(FIND(Opis_efektów_inż!$D$25,Stac!$S16))=FALSE,CONCATENATE(Opis_efektów_inż!$A$25,", "),""))</f>
        <v/>
      </c>
      <c r="D11" s="84"/>
    </row>
    <row r="12" spans="1:4" ht="25.5" customHeight="1">
      <c r="A12" s="88" t="str">
        <f>Stac!C17</f>
        <v>Physical education</v>
      </c>
      <c r="B12" s="84" t="str">
        <f>CONCATENATE(
IF(ISERR(FIND(Opis_efektów_inż!$D$5,Stac!$R17))=FALSE,CONCATENATE(Opis_efektów_inż!$A$5,", "),""),
IF(ISERR(FIND(Opis_efektów_inż!$D$6,Stac!$R17))=FALSE,CONCATENATE(Opis_efektów_inż!$A$6,", "),""),
IF(ISERR(FIND(Opis_efektów_inż!$D$7,Stac!$R17))=FALSE,CONCATENATE(Opis_efektów_inż!$A$7,", "),""),
IF(ISERR(FIND(Opis_efektów_inż!$D$8,Stac!$R17))=FALSE,CONCATENATE(Opis_efektów_inż!$A$8,", "),""))</f>
        <v/>
      </c>
      <c r="C12" s="85" t="str">
        <f>CONCATENATE(
IF(ISERR(FIND(Opis_efektów_inż!$D$10,Stac!$S17))=FALSE,CONCATENATE(Opis_efektów_inż!$A$10,", "),""),
IF(ISERR(FIND(Opis_efektów_inż!$D$11,Stac!$S17))=FALSE,CONCATENATE(Opis_efektów_inż!$A$11,", "),""),
IF(ISERR(FIND(Opis_efektów_inż!$D$12,Stac!$S17))=FALSE,CONCATENATE(Opis_efektów_inż!$A$12,", "),""),
IF(ISERR(FIND(Opis_efektów_inż!$D$13,Stac!$S17))=FALSE,CONCATENATE(Opis_efektów_inż!$A$13,", "),""),
IF(ISERR(FIND(Opis_efektów_inż!$D$14,Stac!$S17))=FALSE,CONCATENATE(Opis_efektów_inż!$A$14,", "),""),
IF(ISERR(FIND(Opis_efektów_inż!$D$15,Stac!$S17))=FALSE,CONCATENATE(Opis_efektów_inż!$A$15,", "),""),
IF(ISERR(FIND(Opis_efektów_inż!$D$16,Stac!$S17))=FALSE,CONCATENATE(Opis_efektów_inż!$A$16,", "),""),
IF(ISERR(FIND(Opis_efektów_inż!$D$17,Stac!$S17))=FALSE,CONCATENATE(Opis_efektów_inż!$A$17,", "),""),
IF(ISERR(FIND(Opis_efektów_inż!$D$18,Stac!$S17))=FALSE,CONCATENATE(Opis_efektów_inż!$A$18,", "),""),
IF(ISERR(FIND(Opis_efektów_inż!$D$19,Stac!$S17))=FALSE,CONCATENATE(Opis_efektów_inż!$A$19,", "),""),
IF(ISERR(FIND(Opis_efektów_inż!$D$20,Stac!$S17))=FALSE,CONCATENATE(Opis_efektów_inż!$A$20,", "),""),
IF(ISERR(FIND(Opis_efektów_inż!$D$21,Stac!$S17))=FALSE,CONCATENATE(Opis_efektów_inż!$A$21,", "),""),
IF(ISERR(FIND(Opis_efektów_inż!$D$22,Stac!$S17))=FALSE,CONCATENATE(Opis_efektów_inż!$A$22,", "),""),
IF(ISERR(FIND(Opis_efektów_inż!$D$23,Stac!$S17))=FALSE,CONCATENATE(Opis_efektów_inż!$A$23,", "),""),
IF(ISERR(FIND(Opis_efektów_inż!$D$24,Stac!$S17))=FALSE,CONCATENATE(Opis_efektów_inż!$A$24,", "),""),
IF(ISERR(FIND(Opis_efektów_inż!$D$25,Stac!$S17))=FALSE,CONCATENATE(Opis_efektów_inż!$A$25,", "),""))</f>
        <v/>
      </c>
      <c r="D12" s="84"/>
    </row>
    <row r="13" spans="1:4" ht="25.5" hidden="1" customHeight="1">
      <c r="A13" s="88"/>
      <c r="B13" s="84" t="str">
        <f>CONCATENATE(
IF(ISERR(FIND(Opis_efektów_inż!$D$5,Stac!$R18))=FALSE,CONCATENATE(Opis_efektów_inż!$A$5,", "),""),
IF(ISERR(FIND(Opis_efektów_inż!$D$6,Stac!$R18))=FALSE,CONCATENATE(Opis_efektów_inż!$A$6,", "),""),
IF(ISERR(FIND(Opis_efektów_inż!$D$7,Stac!$R18))=FALSE,CONCATENATE(Opis_efektów_inż!$A$7,", "),""),
IF(ISERR(FIND(Opis_efektów_inż!$D$8,Stac!$R18))=FALSE,CONCATENATE(Opis_efektów_inż!$A$8,", "),""))</f>
        <v/>
      </c>
      <c r="C13" s="85" t="str">
        <f>CONCATENATE(
IF(ISERR(FIND(Opis_efektów_inż!$D$10,Stac!$S18))=FALSE,CONCATENATE(Opis_efektów_inż!$A$10,", "),""),
IF(ISERR(FIND(Opis_efektów_inż!$D$11,Stac!$S18))=FALSE,CONCATENATE(Opis_efektów_inż!$A$11,", "),""),
IF(ISERR(FIND(Opis_efektów_inż!$D$12,Stac!$S18))=FALSE,CONCATENATE(Opis_efektów_inż!$A$12,", "),""),
IF(ISERR(FIND(Opis_efektów_inż!$D$13,Stac!$S18))=FALSE,CONCATENATE(Opis_efektów_inż!$A$13,", "),""),
IF(ISERR(FIND(Opis_efektów_inż!$D$14,Stac!$S18))=FALSE,CONCATENATE(Opis_efektów_inż!$A$14,", "),""),
IF(ISERR(FIND(Opis_efektów_inż!$D$15,Stac!$S18))=FALSE,CONCATENATE(Opis_efektów_inż!$A$15,", "),""),
IF(ISERR(FIND(Opis_efektów_inż!$D$16,Stac!$S18))=FALSE,CONCATENATE(Opis_efektów_inż!$A$16,", "),""),
IF(ISERR(FIND(Opis_efektów_inż!$D$17,Stac!$S18))=FALSE,CONCATENATE(Opis_efektów_inż!$A$17,", "),""),
IF(ISERR(FIND(Opis_efektów_inż!$D$18,Stac!$S18))=FALSE,CONCATENATE(Opis_efektów_inż!$A$18,", "),""),
IF(ISERR(FIND(Opis_efektów_inż!$D$19,Stac!$S18))=FALSE,CONCATENATE(Opis_efektów_inż!$A$19,", "),""),
IF(ISERR(FIND(Opis_efektów_inż!$D$20,Stac!$S18))=FALSE,CONCATENATE(Opis_efektów_inż!$A$20,", "),""),
IF(ISERR(FIND(Opis_efektów_inż!$D$21,Stac!$S18))=FALSE,CONCATENATE(Opis_efektów_inż!$A$21,", "),""),
IF(ISERR(FIND(Opis_efektów_inż!$D$22,Stac!$S18))=FALSE,CONCATENATE(Opis_efektów_inż!$A$22,", "),""),
IF(ISERR(FIND(Opis_efektów_inż!$D$23,Stac!$S18))=FALSE,CONCATENATE(Opis_efektów_inż!$A$23,", "),""),
IF(ISERR(FIND(Opis_efektów_inż!$D$24,Stac!$S18))=FALSE,CONCATENATE(Opis_efektów_inż!$A$24,", "),""),
IF(ISERR(FIND(Opis_efektów_inż!$D$25,Stac!$S18))=FALSE,CONCATENATE(Opis_efektów_inż!$A$25,", "),""))</f>
        <v/>
      </c>
      <c r="D13" s="84"/>
    </row>
    <row r="14" spans="1:4" hidden="1">
      <c r="A14" s="88">
        <f>Stac!C18</f>
        <v>0</v>
      </c>
      <c r="B14" s="84" t="str">
        <f>CONCATENATE(
IF(ISERR(FIND(Opis_efektów_inż!$D$5,Stac!$R19))=FALSE,CONCATENATE(Opis_efektów_inż!$A$5,", "),""),
IF(ISERR(FIND(Opis_efektów_inż!$D$6,Stac!$R19))=FALSE,CONCATENATE(Opis_efektów_inż!$A$6,", "),""),
IF(ISERR(FIND(Opis_efektów_inż!$D$7,Stac!$R19))=FALSE,CONCATENATE(Opis_efektów_inż!$A$7,", "),""),
IF(ISERR(FIND(Opis_efektów_inż!$D$8,Stac!$R19))=FALSE,CONCATENATE(Opis_efektów_inż!$A$8,", "),""))</f>
        <v/>
      </c>
      <c r="C14" s="85" t="str">
        <f>CONCATENATE(
IF(ISERR(FIND(Opis_efektów_inż!$D$10,Stac!$S19))=FALSE,CONCATENATE(Opis_efektów_inż!$A$10,", "),""),
IF(ISERR(FIND(Opis_efektów_inż!$D$11,Stac!$S19))=FALSE,CONCATENATE(Opis_efektów_inż!$A$11,", "),""),
IF(ISERR(FIND(Opis_efektów_inż!$D$12,Stac!$S19))=FALSE,CONCATENATE(Opis_efektów_inż!$A$12,", "),""),
IF(ISERR(FIND(Opis_efektów_inż!$D$13,Stac!$S19))=FALSE,CONCATENATE(Opis_efektów_inż!$A$13,", "),""),
IF(ISERR(FIND(Opis_efektów_inż!$D$14,Stac!$S19))=FALSE,CONCATENATE(Opis_efektów_inż!$A$14,", "),""),
IF(ISERR(FIND(Opis_efektów_inż!$D$15,Stac!$S19))=FALSE,CONCATENATE(Opis_efektów_inż!$A$15,", "),""),
IF(ISERR(FIND(Opis_efektów_inż!$D$16,Stac!$S19))=FALSE,CONCATENATE(Opis_efektów_inż!$A$16,", "),""),
IF(ISERR(FIND(Opis_efektów_inż!$D$17,Stac!$S19))=FALSE,CONCATENATE(Opis_efektów_inż!$A$17,", "),""),
IF(ISERR(FIND(Opis_efektów_inż!$D$18,Stac!$S19))=FALSE,CONCATENATE(Opis_efektów_inż!$A$18,", "),""),
IF(ISERR(FIND(Opis_efektów_inż!$D$19,Stac!$S19))=FALSE,CONCATENATE(Opis_efektów_inż!$A$19,", "),""),
IF(ISERR(FIND(Opis_efektów_inż!$D$20,Stac!$S19))=FALSE,CONCATENATE(Opis_efektów_inż!$A$20,", "),""),
IF(ISERR(FIND(Opis_efektów_inż!$D$21,Stac!$S19))=FALSE,CONCATENATE(Opis_efektów_inż!$A$21,", "),""),
IF(ISERR(FIND(Opis_efektów_inż!$D$22,Stac!$S19))=FALSE,CONCATENATE(Opis_efektów_inż!$A$22,", "),""),
IF(ISERR(FIND(Opis_efektów_inż!$D$23,Stac!$S19))=FALSE,CONCATENATE(Opis_efektów_inż!$A$23,", "),""),
IF(ISERR(FIND(Opis_efektów_inż!$D$24,Stac!$S19))=FALSE,CONCATENATE(Opis_efektów_inż!$A$24,", "),""),
IF(ISERR(FIND(Opis_efektów_inż!$D$25,Stac!$S19))=FALSE,CONCATENATE(Opis_efektów_inż!$A$25,", "),""))</f>
        <v/>
      </c>
      <c r="D14" s="84"/>
    </row>
    <row r="15" spans="1:4" hidden="1">
      <c r="A15" s="88">
        <f>Stac!C19</f>
        <v>0</v>
      </c>
      <c r="B15" s="84" t="str">
        <f>CONCATENATE(
IF(ISERR(FIND(Opis_efektów_inż!$D$5,Stac!$R20))=FALSE,CONCATENATE(Opis_efektów_inż!$A$5,", "),""),
IF(ISERR(FIND(Opis_efektów_inż!$D$6,Stac!$R20))=FALSE,CONCATENATE(Opis_efektów_inż!$A$6,", "),""),
IF(ISERR(FIND(Opis_efektów_inż!$D$7,Stac!$R20))=FALSE,CONCATENATE(Opis_efektów_inż!$A$7,", "),""),
IF(ISERR(FIND(Opis_efektów_inż!$D$8,Stac!$R20))=FALSE,CONCATENATE(Opis_efektów_inż!$A$8,", "),""))</f>
        <v/>
      </c>
      <c r="C15" s="85" t="str">
        <f>CONCATENATE(
IF(ISERR(FIND(Opis_efektów_inż!$D$10,Stac!$S20))=FALSE,CONCATENATE(Opis_efektów_inż!$A$10,", "),""),
IF(ISERR(FIND(Opis_efektów_inż!$D$11,Stac!$S20))=FALSE,CONCATENATE(Opis_efektów_inż!$A$11,", "),""),
IF(ISERR(FIND(Opis_efektów_inż!$D$12,Stac!$S20))=FALSE,CONCATENATE(Opis_efektów_inż!$A$12,", "),""),
IF(ISERR(FIND(Opis_efektów_inż!$D$13,Stac!$S20))=FALSE,CONCATENATE(Opis_efektów_inż!$A$13,", "),""),
IF(ISERR(FIND(Opis_efektów_inż!$D$14,Stac!$S20))=FALSE,CONCATENATE(Opis_efektów_inż!$A$14,", "),""),
IF(ISERR(FIND(Opis_efektów_inż!$D$15,Stac!$S20))=FALSE,CONCATENATE(Opis_efektów_inż!$A$15,", "),""),
IF(ISERR(FIND(Opis_efektów_inż!$D$16,Stac!$S20))=FALSE,CONCATENATE(Opis_efektów_inż!$A$16,", "),""),
IF(ISERR(FIND(Opis_efektów_inż!$D$17,Stac!$S20))=FALSE,CONCATENATE(Opis_efektów_inż!$A$17,", "),""),
IF(ISERR(FIND(Opis_efektów_inż!$D$18,Stac!$S20))=FALSE,CONCATENATE(Opis_efektów_inż!$A$18,", "),""),
IF(ISERR(FIND(Opis_efektów_inż!$D$19,Stac!$S20))=FALSE,CONCATENATE(Opis_efektów_inż!$A$19,", "),""),
IF(ISERR(FIND(Opis_efektów_inż!$D$20,Stac!$S20))=FALSE,CONCATENATE(Opis_efektów_inż!$A$20,", "),""),
IF(ISERR(FIND(Opis_efektów_inż!$D$21,Stac!$S20))=FALSE,CONCATENATE(Opis_efektów_inż!$A$21,", "),""),
IF(ISERR(FIND(Opis_efektów_inż!$D$22,Stac!$S20))=FALSE,CONCATENATE(Opis_efektów_inż!$A$22,", "),""),
IF(ISERR(FIND(Opis_efektów_inż!$D$23,Stac!$S20))=FALSE,CONCATENATE(Opis_efektów_inż!$A$23,", "),""),
IF(ISERR(FIND(Opis_efektów_inż!$D$24,Stac!$S20))=FALSE,CONCATENATE(Opis_efektów_inż!$A$24,", "),""),
IF(ISERR(FIND(Opis_efektów_inż!$D$25,Stac!$S20))=FALSE,CONCATENATE(Opis_efektów_inż!$A$25,", "),""))</f>
        <v/>
      </c>
      <c r="D15" s="84"/>
    </row>
    <row r="16" spans="1:4">
      <c r="A16" s="101" t="str">
        <f>Stac!C20</f>
        <v>Semestr 2:</v>
      </c>
      <c r="B16" s="202" t="str">
        <f>CONCATENATE(
IF(ISERR(FIND(Opis_efektów_inż!$D$5,Stac!$R21))=FALSE,CONCATENATE(Opis_efektów_inż!$A$5,", "),""),
IF(ISERR(FIND(Opis_efektów_inż!$D$6,Stac!$R21))=FALSE,CONCATENATE(Opis_efektów_inż!$A$6,", "),""),
IF(ISERR(FIND(Opis_efektów_inż!$D$7,Stac!$R21))=FALSE,CONCATENATE(Opis_efektów_inż!$A$7,", "),""),
IF(ISERR(FIND(Opis_efektów_inż!$D$8,Stac!$R21))=FALSE,CONCATENATE(Opis_efektów_inż!$A$8,", "),""))</f>
        <v/>
      </c>
      <c r="C16" s="202" t="str">
        <f>CONCATENATE(
IF(ISERR(FIND(Opis_efektów_inż!$D$10,Stac!$S21))=FALSE,CONCATENATE(Opis_efektów_inż!$A$10,", "),""),
IF(ISERR(FIND(Opis_efektów_inż!$D$11,Stac!$S21))=FALSE,CONCATENATE(Opis_efektów_inż!$A$11,", "),""),
IF(ISERR(FIND(Opis_efektów_inż!$D$12,Stac!$S21))=FALSE,CONCATENATE(Opis_efektów_inż!$A$12,", "),""),
IF(ISERR(FIND(Opis_efektów_inż!$D$13,Stac!$S21))=FALSE,CONCATENATE(Opis_efektów_inż!$A$13,", "),""),
IF(ISERR(FIND(Opis_efektów_inż!$D$14,Stac!$S21))=FALSE,CONCATENATE(Opis_efektów_inż!$A$14,", "),""),
IF(ISERR(FIND(Opis_efektów_inż!$D$15,Stac!$S21))=FALSE,CONCATENATE(Opis_efektów_inż!$A$15,", "),""),
IF(ISERR(FIND(Opis_efektów_inż!$D$16,Stac!$S21))=FALSE,CONCATENATE(Opis_efektów_inż!$A$16,", "),""),
IF(ISERR(FIND(Opis_efektów_inż!$D$17,Stac!$S21))=FALSE,CONCATENATE(Opis_efektów_inż!$A$17,", "),""),
IF(ISERR(FIND(Opis_efektów_inż!$D$18,Stac!$S21))=FALSE,CONCATENATE(Opis_efektów_inż!$A$18,", "),""),
IF(ISERR(FIND(Opis_efektów_inż!$D$19,Stac!$S21))=FALSE,CONCATENATE(Opis_efektów_inż!$A$19,", "),""),
IF(ISERR(FIND(Opis_efektów_inż!$D$20,Stac!$S21))=FALSE,CONCATENATE(Opis_efektów_inż!$A$20,", "),""),
IF(ISERR(FIND(Opis_efektów_inż!$D$21,Stac!$S21))=FALSE,CONCATENATE(Opis_efektów_inż!$A$21,", "),""),
IF(ISERR(FIND(Opis_efektów_inż!$D$22,Stac!$S21))=FALSE,CONCATENATE(Opis_efektów_inż!$A$22,", "),""),
IF(ISERR(FIND(Opis_efektów_inż!$D$23,Stac!$S21))=FALSE,CONCATENATE(Opis_efektów_inż!$A$23,", "),""),
IF(ISERR(FIND(Opis_efektów_inż!$D$24,Stac!$S21))=FALSE,CONCATENATE(Opis_efektów_inż!$A$24,", "),""),
IF(ISERR(FIND(Opis_efektów_inż!$D$25,Stac!$S21))=FALSE,CONCATENATE(Opis_efektów_inż!$A$25,", "),""))</f>
        <v/>
      </c>
      <c r="D16" s="202"/>
    </row>
    <row r="17" spans="1:4">
      <c r="A17" s="88" t="str">
        <f>Stac!C22</f>
        <v>Circuit theory</v>
      </c>
      <c r="B17" s="84" t="str">
        <f>CONCATENATE(
IF(ISERR(FIND(Opis_efektów_inż!$D$5,Stac!$R22))=FALSE,CONCATENATE(Opis_efektów_inż!$A$5,", "),""),
IF(ISERR(FIND(Opis_efektów_inż!$D$6,Stac!$R22))=FALSE,CONCATENATE(Opis_efektów_inż!$A$6,", "),""),
IF(ISERR(FIND(Opis_efektów_inż!$D$7,Stac!$R22))=FALSE,CONCATENATE(Opis_efektów_inż!$A$7,", "),""),
IF(ISERR(FIND(Opis_efektów_inż!$D$8,Stac!$R22))=FALSE,CONCATENATE(Opis_efektów_inż!$A$8,", "),""))</f>
        <v/>
      </c>
      <c r="C17" s="85" t="str">
        <f>CONCATENATE(
IF(ISERR(FIND(Opis_efektów_inż!$D$10,Stac!$S22))=FALSE,CONCATENATE(Opis_efektów_inż!$A$10,", "),""),
IF(ISERR(FIND(Opis_efektów_inż!$D$11,Stac!$S22))=FALSE,CONCATENATE(Opis_efektów_inż!$A$11,", "),""),
IF(ISERR(FIND(Opis_efektów_inż!$D$12,Stac!$S22))=FALSE,CONCATENATE(Opis_efektów_inż!$A$12,", "),""),
IF(ISERR(FIND(Opis_efektów_inż!$D$13,Stac!$S22))=FALSE,CONCATENATE(Opis_efektów_inż!$A$13,", "),""),
IF(ISERR(FIND(Opis_efektów_inż!$D$14,Stac!$S22))=FALSE,CONCATENATE(Opis_efektów_inż!$A$14,", "),""),
IF(ISERR(FIND(Opis_efektów_inż!$D$15,Stac!$S22))=FALSE,CONCATENATE(Opis_efektów_inż!$A$15,", "),""),
IF(ISERR(FIND(Opis_efektów_inż!$D$16,Stac!$S22))=FALSE,CONCATENATE(Opis_efektów_inż!$A$16,", "),""),
IF(ISERR(FIND(Opis_efektów_inż!$D$17,Stac!$S22))=FALSE,CONCATENATE(Opis_efektów_inż!$A$17,", "),""),
IF(ISERR(FIND(Opis_efektów_inż!$D$18,Stac!$S22))=FALSE,CONCATENATE(Opis_efektów_inż!$A$18,", "),""),
IF(ISERR(FIND(Opis_efektów_inż!$D$19,Stac!$S22))=FALSE,CONCATENATE(Opis_efektów_inż!$A$19,", "),""),
IF(ISERR(FIND(Opis_efektów_inż!$D$20,Stac!$S22))=FALSE,CONCATENATE(Opis_efektów_inż!$A$20,", "),""),
IF(ISERR(FIND(Opis_efektów_inż!$D$21,Stac!$S22))=FALSE,CONCATENATE(Opis_efektów_inż!$A$21,", "),""),
IF(ISERR(FIND(Opis_efektów_inż!$D$22,Stac!$S22))=FALSE,CONCATENATE(Opis_efektów_inż!$A$22,", "),""),
IF(ISERR(FIND(Opis_efektów_inż!$D$23,Stac!$S22))=FALSE,CONCATENATE(Opis_efektów_inż!$A$23,", "),""),
IF(ISERR(FIND(Opis_efektów_inż!$D$24,Stac!$S22))=FALSE,CONCATENATE(Opis_efektów_inż!$A$24,", "),""),
IF(ISERR(FIND(Opis_efektów_inż!$D$25,Stac!$S22))=FALSE,CONCATENATE(Opis_efektów_inż!$A$25,", "),""))</f>
        <v xml:space="preserve">K1_U14, K1_U15, </v>
      </c>
      <c r="D17" s="84"/>
    </row>
    <row r="18" spans="1:4">
      <c r="A18" s="88" t="str">
        <f>Stac!C23</f>
        <v xml:space="preserve">Information engineering </v>
      </c>
      <c r="B18" s="84" t="str">
        <f>CONCATENATE(
IF(ISERR(FIND(Opis_efektów_inż!$D$5,Stac!$R23))=FALSE,CONCATENATE(Opis_efektów_inż!$A$5,", "),""),
IF(ISERR(FIND(Opis_efektów_inż!$D$6,Stac!$R23))=FALSE,CONCATENATE(Opis_efektów_inż!$A$6,", "),""),
IF(ISERR(FIND(Opis_efektów_inż!$D$7,Stac!$R23))=FALSE,CONCATENATE(Opis_efektów_inż!$A$7,", "),""),
IF(ISERR(FIND(Opis_efektów_inż!$D$8,Stac!$R23))=FALSE,CONCATENATE(Opis_efektów_inż!$A$8,", "),""))</f>
        <v/>
      </c>
      <c r="C18" s="85" t="str">
        <f>CONCATENATE(
IF(ISERR(FIND(Opis_efektów_inż!$D$10,Stac!$S23))=FALSE,CONCATENATE(Opis_efektów_inż!$A$10,", "),""),
IF(ISERR(FIND(Opis_efektów_inż!$D$11,Stac!$S23))=FALSE,CONCATENATE(Opis_efektów_inż!$A$11,", "),""),
IF(ISERR(FIND(Opis_efektów_inż!$D$12,Stac!$S23))=FALSE,CONCATENATE(Opis_efektów_inż!$A$12,", "),""),
IF(ISERR(FIND(Opis_efektów_inż!$D$13,Stac!$S23))=FALSE,CONCATENATE(Opis_efektów_inż!$A$13,", "),""),
IF(ISERR(FIND(Opis_efektów_inż!$D$14,Stac!$S23))=FALSE,CONCATENATE(Opis_efektów_inż!$A$14,", "),""),
IF(ISERR(FIND(Opis_efektów_inż!$D$15,Stac!$S23))=FALSE,CONCATENATE(Opis_efektów_inż!$A$15,", "),""),
IF(ISERR(FIND(Opis_efektów_inż!$D$16,Stac!$S23))=FALSE,CONCATENATE(Opis_efektów_inż!$A$16,", "),""),
IF(ISERR(FIND(Opis_efektów_inż!$D$17,Stac!$S23))=FALSE,CONCATENATE(Opis_efektów_inż!$A$17,", "),""),
IF(ISERR(FIND(Opis_efektów_inż!$D$18,Stac!$S23))=FALSE,CONCATENATE(Opis_efektów_inż!$A$18,", "),""),
IF(ISERR(FIND(Opis_efektów_inż!$D$19,Stac!$S23))=FALSE,CONCATENATE(Opis_efektów_inż!$A$19,", "),""),
IF(ISERR(FIND(Opis_efektów_inż!$D$20,Stac!$S23))=FALSE,CONCATENATE(Opis_efektów_inż!$A$20,", "),""),
IF(ISERR(FIND(Opis_efektów_inż!$D$21,Stac!$S23))=FALSE,CONCATENATE(Opis_efektów_inż!$A$21,", "),""),
IF(ISERR(FIND(Opis_efektów_inż!$D$22,Stac!$S23))=FALSE,CONCATENATE(Opis_efektów_inż!$A$22,", "),""),
IF(ISERR(FIND(Opis_efektów_inż!$D$23,Stac!$S23))=FALSE,CONCATENATE(Opis_efektów_inż!$A$23,", "),""),
IF(ISERR(FIND(Opis_efektów_inż!$D$24,Stac!$S23))=FALSE,CONCATENATE(Opis_efektów_inż!$A$24,", "),""),
IF(ISERR(FIND(Opis_efektów_inż!$D$25,Stac!$S23))=FALSE,CONCATENATE(Opis_efektów_inż!$A$25,", "),""))</f>
        <v xml:space="preserve">K1_U10, K1_U26, </v>
      </c>
      <c r="D18" s="84"/>
    </row>
    <row r="19" spans="1:4">
      <c r="A19" s="88" t="str">
        <f>Stac!C24</f>
        <v>Selected topics in mathematics I</v>
      </c>
      <c r="B19" s="84" t="str">
        <f>CONCATENATE(
IF(ISERR(FIND(Opis_efektów_inż!$D$5,Stac!$R24))=FALSE,CONCATENATE(Opis_efektów_inż!$A$5,", "),""),
IF(ISERR(FIND(Opis_efektów_inż!$D$6,Stac!$R24))=FALSE,CONCATENATE(Opis_efektów_inż!$A$6,", "),""),
IF(ISERR(FIND(Opis_efektów_inż!$D$7,Stac!$R24))=FALSE,CONCATENATE(Opis_efektów_inż!$A$7,", "),""),
IF(ISERR(FIND(Opis_efektów_inż!$D$8,Stac!$R24))=FALSE,CONCATENATE(Opis_efektów_inż!$A$8,", "),""))</f>
        <v/>
      </c>
      <c r="C19" s="85" t="str">
        <f>CONCATENATE(
IF(ISERR(FIND(Opis_efektów_inż!$D$10,Stac!$S24))=FALSE,CONCATENATE(Opis_efektów_inż!$A$10,", "),""),
IF(ISERR(FIND(Opis_efektów_inż!$D$11,Stac!$S24))=FALSE,CONCATENATE(Opis_efektów_inż!$A$11,", "),""),
IF(ISERR(FIND(Opis_efektów_inż!$D$12,Stac!$S24))=FALSE,CONCATENATE(Opis_efektów_inż!$A$12,", "),""),
IF(ISERR(FIND(Opis_efektów_inż!$D$13,Stac!$S24))=FALSE,CONCATENATE(Opis_efektów_inż!$A$13,", "),""),
IF(ISERR(FIND(Opis_efektów_inż!$D$14,Stac!$S24))=FALSE,CONCATENATE(Opis_efektów_inż!$A$14,", "),""),
IF(ISERR(FIND(Opis_efektów_inż!$D$15,Stac!$S24))=FALSE,CONCATENATE(Opis_efektów_inż!$A$15,", "),""),
IF(ISERR(FIND(Opis_efektów_inż!$D$16,Stac!$S24))=FALSE,CONCATENATE(Opis_efektów_inż!$A$16,", "),""),
IF(ISERR(FIND(Opis_efektów_inż!$D$17,Stac!$S24))=FALSE,CONCATENATE(Opis_efektów_inż!$A$17,", "),""),
IF(ISERR(FIND(Opis_efektów_inż!$D$18,Stac!$S24))=FALSE,CONCATENATE(Opis_efektów_inż!$A$18,", "),""),
IF(ISERR(FIND(Opis_efektów_inż!$D$19,Stac!$S24))=FALSE,CONCATENATE(Opis_efektów_inż!$A$19,", "),""),
IF(ISERR(FIND(Opis_efektów_inż!$D$20,Stac!$S24))=FALSE,CONCATENATE(Opis_efektów_inż!$A$20,", "),""),
IF(ISERR(FIND(Opis_efektów_inż!$D$21,Stac!$S24))=FALSE,CONCATENATE(Opis_efektów_inż!$A$21,", "),""),
IF(ISERR(FIND(Opis_efektów_inż!$D$22,Stac!$S24))=FALSE,CONCATENATE(Opis_efektów_inż!$A$22,", "),""),
IF(ISERR(FIND(Opis_efektów_inż!$D$23,Stac!$S24))=FALSE,CONCATENATE(Opis_efektów_inż!$A$23,", "),""),
IF(ISERR(FIND(Opis_efektów_inż!$D$24,Stac!$S24))=FALSE,CONCATENATE(Opis_efektów_inż!$A$24,", "),""),
IF(ISERR(FIND(Opis_efektów_inż!$D$25,Stac!$S24))=FALSE,CONCATENATE(Opis_efektów_inż!$A$25,", "),""))</f>
        <v/>
      </c>
      <c r="D19" s="84"/>
    </row>
    <row r="20" spans="1:4">
      <c r="A20" s="88" t="str">
        <f>Stac!C25</f>
        <v>Selected topics in mathematics II</v>
      </c>
      <c r="B20" s="84" t="str">
        <f>CONCATENATE(
IF(ISERR(FIND(Opis_efektów_inż!$D$5,Stac!$R25))=FALSE,CONCATENATE(Opis_efektów_inż!$A$5,", "),""),
IF(ISERR(FIND(Opis_efektów_inż!$D$6,Stac!$R25))=FALSE,CONCATENATE(Opis_efektów_inż!$A$6,", "),""),
IF(ISERR(FIND(Opis_efektów_inż!$D$7,Stac!$R25))=FALSE,CONCATENATE(Opis_efektów_inż!$A$7,", "),""),
IF(ISERR(FIND(Opis_efektów_inż!$D$8,Stac!$R25))=FALSE,CONCATENATE(Opis_efektów_inż!$A$8,", "),""))</f>
        <v/>
      </c>
      <c r="C20" s="85" t="str">
        <f>CONCATENATE(
IF(ISERR(FIND(Opis_efektów_inż!$D$10,Stac!$S25))=FALSE,CONCATENATE(Opis_efektów_inż!$A$10,", "),""),
IF(ISERR(FIND(Opis_efektów_inż!$D$11,Stac!$S25))=FALSE,CONCATENATE(Opis_efektów_inż!$A$11,", "),""),
IF(ISERR(FIND(Opis_efektów_inż!$D$12,Stac!$S25))=FALSE,CONCATENATE(Opis_efektów_inż!$A$12,", "),""),
IF(ISERR(FIND(Opis_efektów_inż!$D$13,Stac!$S25))=FALSE,CONCATENATE(Opis_efektów_inż!$A$13,", "),""),
IF(ISERR(FIND(Opis_efektów_inż!$D$14,Stac!$S25))=FALSE,CONCATENATE(Opis_efektów_inż!$A$14,", "),""),
IF(ISERR(FIND(Opis_efektów_inż!$D$15,Stac!$S25))=FALSE,CONCATENATE(Opis_efektów_inż!$A$15,", "),""),
IF(ISERR(FIND(Opis_efektów_inż!$D$16,Stac!$S25))=FALSE,CONCATENATE(Opis_efektów_inż!$A$16,", "),""),
IF(ISERR(FIND(Opis_efektów_inż!$D$17,Stac!$S25))=FALSE,CONCATENATE(Opis_efektów_inż!$A$17,", "),""),
IF(ISERR(FIND(Opis_efektów_inż!$D$18,Stac!$S25))=FALSE,CONCATENATE(Opis_efektów_inż!$A$18,", "),""),
IF(ISERR(FIND(Opis_efektów_inż!$D$19,Stac!$S25))=FALSE,CONCATENATE(Opis_efektów_inż!$A$19,", "),""),
IF(ISERR(FIND(Opis_efektów_inż!$D$20,Stac!$S25))=FALSE,CONCATENATE(Opis_efektów_inż!$A$20,", "),""),
IF(ISERR(FIND(Opis_efektów_inż!$D$21,Stac!$S25))=FALSE,CONCATENATE(Opis_efektów_inż!$A$21,", "),""),
IF(ISERR(FIND(Opis_efektów_inż!$D$22,Stac!$S25))=FALSE,CONCATENATE(Opis_efektów_inż!$A$22,", "),""),
IF(ISERR(FIND(Opis_efektów_inż!$D$23,Stac!$S25))=FALSE,CONCATENATE(Opis_efektów_inż!$A$23,", "),""),
IF(ISERR(FIND(Opis_efektów_inż!$D$24,Stac!$S25))=FALSE,CONCATENATE(Opis_efektów_inż!$A$24,", "),""),
IF(ISERR(FIND(Opis_efektów_inż!$D$25,Stac!$S25))=FALSE,CONCATENATE(Opis_efektów_inż!$A$25,", "),""))</f>
        <v xml:space="preserve">K1_U9, </v>
      </c>
      <c r="D20" s="84"/>
    </row>
    <row r="21" spans="1:4">
      <c r="A21" s="88" t="str">
        <f>Stac!C26</f>
        <v xml:space="preserve">Physics </v>
      </c>
      <c r="B21" s="84" t="str">
        <f>CONCATENATE(
IF(ISERR(FIND(Opis_efektów_inż!$D$5,Stac!$R26))=FALSE,CONCATENATE(Opis_efektów_inż!$A$5,", "),""),
IF(ISERR(FIND(Opis_efektów_inż!$D$6,Stac!$R26))=FALSE,CONCATENATE(Opis_efektów_inż!$A$6,", "),""),
IF(ISERR(FIND(Opis_efektów_inż!$D$7,Stac!$R26))=FALSE,CONCATENATE(Opis_efektów_inż!$A$7,", "),""),
IF(ISERR(FIND(Opis_efektów_inż!$D$8,Stac!$R26))=FALSE,CONCATENATE(Opis_efektów_inż!$A$8,", "),""))</f>
        <v/>
      </c>
      <c r="C21" s="85" t="str">
        <f>CONCATENATE(
IF(ISERR(FIND(Opis_efektów_inż!$D$10,Stac!$S26))=FALSE,CONCATENATE(Opis_efektów_inż!$A$10,", "),""),
IF(ISERR(FIND(Opis_efektów_inż!$D$11,Stac!$S26))=FALSE,CONCATENATE(Opis_efektów_inż!$A$11,", "),""),
IF(ISERR(FIND(Opis_efektów_inż!$D$12,Stac!$S26))=FALSE,CONCATENATE(Opis_efektów_inż!$A$12,", "),""),
IF(ISERR(FIND(Opis_efektów_inż!$D$13,Stac!$S26))=FALSE,CONCATENATE(Opis_efektów_inż!$A$13,", "),""),
IF(ISERR(FIND(Opis_efektów_inż!$D$14,Stac!$S26))=FALSE,CONCATENATE(Opis_efektów_inż!$A$14,", "),""),
IF(ISERR(FIND(Opis_efektów_inż!$D$15,Stac!$S26))=FALSE,CONCATENATE(Opis_efektów_inż!$A$15,", "),""),
IF(ISERR(FIND(Opis_efektów_inż!$D$16,Stac!$S26))=FALSE,CONCATENATE(Opis_efektów_inż!$A$16,", "),""),
IF(ISERR(FIND(Opis_efektów_inż!$D$17,Stac!$S26))=FALSE,CONCATENATE(Opis_efektów_inż!$A$17,", "),""),
IF(ISERR(FIND(Opis_efektów_inż!$D$18,Stac!$S26))=FALSE,CONCATENATE(Opis_efektów_inż!$A$18,", "),""),
IF(ISERR(FIND(Opis_efektów_inż!$D$19,Stac!$S26))=FALSE,CONCATENATE(Opis_efektów_inż!$A$19,", "),""),
IF(ISERR(FIND(Opis_efektów_inż!$D$20,Stac!$S26))=FALSE,CONCATENATE(Opis_efektów_inż!$A$20,", "),""),
IF(ISERR(FIND(Opis_efektów_inż!$D$21,Stac!$S26))=FALSE,CONCATENATE(Opis_efektów_inż!$A$21,", "),""),
IF(ISERR(FIND(Opis_efektów_inż!$D$22,Stac!$S26))=FALSE,CONCATENATE(Opis_efektów_inż!$A$22,", "),""),
IF(ISERR(FIND(Opis_efektów_inż!$D$23,Stac!$S26))=FALSE,CONCATENATE(Opis_efektów_inż!$A$23,", "),""),
IF(ISERR(FIND(Opis_efektów_inż!$D$24,Stac!$S26))=FALSE,CONCATENATE(Opis_efektów_inż!$A$24,", "),""),
IF(ISERR(FIND(Opis_efektów_inż!$D$25,Stac!$S26))=FALSE,CONCATENATE(Opis_efektów_inż!$A$25,", "),""))</f>
        <v/>
      </c>
      <c r="D21" s="84"/>
    </row>
    <row r="22" spans="1:4" ht="25.5">
      <c r="A22" s="88" t="str">
        <f>Stac!C27</f>
        <v>Theoret. mechanics and mechanics of materials</v>
      </c>
      <c r="B22" s="84" t="str">
        <f>CONCATENATE(
IF(ISERR(FIND(Opis_efektów_inż!$D$5,Stac!$R27))=FALSE,CONCATENATE(Opis_efektów_inż!$A$5,", "),""),
IF(ISERR(FIND(Opis_efektów_inż!$D$6,Stac!$R27))=FALSE,CONCATENATE(Opis_efektów_inż!$A$6,", "),""),
IF(ISERR(FIND(Opis_efektów_inż!$D$7,Stac!$R27))=FALSE,CONCATENATE(Opis_efektów_inż!$A$7,", "),""),
IF(ISERR(FIND(Opis_efektów_inż!$D$8,Stac!$R27))=FALSE,CONCATENATE(Opis_efektów_inż!$A$8,", "),""))</f>
        <v/>
      </c>
      <c r="C22" s="85" t="str">
        <f>CONCATENATE(
IF(ISERR(FIND(Opis_efektów_inż!$D$10,Stac!$S27))=FALSE,CONCATENATE(Opis_efektów_inż!$A$10,", "),""),
IF(ISERR(FIND(Opis_efektów_inż!$D$11,Stac!$S27))=FALSE,CONCATENATE(Opis_efektów_inż!$A$11,", "),""),
IF(ISERR(FIND(Opis_efektów_inż!$D$12,Stac!$S27))=FALSE,CONCATENATE(Opis_efektów_inż!$A$12,", "),""),
IF(ISERR(FIND(Opis_efektów_inż!$D$13,Stac!$S27))=FALSE,CONCATENATE(Opis_efektów_inż!$A$13,", "),""),
IF(ISERR(FIND(Opis_efektów_inż!$D$14,Stac!$S27))=FALSE,CONCATENATE(Opis_efektów_inż!$A$14,", "),""),
IF(ISERR(FIND(Opis_efektów_inż!$D$15,Stac!$S27))=FALSE,CONCATENATE(Opis_efektów_inż!$A$15,", "),""),
IF(ISERR(FIND(Opis_efektów_inż!$D$16,Stac!$S27))=FALSE,CONCATENATE(Opis_efektów_inż!$A$16,", "),""),
IF(ISERR(FIND(Opis_efektów_inż!$D$17,Stac!$S27))=FALSE,CONCATENATE(Opis_efektów_inż!$A$17,", "),""),
IF(ISERR(FIND(Opis_efektów_inż!$D$18,Stac!$S27))=FALSE,CONCATENATE(Opis_efektów_inż!$A$18,", "),""),
IF(ISERR(FIND(Opis_efektów_inż!$D$19,Stac!$S27))=FALSE,CONCATENATE(Opis_efektów_inż!$A$19,", "),""),
IF(ISERR(FIND(Opis_efektów_inż!$D$20,Stac!$S27))=FALSE,CONCATENATE(Opis_efektów_inż!$A$20,", "),""),
IF(ISERR(FIND(Opis_efektów_inż!$D$21,Stac!$S27))=FALSE,CONCATENATE(Opis_efektów_inż!$A$21,", "),""),
IF(ISERR(FIND(Opis_efektów_inż!$D$22,Stac!$S27))=FALSE,CONCATENATE(Opis_efektów_inż!$A$22,", "),""),
IF(ISERR(FIND(Opis_efektów_inż!$D$23,Stac!$S27))=FALSE,CONCATENATE(Opis_efektów_inż!$A$23,", "),""),
IF(ISERR(FIND(Opis_efektów_inż!$D$24,Stac!$S27))=FALSE,CONCATENATE(Opis_efektów_inż!$A$24,", "),""),
IF(ISERR(FIND(Opis_efektów_inż!$D$25,Stac!$S27))=FALSE,CONCATENATE(Opis_efektów_inż!$A$25,", "),""))</f>
        <v xml:space="preserve">K1_U25, </v>
      </c>
      <c r="D22" s="84"/>
    </row>
    <row r="23" spans="1:4">
      <c r="A23" s="88" t="str">
        <f>Stac!C28</f>
        <v>Signals and dynamic systems</v>
      </c>
      <c r="B23" s="84" t="str">
        <f>CONCATENATE(
IF(ISERR(FIND(Opis_efektów_inż!$D$5,Stac!$R28))=FALSE,CONCATENATE(Opis_efektów_inż!$A$5,", "),""),
IF(ISERR(FIND(Opis_efektów_inż!$D$6,Stac!$R28))=FALSE,CONCATENATE(Opis_efektów_inż!$A$6,", "),""),
IF(ISERR(FIND(Opis_efektów_inż!$D$7,Stac!$R28))=FALSE,CONCATENATE(Opis_efektów_inż!$A$7,", "),""),
IF(ISERR(FIND(Opis_efektów_inż!$D$8,Stac!$R28))=FALSE,CONCATENATE(Opis_efektów_inż!$A$8,", "),""))</f>
        <v/>
      </c>
      <c r="C23" s="85" t="str">
        <f>CONCATENATE(
IF(ISERR(FIND(Opis_efektów_inż!$D$10,Stac!$S28))=FALSE,CONCATENATE(Opis_efektów_inż!$A$10,", "),""),
IF(ISERR(FIND(Opis_efektów_inż!$D$11,Stac!$S28))=FALSE,CONCATENATE(Opis_efektów_inż!$A$11,", "),""),
IF(ISERR(FIND(Opis_efektów_inż!$D$12,Stac!$S28))=FALSE,CONCATENATE(Opis_efektów_inż!$A$12,", "),""),
IF(ISERR(FIND(Opis_efektów_inż!$D$13,Stac!$S28))=FALSE,CONCATENATE(Opis_efektów_inż!$A$13,", "),""),
IF(ISERR(FIND(Opis_efektów_inż!$D$14,Stac!$S28))=FALSE,CONCATENATE(Opis_efektów_inż!$A$14,", "),""),
IF(ISERR(FIND(Opis_efektów_inż!$D$15,Stac!$S28))=FALSE,CONCATENATE(Opis_efektów_inż!$A$15,", "),""),
IF(ISERR(FIND(Opis_efektów_inż!$D$16,Stac!$S28))=FALSE,CONCATENATE(Opis_efektów_inż!$A$16,", "),""),
IF(ISERR(FIND(Opis_efektów_inż!$D$17,Stac!$S28))=FALSE,CONCATENATE(Opis_efektów_inż!$A$17,", "),""),
IF(ISERR(FIND(Opis_efektów_inż!$D$18,Stac!$S28))=FALSE,CONCATENATE(Opis_efektów_inż!$A$18,", "),""),
IF(ISERR(FIND(Opis_efektów_inż!$D$19,Stac!$S28))=FALSE,CONCATENATE(Opis_efektów_inż!$A$19,", "),""),
IF(ISERR(FIND(Opis_efektów_inż!$D$20,Stac!$S28))=FALSE,CONCATENATE(Opis_efektów_inż!$A$20,", "),""),
IF(ISERR(FIND(Opis_efektów_inż!$D$21,Stac!$S28))=FALSE,CONCATENATE(Opis_efektów_inż!$A$21,", "),""),
IF(ISERR(FIND(Opis_efektów_inż!$D$22,Stac!$S28))=FALSE,CONCATENATE(Opis_efektów_inż!$A$22,", "),""),
IF(ISERR(FIND(Opis_efektów_inż!$D$23,Stac!$S28))=FALSE,CONCATENATE(Opis_efektów_inż!$A$23,", "),""),
IF(ISERR(FIND(Opis_efektów_inż!$D$24,Stac!$S28))=FALSE,CONCATENATE(Opis_efektów_inż!$A$24,", "),""),
IF(ISERR(FIND(Opis_efektów_inż!$D$25,Stac!$S28))=FALSE,CONCATENATE(Opis_efektów_inż!$A$25,", "),""))</f>
        <v xml:space="preserve">K1_U9, </v>
      </c>
      <c r="D23" s="84"/>
    </row>
    <row r="24" spans="1:4">
      <c r="A24" s="88" t="str">
        <f>Stac!C29</f>
        <v>Foreign language</v>
      </c>
      <c r="B24" s="84" t="str">
        <f>CONCATENATE(
IF(ISERR(FIND(Opis_efektów_inż!$D$5,Stac!$R29))=FALSE,CONCATENATE(Opis_efektów_inż!$A$5,", "),""),
IF(ISERR(FIND(Opis_efektów_inż!$D$6,Stac!$R29))=FALSE,CONCATENATE(Opis_efektów_inż!$A$6,", "),""),
IF(ISERR(FIND(Opis_efektów_inż!$D$7,Stac!$R29))=FALSE,CONCATENATE(Opis_efektów_inż!$A$7,", "),""),
IF(ISERR(FIND(Opis_efektów_inż!$D$8,Stac!$R29))=FALSE,CONCATENATE(Opis_efektów_inż!$A$8,", "),""))</f>
        <v/>
      </c>
      <c r="C24" s="85" t="str">
        <f>CONCATENATE(
IF(ISERR(FIND(Opis_efektów_inż!$D$10,Stac!$S29))=FALSE,CONCATENATE(Opis_efektów_inż!$A$10,", "),""),
IF(ISERR(FIND(Opis_efektów_inż!$D$11,Stac!$S29))=FALSE,CONCATENATE(Opis_efektów_inż!$A$11,", "),""),
IF(ISERR(FIND(Opis_efektów_inż!$D$12,Stac!$S29))=FALSE,CONCATENATE(Opis_efektów_inż!$A$12,", "),""),
IF(ISERR(FIND(Opis_efektów_inż!$D$13,Stac!$S29))=FALSE,CONCATENATE(Opis_efektów_inż!$A$13,", "),""),
IF(ISERR(FIND(Opis_efektów_inż!$D$14,Stac!$S29))=FALSE,CONCATENATE(Opis_efektów_inż!$A$14,", "),""),
IF(ISERR(FIND(Opis_efektów_inż!$D$15,Stac!$S29))=FALSE,CONCATENATE(Opis_efektów_inż!$A$15,", "),""),
IF(ISERR(FIND(Opis_efektów_inż!$D$16,Stac!$S29))=FALSE,CONCATENATE(Opis_efektów_inż!$A$16,", "),""),
IF(ISERR(FIND(Opis_efektów_inż!$D$17,Stac!$S29))=FALSE,CONCATENATE(Opis_efektów_inż!$A$17,", "),""),
IF(ISERR(FIND(Opis_efektów_inż!$D$18,Stac!$S29))=FALSE,CONCATENATE(Opis_efektów_inż!$A$18,", "),""),
IF(ISERR(FIND(Opis_efektów_inż!$D$19,Stac!$S29))=FALSE,CONCATENATE(Opis_efektów_inż!$A$19,", "),""),
IF(ISERR(FIND(Opis_efektów_inż!$D$20,Stac!$S29))=FALSE,CONCATENATE(Opis_efektów_inż!$A$20,", "),""),
IF(ISERR(FIND(Opis_efektów_inż!$D$21,Stac!$S29))=FALSE,CONCATENATE(Opis_efektów_inż!$A$21,", "),""),
IF(ISERR(FIND(Opis_efektów_inż!$D$22,Stac!$S29))=FALSE,CONCATENATE(Opis_efektów_inż!$A$22,", "),""),
IF(ISERR(FIND(Opis_efektów_inż!$D$23,Stac!$S29))=FALSE,CONCATENATE(Opis_efektów_inż!$A$23,", "),""),
IF(ISERR(FIND(Opis_efektów_inż!$D$24,Stac!$S29))=FALSE,CONCATENATE(Opis_efektów_inż!$A$24,", "),""),
IF(ISERR(FIND(Opis_efektów_inż!$D$25,Stac!$S29))=FALSE,CONCATENATE(Opis_efektów_inż!$A$25,", "),""))</f>
        <v/>
      </c>
      <c r="D24" s="84"/>
    </row>
    <row r="25" spans="1:4">
      <c r="A25" s="88" t="str">
        <f>Stac!C30</f>
        <v>Physical education</v>
      </c>
      <c r="B25" s="84" t="str">
        <f>CONCATENATE(
IF(ISERR(FIND(Opis_efektów_inż!$D$5,Stac!$R32))=FALSE,CONCATENATE(Opis_efektów_inż!$A$5,", "),""),
IF(ISERR(FIND(Opis_efektów_inż!$D$6,Stac!$R32))=FALSE,CONCATENATE(Opis_efektów_inż!$A$6,", "),""),
IF(ISERR(FIND(Opis_efektów_inż!$D$7,Stac!$R32))=FALSE,CONCATENATE(Opis_efektów_inż!$A$7,", "),""),
IF(ISERR(FIND(Opis_efektów_inż!$D$8,Stac!$R32))=FALSE,CONCATENATE(Opis_efektów_inż!$A$8,", "),""))</f>
        <v/>
      </c>
      <c r="C25" s="85" t="str">
        <f>CONCATENATE(
IF(ISERR(FIND(Opis_efektów_inż!$D$10,Stac!$S30))=FALSE,CONCATENATE(Opis_efektów_inż!$A$10,", "),""),
IF(ISERR(FIND(Opis_efektów_inż!$D$11,Stac!$S30))=FALSE,CONCATENATE(Opis_efektów_inż!$A$11,", "),""),
IF(ISERR(FIND(Opis_efektów_inż!$D$12,Stac!$S30))=FALSE,CONCATENATE(Opis_efektów_inż!$A$12,", "),""),
IF(ISERR(FIND(Opis_efektów_inż!$D$13,Stac!$S30))=FALSE,CONCATENATE(Opis_efektów_inż!$A$13,", "),""),
IF(ISERR(FIND(Opis_efektów_inż!$D$14,Stac!$S30))=FALSE,CONCATENATE(Opis_efektów_inż!$A$14,", "),""),
IF(ISERR(FIND(Opis_efektów_inż!$D$15,Stac!$S30))=FALSE,CONCATENATE(Opis_efektów_inż!$A$15,", "),""),
IF(ISERR(FIND(Opis_efektów_inż!$D$16,Stac!$S30))=FALSE,CONCATENATE(Opis_efektów_inż!$A$16,", "),""),
IF(ISERR(FIND(Opis_efektów_inż!$D$17,Stac!$S30))=FALSE,CONCATENATE(Opis_efektów_inż!$A$17,", "),""),
IF(ISERR(FIND(Opis_efektów_inż!$D$18,Stac!$S30))=FALSE,CONCATENATE(Opis_efektów_inż!$A$18,", "),""),
IF(ISERR(FIND(Opis_efektów_inż!$D$19,Stac!$S30))=FALSE,CONCATENATE(Opis_efektów_inż!$A$19,", "),""),
IF(ISERR(FIND(Opis_efektów_inż!$D$20,Stac!$S30))=FALSE,CONCATENATE(Opis_efektów_inż!$A$20,", "),""),
IF(ISERR(FIND(Opis_efektów_inż!$D$21,Stac!$S30))=FALSE,CONCATENATE(Opis_efektów_inż!$A$21,", "),""),
IF(ISERR(FIND(Opis_efektów_inż!$D$22,Stac!$S30))=FALSE,CONCATENATE(Opis_efektów_inż!$A$22,", "),""),
IF(ISERR(FIND(Opis_efektów_inż!$D$23,Stac!$S30))=FALSE,CONCATENATE(Opis_efektów_inż!$A$23,", "),""),
IF(ISERR(FIND(Opis_efektów_inż!$D$24,Stac!$S30))=FALSE,CONCATENATE(Opis_efektów_inż!$A$24,", "),""),
IF(ISERR(FIND(Opis_efektów_inż!$D$25,Stac!$S30))=FALSE,CONCATENATE(Opis_efektów_inż!$A$25,", "),""))</f>
        <v/>
      </c>
      <c r="D25" s="84"/>
    </row>
    <row r="26" spans="1:4" hidden="1">
      <c r="A26" s="88"/>
      <c r="B26" s="84"/>
      <c r="C26" s="85" t="str">
        <f>CONCATENATE(
IF(ISERR(FIND(Opis_efektów_inż!$D$10,Stac!$S31))=FALSE,CONCATENATE(Opis_efektów_inż!$A$10,", "),""),
IF(ISERR(FIND(Opis_efektów_inż!$D$11,Stac!$S31))=FALSE,CONCATENATE(Opis_efektów_inż!$A$11,", "),""),
IF(ISERR(FIND(Opis_efektów_inż!$D$12,Stac!$S31))=FALSE,CONCATENATE(Opis_efektów_inż!$A$12,", "),""),
IF(ISERR(FIND(Opis_efektów_inż!$D$13,Stac!$S31))=FALSE,CONCATENATE(Opis_efektów_inż!$A$13,", "),""),
IF(ISERR(FIND(Opis_efektów_inż!$D$14,Stac!$S31))=FALSE,CONCATENATE(Opis_efektów_inż!$A$14,", "),""),
IF(ISERR(FIND(Opis_efektów_inż!$D$15,Stac!$S31))=FALSE,CONCATENATE(Opis_efektów_inż!$A$15,", "),""),
IF(ISERR(FIND(Opis_efektów_inż!$D$16,Stac!$S31))=FALSE,CONCATENATE(Opis_efektów_inż!$A$16,", "),""),
IF(ISERR(FIND(Opis_efektów_inż!$D$17,Stac!$S31))=FALSE,CONCATENATE(Opis_efektów_inż!$A$17,", "),""),
IF(ISERR(FIND(Opis_efektów_inż!$D$18,Stac!$S31))=FALSE,CONCATENATE(Opis_efektów_inż!$A$18,", "),""),
IF(ISERR(FIND(Opis_efektów_inż!$D$19,Stac!$S31))=FALSE,CONCATENATE(Opis_efektów_inż!$A$19,", "),""),
IF(ISERR(FIND(Opis_efektów_inż!$D$20,Stac!$S31))=FALSE,CONCATENATE(Opis_efektów_inż!$A$20,", "),""),
IF(ISERR(FIND(Opis_efektów_inż!$D$21,Stac!$S31))=FALSE,CONCATENATE(Opis_efektów_inż!$A$21,", "),""),
IF(ISERR(FIND(Opis_efektów_inż!$D$22,Stac!$S31))=FALSE,CONCATENATE(Opis_efektów_inż!$A$22,", "),""),
IF(ISERR(FIND(Opis_efektów_inż!$D$23,Stac!$S31))=FALSE,CONCATENATE(Opis_efektów_inż!$A$23,", "),""),
IF(ISERR(FIND(Opis_efektów_inż!$D$24,Stac!$S31))=FALSE,CONCATENATE(Opis_efektów_inż!$A$24,", "),""),
IF(ISERR(FIND(Opis_efektów_inż!$D$25,Stac!$S31))=FALSE,CONCATENATE(Opis_efektów_inż!$A$25,", "),""))</f>
        <v/>
      </c>
      <c r="D26" s="84"/>
    </row>
    <row r="27" spans="1:4" hidden="1">
      <c r="A27" s="88">
        <f>Stac!C31</f>
        <v>0</v>
      </c>
      <c r="B27" s="84" t="str">
        <f>CONCATENATE(
IF(ISERR(FIND(Opis_efektów_inż!$D$5,Stac!$R33))=FALSE,CONCATENATE(Opis_efektów_inż!$A$5,", "),""),
IF(ISERR(FIND(Opis_efektów_inż!$D$6,Stac!$R33))=FALSE,CONCATENATE(Opis_efektów_inż!$A$6,", "),""),
IF(ISERR(FIND(Opis_efektów_inż!$D$7,Stac!$R33))=FALSE,CONCATENATE(Opis_efektów_inż!$A$7,", "),""),
IF(ISERR(FIND(Opis_efektów_inż!$D$8,Stac!$R33))=FALSE,CONCATENATE(Opis_efektów_inż!$A$8,", "),""))</f>
        <v/>
      </c>
      <c r="C27" s="85" t="str">
        <f>CONCATENATE(
IF(ISERR(FIND(Opis_efektów_inż!$D$10,Stac!$S32))=FALSE,CONCATENATE(Opis_efektów_inż!$A$10,", "),""),
IF(ISERR(FIND(Opis_efektów_inż!$D$11,Stac!$S32))=FALSE,CONCATENATE(Opis_efektów_inż!$A$11,", "),""),
IF(ISERR(FIND(Opis_efektów_inż!$D$12,Stac!$S32))=FALSE,CONCATENATE(Opis_efektów_inż!$A$12,", "),""),
IF(ISERR(FIND(Opis_efektów_inż!$D$13,Stac!$S32))=FALSE,CONCATENATE(Opis_efektów_inż!$A$13,", "),""),
IF(ISERR(FIND(Opis_efektów_inż!$D$14,Stac!$S32))=FALSE,CONCATENATE(Opis_efektów_inż!$A$14,", "),""),
IF(ISERR(FIND(Opis_efektów_inż!$D$15,Stac!$S32))=FALSE,CONCATENATE(Opis_efektów_inż!$A$15,", "),""),
IF(ISERR(FIND(Opis_efektów_inż!$D$16,Stac!$S32))=FALSE,CONCATENATE(Opis_efektów_inż!$A$16,", "),""),
IF(ISERR(FIND(Opis_efektów_inż!$D$17,Stac!$S32))=FALSE,CONCATENATE(Opis_efektów_inż!$A$17,", "),""),
IF(ISERR(FIND(Opis_efektów_inż!$D$18,Stac!$S32))=FALSE,CONCATENATE(Opis_efektów_inż!$A$18,", "),""),
IF(ISERR(FIND(Opis_efektów_inż!$D$19,Stac!$S32))=FALSE,CONCATENATE(Opis_efektów_inż!$A$19,", "),""),
IF(ISERR(FIND(Opis_efektów_inż!$D$20,Stac!$S32))=FALSE,CONCATENATE(Opis_efektów_inż!$A$20,", "),""),
IF(ISERR(FIND(Opis_efektów_inż!$D$21,Stac!$S32))=FALSE,CONCATENATE(Opis_efektów_inż!$A$21,", "),""),
IF(ISERR(FIND(Opis_efektów_inż!$D$22,Stac!$S32))=FALSE,CONCATENATE(Opis_efektów_inż!$A$22,", "),""),
IF(ISERR(FIND(Opis_efektów_inż!$D$23,Stac!$S32))=FALSE,CONCATENATE(Opis_efektów_inż!$A$23,", "),""),
IF(ISERR(FIND(Opis_efektów_inż!$D$24,Stac!$S32))=FALSE,CONCATENATE(Opis_efektów_inż!$A$24,", "),""),
IF(ISERR(FIND(Opis_efektów_inż!$D$25,Stac!$S32))=FALSE,CONCATENATE(Opis_efektów_inż!$A$25,", "),""))</f>
        <v/>
      </c>
      <c r="D27" s="84"/>
    </row>
    <row r="28" spans="1:4" hidden="1">
      <c r="A28" s="88">
        <f>Stac!C32</f>
        <v>0</v>
      </c>
      <c r="B28" s="84" t="str">
        <f>CONCATENATE(
IF(ISERR(FIND(Opis_efektów_inż!$D$5,Stac!$R34))=FALSE,CONCATENATE(Opis_efektów_inż!$A$5,", "),""),
IF(ISERR(FIND(Opis_efektów_inż!$D$6,Stac!$R34))=FALSE,CONCATENATE(Opis_efektów_inż!$A$6,", "),""),
IF(ISERR(FIND(Opis_efektów_inż!$D$7,Stac!$R34))=FALSE,CONCATENATE(Opis_efektów_inż!$A$7,", "),""),
IF(ISERR(FIND(Opis_efektów_inż!$D$8,Stac!$R34))=FALSE,CONCATENATE(Opis_efektów_inż!$A$8,", "),""))</f>
        <v/>
      </c>
      <c r="C28" s="85" t="str">
        <f>CONCATENATE(
IF(ISERR(FIND(Opis_efektów_inż!$D$10,Stac!$S33))=FALSE,CONCATENATE(Opis_efektów_inż!$A$10,", "),""),
IF(ISERR(FIND(Opis_efektów_inż!$D$11,Stac!$S33))=FALSE,CONCATENATE(Opis_efektów_inż!$A$11,", "),""),
IF(ISERR(FIND(Opis_efektów_inż!$D$12,Stac!$S33))=FALSE,CONCATENATE(Opis_efektów_inż!$A$12,", "),""),
IF(ISERR(FIND(Opis_efektów_inż!$D$13,Stac!$S33))=FALSE,CONCATENATE(Opis_efektów_inż!$A$13,", "),""),
IF(ISERR(FIND(Opis_efektów_inż!$D$14,Stac!$S33))=FALSE,CONCATENATE(Opis_efektów_inż!$A$14,", "),""),
IF(ISERR(FIND(Opis_efektów_inż!$D$15,Stac!$S33))=FALSE,CONCATENATE(Opis_efektów_inż!$A$15,", "),""),
IF(ISERR(FIND(Opis_efektów_inż!$D$16,Stac!$S33))=FALSE,CONCATENATE(Opis_efektów_inż!$A$16,", "),""),
IF(ISERR(FIND(Opis_efektów_inż!$D$17,Stac!$S33))=FALSE,CONCATENATE(Opis_efektów_inż!$A$17,", "),""),
IF(ISERR(FIND(Opis_efektów_inż!$D$18,Stac!$S33))=FALSE,CONCATENATE(Opis_efektów_inż!$A$18,", "),""),
IF(ISERR(FIND(Opis_efektów_inż!$D$19,Stac!$S33))=FALSE,CONCATENATE(Opis_efektów_inż!$A$19,", "),""),
IF(ISERR(FIND(Opis_efektów_inż!$D$20,Stac!$S33))=FALSE,CONCATENATE(Opis_efektów_inż!$A$20,", "),""),
IF(ISERR(FIND(Opis_efektów_inż!$D$21,Stac!$S33))=FALSE,CONCATENATE(Opis_efektów_inż!$A$21,", "),""),
IF(ISERR(FIND(Opis_efektów_inż!$D$22,Stac!$S33))=FALSE,CONCATENATE(Opis_efektów_inż!$A$22,", "),""),
IF(ISERR(FIND(Opis_efektów_inż!$D$23,Stac!$S33))=FALSE,CONCATENATE(Opis_efektów_inż!$A$23,", "),""),
IF(ISERR(FIND(Opis_efektów_inż!$D$24,Stac!$S33))=FALSE,CONCATENATE(Opis_efektów_inż!$A$24,", "),""),
IF(ISERR(FIND(Opis_efektów_inż!$D$25,Stac!$S33))=FALSE,CONCATENATE(Opis_efektów_inż!$A$25,", "),""))</f>
        <v/>
      </c>
      <c r="D28" s="84"/>
    </row>
    <row r="29" spans="1:4">
      <c r="A29" s="101" t="str">
        <f>Stac!C33</f>
        <v>Semestr 3:</v>
      </c>
      <c r="B29" s="202" t="str">
        <f>CONCATENATE(
IF(ISERR(FIND(Opis_efektów_inż!$D$5,Stac!$R35))=FALSE,CONCATENATE(Opis_efektów_inż!$A$5,", "),""),
IF(ISERR(FIND(Opis_efektów_inż!$D$6,Stac!$R35))=FALSE,CONCATENATE(Opis_efektów_inż!$A$6,", "),""),
IF(ISERR(FIND(Opis_efektów_inż!$D$7,Stac!$R35))=FALSE,CONCATENATE(Opis_efektów_inż!$A$7,", "),""),
IF(ISERR(FIND(Opis_efektów_inż!$D$8,Stac!$R35))=FALSE,CONCATENATE(Opis_efektów_inż!$A$8,", "),""))</f>
        <v/>
      </c>
      <c r="C29" s="202" t="str">
        <f>CONCATENATE(
IF(ISERR(FIND(Opis_efektów_inż!$D$10,Stac!$S34))=FALSE,CONCATENATE(Opis_efektów_inż!$A$10,", "),""),
IF(ISERR(FIND(Opis_efektów_inż!$D$11,Stac!$S34))=FALSE,CONCATENATE(Opis_efektów_inż!$A$11,", "),""),
IF(ISERR(FIND(Opis_efektów_inż!$D$12,Stac!$S34))=FALSE,CONCATENATE(Opis_efektów_inż!$A$12,", "),""),
IF(ISERR(FIND(Opis_efektów_inż!$D$13,Stac!$S34))=FALSE,CONCATENATE(Opis_efektów_inż!$A$13,", "),""),
IF(ISERR(FIND(Opis_efektów_inż!$D$14,Stac!$S34))=FALSE,CONCATENATE(Opis_efektów_inż!$A$14,", "),""),
IF(ISERR(FIND(Opis_efektów_inż!$D$15,Stac!$S34))=FALSE,CONCATENATE(Opis_efektów_inż!$A$15,", "),""),
IF(ISERR(FIND(Opis_efektów_inż!$D$16,Stac!$S34))=FALSE,CONCATENATE(Opis_efektów_inż!$A$16,", "),""),
IF(ISERR(FIND(Opis_efektów_inż!$D$17,Stac!$S34))=FALSE,CONCATENATE(Opis_efektów_inż!$A$17,", "),""),
IF(ISERR(FIND(Opis_efektów_inż!$D$18,Stac!$S34))=FALSE,CONCATENATE(Opis_efektów_inż!$A$18,", "),""),
IF(ISERR(FIND(Opis_efektów_inż!$D$19,Stac!$S34))=FALSE,CONCATENATE(Opis_efektów_inż!$A$19,", "),""),
IF(ISERR(FIND(Opis_efektów_inż!$D$20,Stac!$S34))=FALSE,CONCATENATE(Opis_efektów_inż!$A$20,", "),""),
IF(ISERR(FIND(Opis_efektów_inż!$D$21,Stac!$S34))=FALSE,CONCATENATE(Opis_efektów_inż!$A$21,", "),""),
IF(ISERR(FIND(Opis_efektów_inż!$D$22,Stac!$S34))=FALSE,CONCATENATE(Opis_efektów_inż!$A$22,", "),""),
IF(ISERR(FIND(Opis_efektów_inż!$D$23,Stac!$S34))=FALSE,CONCATENATE(Opis_efektów_inż!$A$23,", "),""),
IF(ISERR(FIND(Opis_efektów_inż!$D$24,Stac!$S34))=FALSE,CONCATENATE(Opis_efektów_inż!$A$24,", "),""),
IF(ISERR(FIND(Opis_efektów_inż!$D$25,Stac!$S34))=FALSE,CONCATENATE(Opis_efektów_inż!$A$25,", "),""))</f>
        <v/>
      </c>
      <c r="D29" s="202"/>
    </row>
    <row r="30" spans="1:4">
      <c r="A30" s="88" t="str">
        <f>Stac!C35</f>
        <v>Electronics</v>
      </c>
      <c r="B30" s="84" t="str">
        <f>CONCATENATE(
IF(ISERR(FIND(Opis_efektów_inż!$D$5,Stac!$R36))=FALSE,CONCATENATE(Opis_efektów_inż!$A$5,", "),""),
IF(ISERR(FIND(Opis_efektów_inż!$D$6,Stac!$R36))=FALSE,CONCATENATE(Opis_efektów_inż!$A$6,", "),""),
IF(ISERR(FIND(Opis_efektów_inż!$D$7,Stac!$R36))=FALSE,CONCATENATE(Opis_efektów_inż!$A$7,", "),""),
IF(ISERR(FIND(Opis_efektów_inż!$D$8,Stac!$R36))=FALSE,CONCATENATE(Opis_efektów_inż!$A$8,", "),""))</f>
        <v/>
      </c>
      <c r="C30" s="85" t="str">
        <f>CONCATENATE(
IF(ISERR(FIND(Opis_efektów_inż!$D$10,Stac!$S35))=FALSE,CONCATENATE(Opis_efektów_inż!$A$10,", "),""),
IF(ISERR(FIND(Opis_efektów_inż!$D$11,Stac!$S35))=FALSE,CONCATENATE(Opis_efektów_inż!$A$11,", "),""),
IF(ISERR(FIND(Opis_efektów_inż!$D$12,Stac!$S35))=FALSE,CONCATENATE(Opis_efektów_inż!$A$12,", "),""),
IF(ISERR(FIND(Opis_efektów_inż!$D$13,Stac!$S35))=FALSE,CONCATENATE(Opis_efektów_inż!$A$13,", "),""),
IF(ISERR(FIND(Opis_efektów_inż!$D$14,Stac!$S35))=FALSE,CONCATENATE(Opis_efektów_inż!$A$14,", "),""),
IF(ISERR(FIND(Opis_efektów_inż!$D$15,Stac!$S35))=FALSE,CONCATENATE(Opis_efektów_inż!$A$15,", "),""),
IF(ISERR(FIND(Opis_efektów_inż!$D$16,Stac!$S35))=FALSE,CONCATENATE(Opis_efektów_inż!$A$16,", "),""),
IF(ISERR(FIND(Opis_efektów_inż!$D$17,Stac!$S35))=FALSE,CONCATENATE(Opis_efektów_inż!$A$17,", "),""),
IF(ISERR(FIND(Opis_efektów_inż!$D$18,Stac!$S35))=FALSE,CONCATENATE(Opis_efektów_inż!$A$18,", "),""),
IF(ISERR(FIND(Opis_efektów_inż!$D$19,Stac!$S35))=FALSE,CONCATENATE(Opis_efektów_inż!$A$19,", "),""),
IF(ISERR(FIND(Opis_efektów_inż!$D$20,Stac!$S35))=FALSE,CONCATENATE(Opis_efektów_inż!$A$20,", "),""),
IF(ISERR(FIND(Opis_efektów_inż!$D$21,Stac!$S35))=FALSE,CONCATENATE(Opis_efektów_inż!$A$21,", "),""),
IF(ISERR(FIND(Opis_efektów_inż!$D$22,Stac!$S35))=FALSE,CONCATENATE(Opis_efektów_inż!$A$22,", "),""),
IF(ISERR(FIND(Opis_efektów_inż!$D$23,Stac!$S35))=FALSE,CONCATENATE(Opis_efektów_inż!$A$23,", "),""),
IF(ISERR(FIND(Opis_efektów_inż!$D$24,Stac!$S35))=FALSE,CONCATENATE(Opis_efektów_inż!$A$24,", "),""),
IF(ISERR(FIND(Opis_efektów_inż!$D$25,Stac!$S35))=FALSE,CONCATENATE(Opis_efektów_inż!$A$25,", "),""))</f>
        <v xml:space="preserve">K1_U15, K1_U25, </v>
      </c>
      <c r="D30" s="84"/>
    </row>
    <row r="31" spans="1:4">
      <c r="A31" s="88" t="str">
        <f>Stac!C36</f>
        <v>Control basics</v>
      </c>
      <c r="B31" s="84" t="str">
        <f>CONCATENATE(
IF(ISERR(FIND(Opis_efektów_inż!$D$5,Stac!$R37))=FALSE,CONCATENATE(Opis_efektów_inż!$A$5,", "),""),
IF(ISERR(FIND(Opis_efektów_inż!$D$6,Stac!$R37))=FALSE,CONCATENATE(Opis_efektów_inż!$A$6,", "),""),
IF(ISERR(FIND(Opis_efektów_inż!$D$7,Stac!$R37))=FALSE,CONCATENATE(Opis_efektów_inż!$A$7,", "),""),
IF(ISERR(FIND(Opis_efektów_inż!$D$8,Stac!$R37))=FALSE,CONCATENATE(Opis_efektów_inż!$A$8,", "),""))</f>
        <v/>
      </c>
      <c r="C31" s="85" t="str">
        <f>CONCATENATE(
IF(ISERR(FIND(Opis_efektów_inż!$D$10,Stac!$S36))=FALSE,CONCATENATE(Opis_efektów_inż!$A$10,", "),""),
IF(ISERR(FIND(Opis_efektów_inż!$D$11,Stac!$S36))=FALSE,CONCATENATE(Opis_efektów_inż!$A$11,", "),""),
IF(ISERR(FIND(Opis_efektów_inż!$D$12,Stac!$S36))=FALSE,CONCATENATE(Opis_efektów_inż!$A$12,", "),""),
IF(ISERR(FIND(Opis_efektów_inż!$D$13,Stac!$S36))=FALSE,CONCATENATE(Opis_efektów_inż!$A$13,", "),""),
IF(ISERR(FIND(Opis_efektów_inż!$D$14,Stac!$S36))=FALSE,CONCATENATE(Opis_efektów_inż!$A$14,", "),""),
IF(ISERR(FIND(Opis_efektów_inż!$D$15,Stac!$S36))=FALSE,CONCATENATE(Opis_efektów_inż!$A$15,", "),""),
IF(ISERR(FIND(Opis_efektów_inż!$D$16,Stac!$S36))=FALSE,CONCATENATE(Opis_efektów_inż!$A$16,", "),""),
IF(ISERR(FIND(Opis_efektów_inż!$D$17,Stac!$S36))=FALSE,CONCATENATE(Opis_efektów_inż!$A$17,", "),""),
IF(ISERR(FIND(Opis_efektów_inż!$D$18,Stac!$S36))=FALSE,CONCATENATE(Opis_efektów_inż!$A$18,", "),""),
IF(ISERR(FIND(Opis_efektów_inż!$D$19,Stac!$S36))=FALSE,CONCATENATE(Opis_efektów_inż!$A$19,", "),""),
IF(ISERR(FIND(Opis_efektów_inż!$D$20,Stac!$S36))=FALSE,CONCATENATE(Opis_efektów_inż!$A$20,", "),""),
IF(ISERR(FIND(Opis_efektów_inż!$D$21,Stac!$S36))=FALSE,CONCATENATE(Opis_efektów_inż!$A$21,", "),""),
IF(ISERR(FIND(Opis_efektów_inż!$D$22,Stac!$S36))=FALSE,CONCATENATE(Opis_efektów_inż!$A$22,", "),""),
IF(ISERR(FIND(Opis_efektów_inż!$D$23,Stac!$S36))=FALSE,CONCATENATE(Opis_efektów_inż!$A$23,", "),""),
IF(ISERR(FIND(Opis_efektów_inż!$D$24,Stac!$S36))=FALSE,CONCATENATE(Opis_efektów_inż!$A$24,", "),""),
IF(ISERR(FIND(Opis_efektów_inż!$D$25,Stac!$S36))=FALSE,CONCATENATE(Opis_efektów_inż!$A$25,", "),""))</f>
        <v xml:space="preserve">K1_U10, K1_U14, K1_U12, </v>
      </c>
      <c r="D31" s="84"/>
    </row>
    <row r="32" spans="1:4">
      <c r="A32" s="88" t="str">
        <f>Stac!C37</f>
        <v>Electrical engineering  (circuit theory)</v>
      </c>
      <c r="B32" s="84" t="str">
        <f>CONCATENATE(
IF(ISERR(FIND(Opis_efektów_inż!$D$5,Stac!$R38))=FALSE,CONCATENATE(Opis_efektów_inż!$A$5,", "),""),
IF(ISERR(FIND(Opis_efektów_inż!$D$6,Stac!$R38))=FALSE,CONCATENATE(Opis_efektów_inż!$A$6,", "),""),
IF(ISERR(FIND(Opis_efektów_inż!$D$7,Stac!$R38))=FALSE,CONCATENATE(Opis_efektów_inż!$A$7,", "),""),
IF(ISERR(FIND(Opis_efektów_inż!$D$8,Stac!$R38))=FALSE,CONCATENATE(Opis_efektów_inż!$A$8,", "),""))</f>
        <v/>
      </c>
      <c r="C32" s="85" t="str">
        <f>CONCATENATE(
IF(ISERR(FIND(Opis_efektów_inż!$D$10,Stac!$S37))=FALSE,CONCATENATE(Opis_efektów_inż!$A$10,", "),""),
IF(ISERR(FIND(Opis_efektów_inż!$D$11,Stac!$S37))=FALSE,CONCATENATE(Opis_efektów_inż!$A$11,", "),""),
IF(ISERR(FIND(Opis_efektów_inż!$D$12,Stac!$S37))=FALSE,CONCATENATE(Opis_efektów_inż!$A$12,", "),""),
IF(ISERR(FIND(Opis_efektów_inż!$D$13,Stac!$S37))=FALSE,CONCATENATE(Opis_efektów_inż!$A$13,", "),""),
IF(ISERR(FIND(Opis_efektów_inż!$D$14,Stac!$S37))=FALSE,CONCATENATE(Opis_efektów_inż!$A$14,", "),""),
IF(ISERR(FIND(Opis_efektów_inż!$D$15,Stac!$S37))=FALSE,CONCATENATE(Opis_efektów_inż!$A$15,", "),""),
IF(ISERR(FIND(Opis_efektów_inż!$D$16,Stac!$S37))=FALSE,CONCATENATE(Opis_efektów_inż!$A$16,", "),""),
IF(ISERR(FIND(Opis_efektów_inż!$D$17,Stac!$S37))=FALSE,CONCATENATE(Opis_efektów_inż!$A$17,", "),""),
IF(ISERR(FIND(Opis_efektów_inż!$D$18,Stac!$S37))=FALSE,CONCATENATE(Opis_efektów_inż!$A$18,", "),""),
IF(ISERR(FIND(Opis_efektów_inż!$D$19,Stac!$S37))=FALSE,CONCATENATE(Opis_efektów_inż!$A$19,", "),""),
IF(ISERR(FIND(Opis_efektów_inż!$D$20,Stac!$S37))=FALSE,CONCATENATE(Opis_efektów_inż!$A$20,", "),""),
IF(ISERR(FIND(Opis_efektów_inż!$D$21,Stac!$S37))=FALSE,CONCATENATE(Opis_efektów_inż!$A$21,", "),""),
IF(ISERR(FIND(Opis_efektów_inż!$D$22,Stac!$S37))=FALSE,CONCATENATE(Opis_efektów_inż!$A$22,", "),""),
IF(ISERR(FIND(Opis_efektów_inż!$D$23,Stac!$S37))=FALSE,CONCATENATE(Opis_efektów_inż!$A$23,", "),""),
IF(ISERR(FIND(Opis_efektów_inż!$D$24,Stac!$S37))=FALSE,CONCATENATE(Opis_efektów_inż!$A$24,", "),""),
IF(ISERR(FIND(Opis_efektów_inż!$D$25,Stac!$S37))=FALSE,CONCATENATE(Opis_efektów_inż!$A$25,", "),""))</f>
        <v xml:space="preserve">K1_U14, K1_U15, </v>
      </c>
      <c r="D32" s="84"/>
    </row>
    <row r="33" spans="1:4">
      <c r="A33" s="88" t="str">
        <f>Stac!C38</f>
        <v>Real-time systems</v>
      </c>
      <c r="B33" s="84" t="str">
        <f>CONCATENATE(
IF(ISERR(FIND(Opis_efektów_inż!$D$5,Stac!$R39))=FALSE,CONCATENATE(Opis_efektów_inż!$A$5,", "),""),
IF(ISERR(FIND(Opis_efektów_inż!$D$6,Stac!$R39))=FALSE,CONCATENATE(Opis_efektów_inż!$A$6,", "),""),
IF(ISERR(FIND(Opis_efektów_inż!$D$7,Stac!$R39))=FALSE,CONCATENATE(Opis_efektów_inż!$A$7,", "),""),
IF(ISERR(FIND(Opis_efektów_inż!$D$8,Stac!$R39))=FALSE,CONCATENATE(Opis_efektów_inż!$A$8,", "),""))</f>
        <v/>
      </c>
      <c r="C33" s="85" t="str">
        <f>CONCATENATE(
IF(ISERR(FIND(Opis_efektów_inż!$D$10,Stac!$S38))=FALSE,CONCATENATE(Opis_efektów_inż!$A$10,", "),""),
IF(ISERR(FIND(Opis_efektów_inż!$D$11,Stac!$S38))=FALSE,CONCATENATE(Opis_efektów_inż!$A$11,", "),""),
IF(ISERR(FIND(Opis_efektów_inż!$D$12,Stac!$S38))=FALSE,CONCATENATE(Opis_efektów_inż!$A$12,", "),""),
IF(ISERR(FIND(Opis_efektów_inż!$D$13,Stac!$S38))=FALSE,CONCATENATE(Opis_efektów_inż!$A$13,", "),""),
IF(ISERR(FIND(Opis_efektów_inż!$D$14,Stac!$S38))=FALSE,CONCATENATE(Opis_efektów_inż!$A$14,", "),""),
IF(ISERR(FIND(Opis_efektów_inż!$D$15,Stac!$S38))=FALSE,CONCATENATE(Opis_efektów_inż!$A$15,", "),""),
IF(ISERR(FIND(Opis_efektów_inż!$D$16,Stac!$S38))=FALSE,CONCATENATE(Opis_efektów_inż!$A$16,", "),""),
IF(ISERR(FIND(Opis_efektów_inż!$D$17,Stac!$S38))=FALSE,CONCATENATE(Opis_efektów_inż!$A$17,", "),""),
IF(ISERR(FIND(Opis_efektów_inż!$D$18,Stac!$S38))=FALSE,CONCATENATE(Opis_efektów_inż!$A$18,", "),""),
IF(ISERR(FIND(Opis_efektów_inż!$D$19,Stac!$S38))=FALSE,CONCATENATE(Opis_efektów_inż!$A$19,", "),""),
IF(ISERR(FIND(Opis_efektów_inż!$D$20,Stac!$S38))=FALSE,CONCATENATE(Opis_efektów_inż!$A$20,", "),""),
IF(ISERR(FIND(Opis_efektów_inż!$D$21,Stac!$S38))=FALSE,CONCATENATE(Opis_efektów_inż!$A$21,", "),""),
IF(ISERR(FIND(Opis_efektów_inż!$D$22,Stac!$S38))=FALSE,CONCATENATE(Opis_efektów_inż!$A$22,", "),""),
IF(ISERR(FIND(Opis_efektów_inż!$D$23,Stac!$S38))=FALSE,CONCATENATE(Opis_efektów_inż!$A$23,", "),""),
IF(ISERR(FIND(Opis_efektów_inż!$D$24,Stac!$S38))=FALSE,CONCATENATE(Opis_efektów_inż!$A$24,", "),""),
IF(ISERR(FIND(Opis_efektów_inż!$D$25,Stac!$S38))=FALSE,CONCATENATE(Opis_efektów_inż!$A$25,", "),""))</f>
        <v xml:space="preserve">K1_U26, K1_U27, K1_U28, </v>
      </c>
      <c r="D33" s="84"/>
    </row>
    <row r="34" spans="1:4">
      <c r="A34" s="88" t="str">
        <f>Stac!C39</f>
        <v>Signals and dynamic systems</v>
      </c>
      <c r="B34" s="84" t="str">
        <f>CONCATENATE(
IF(ISERR(FIND(Opis_efektów_inż!$D$5,Stac!$R40))=FALSE,CONCATENATE(Opis_efektów_inż!$A$5,", "),""),
IF(ISERR(FIND(Opis_efektów_inż!$D$6,Stac!$R40))=FALSE,CONCATENATE(Opis_efektów_inż!$A$6,", "),""),
IF(ISERR(FIND(Opis_efektów_inż!$D$7,Stac!$R40))=FALSE,CONCATENATE(Opis_efektów_inż!$A$7,", "),""),
IF(ISERR(FIND(Opis_efektów_inż!$D$8,Stac!$R40))=FALSE,CONCATENATE(Opis_efektów_inż!$A$8,", "),""))</f>
        <v/>
      </c>
      <c r="C34" s="85" t="str">
        <f>CONCATENATE(
IF(ISERR(FIND(Opis_efektów_inż!$D$10,Stac!$S39))=FALSE,CONCATENATE(Opis_efektów_inż!$A$10,", "),""),
IF(ISERR(FIND(Opis_efektów_inż!$D$11,Stac!$S39))=FALSE,CONCATENATE(Opis_efektów_inż!$A$11,", "),""),
IF(ISERR(FIND(Opis_efektów_inż!$D$12,Stac!$S39))=FALSE,CONCATENATE(Opis_efektów_inż!$A$12,", "),""),
IF(ISERR(FIND(Opis_efektów_inż!$D$13,Stac!$S39))=FALSE,CONCATENATE(Opis_efektów_inż!$A$13,", "),""),
IF(ISERR(FIND(Opis_efektów_inż!$D$14,Stac!$S39))=FALSE,CONCATENATE(Opis_efektów_inż!$A$14,", "),""),
IF(ISERR(FIND(Opis_efektów_inż!$D$15,Stac!$S39))=FALSE,CONCATENATE(Opis_efektów_inż!$A$15,", "),""),
IF(ISERR(FIND(Opis_efektów_inż!$D$16,Stac!$S39))=FALSE,CONCATENATE(Opis_efektów_inż!$A$16,", "),""),
IF(ISERR(FIND(Opis_efektów_inż!$D$17,Stac!$S39))=FALSE,CONCATENATE(Opis_efektów_inż!$A$17,", "),""),
IF(ISERR(FIND(Opis_efektów_inż!$D$18,Stac!$S39))=FALSE,CONCATENATE(Opis_efektów_inż!$A$18,", "),""),
IF(ISERR(FIND(Opis_efektów_inż!$D$19,Stac!$S39))=FALSE,CONCATENATE(Opis_efektów_inż!$A$19,", "),""),
IF(ISERR(FIND(Opis_efektów_inż!$D$20,Stac!$S39))=FALSE,CONCATENATE(Opis_efektów_inż!$A$20,", "),""),
IF(ISERR(FIND(Opis_efektów_inż!$D$21,Stac!$S39))=FALSE,CONCATENATE(Opis_efektów_inż!$A$21,", "),""),
IF(ISERR(FIND(Opis_efektów_inż!$D$22,Stac!$S39))=FALSE,CONCATENATE(Opis_efektów_inż!$A$22,", "),""),
IF(ISERR(FIND(Opis_efektów_inż!$D$23,Stac!$S39))=FALSE,CONCATENATE(Opis_efektów_inż!$A$23,", "),""),
IF(ISERR(FIND(Opis_efektów_inż!$D$24,Stac!$S39))=FALSE,CONCATENATE(Opis_efektów_inż!$A$24,", "),""),
IF(ISERR(FIND(Opis_efektów_inż!$D$25,Stac!$S39))=FALSE,CONCATENATE(Opis_efektów_inż!$A$25,", "),""))</f>
        <v xml:space="preserve">K1_U9, </v>
      </c>
      <c r="D34" s="84"/>
    </row>
    <row r="35" spans="1:4">
      <c r="A35" s="88" t="str">
        <f>Stac!C40</f>
        <v xml:space="preserve">Physics </v>
      </c>
      <c r="B35" s="84" t="str">
        <f>CONCATENATE(
IF(ISERR(FIND(Opis_efektów_inż!$D$5,Stac!$R41))=FALSE,CONCATENATE(Opis_efektów_inż!$A$5,", "),""),
IF(ISERR(FIND(Opis_efektów_inż!$D$6,Stac!$R41))=FALSE,CONCATENATE(Opis_efektów_inż!$A$6,", "),""),
IF(ISERR(FIND(Opis_efektów_inż!$D$7,Stac!$R41))=FALSE,CONCATENATE(Opis_efektów_inż!$A$7,", "),""),
IF(ISERR(FIND(Opis_efektów_inż!$D$8,Stac!$R41))=FALSE,CONCATENATE(Opis_efektów_inż!$A$8,", "),""))</f>
        <v/>
      </c>
      <c r="C35" s="85" t="str">
        <f>CONCATENATE(
IF(ISERR(FIND(Opis_efektów_inż!$D$10,Stac!$S40))=FALSE,CONCATENATE(Opis_efektów_inż!$A$10,", "),""),
IF(ISERR(FIND(Opis_efektów_inż!$D$11,Stac!$S40))=FALSE,CONCATENATE(Opis_efektów_inż!$A$11,", "),""),
IF(ISERR(FIND(Opis_efektów_inż!$D$12,Stac!$S40))=FALSE,CONCATENATE(Opis_efektów_inż!$A$12,", "),""),
IF(ISERR(FIND(Opis_efektów_inż!$D$13,Stac!$S40))=FALSE,CONCATENATE(Opis_efektów_inż!$A$13,", "),""),
IF(ISERR(FIND(Opis_efektów_inż!$D$14,Stac!$S40))=FALSE,CONCATENATE(Opis_efektów_inż!$A$14,", "),""),
IF(ISERR(FIND(Opis_efektów_inż!$D$15,Stac!$S40))=FALSE,CONCATENATE(Opis_efektów_inż!$A$15,", "),""),
IF(ISERR(FIND(Opis_efektów_inż!$D$16,Stac!$S40))=FALSE,CONCATENATE(Opis_efektów_inż!$A$16,", "),""),
IF(ISERR(FIND(Opis_efektów_inż!$D$17,Stac!$S40))=FALSE,CONCATENATE(Opis_efektów_inż!$A$17,", "),""),
IF(ISERR(FIND(Opis_efektów_inż!$D$18,Stac!$S40))=FALSE,CONCATENATE(Opis_efektów_inż!$A$18,", "),""),
IF(ISERR(FIND(Opis_efektów_inż!$D$19,Stac!$S40))=FALSE,CONCATENATE(Opis_efektów_inż!$A$19,", "),""),
IF(ISERR(FIND(Opis_efektów_inż!$D$20,Stac!$S40))=FALSE,CONCATENATE(Opis_efektów_inż!$A$20,", "),""),
IF(ISERR(FIND(Opis_efektów_inż!$D$21,Stac!$S40))=FALSE,CONCATENATE(Opis_efektów_inż!$A$21,", "),""),
IF(ISERR(FIND(Opis_efektów_inż!$D$22,Stac!$S40))=FALSE,CONCATENATE(Opis_efektów_inż!$A$22,", "),""),
IF(ISERR(FIND(Opis_efektów_inż!$D$23,Stac!$S40))=FALSE,CONCATENATE(Opis_efektów_inż!$A$23,", "),""),
IF(ISERR(FIND(Opis_efektów_inż!$D$24,Stac!$S40))=FALSE,CONCATENATE(Opis_efektów_inż!$A$24,", "),""),
IF(ISERR(FIND(Opis_efektów_inż!$D$25,Stac!$S40))=FALSE,CONCATENATE(Opis_efektów_inż!$A$25,", "),""))</f>
        <v/>
      </c>
      <c r="D35" s="84"/>
    </row>
    <row r="36" spans="1:4" ht="25.9" customHeight="1">
      <c r="A36" s="88" t="str">
        <f>Stac!C41</f>
        <v>Electrical machines and drives in control engineering</v>
      </c>
      <c r="B36" s="84" t="str">
        <f>CONCATENATE(
IF(ISERR(FIND(Opis_efektów_inż!$D$5,Stac!$R42))=FALSE,CONCATENATE(Opis_efektów_inż!$A$5,", "),""),
IF(ISERR(FIND(Opis_efektów_inż!$D$6,Stac!$R42))=FALSE,CONCATENATE(Opis_efektów_inż!$A$6,", "),""),
IF(ISERR(FIND(Opis_efektów_inż!$D$7,Stac!$R42))=FALSE,CONCATENATE(Opis_efektów_inż!$A$7,", "),""),
IF(ISERR(FIND(Opis_efektów_inż!$D$8,Stac!$R42))=FALSE,CONCATENATE(Opis_efektów_inż!$A$8,", "),""))</f>
        <v/>
      </c>
      <c r="C36" s="85" t="str">
        <f>CONCATENATE(
IF(ISERR(FIND(Opis_efektów_inż!$D$10,Stac!$S41))=FALSE,CONCATENATE(Opis_efektów_inż!$A$10,", "),""),
IF(ISERR(FIND(Opis_efektów_inż!$D$11,Stac!$S41))=FALSE,CONCATENATE(Opis_efektów_inż!$A$11,", "),""),
IF(ISERR(FIND(Opis_efektów_inż!$D$12,Stac!$S41))=FALSE,CONCATENATE(Opis_efektów_inż!$A$12,", "),""),
IF(ISERR(FIND(Opis_efektów_inż!$D$13,Stac!$S41))=FALSE,CONCATENATE(Opis_efektów_inż!$A$13,", "),""),
IF(ISERR(FIND(Opis_efektów_inż!$D$14,Stac!$S41))=FALSE,CONCATENATE(Opis_efektów_inż!$A$14,", "),""),
IF(ISERR(FIND(Opis_efektów_inż!$D$15,Stac!$S41))=FALSE,CONCATENATE(Opis_efektów_inż!$A$15,", "),""),
IF(ISERR(FIND(Opis_efektów_inż!$D$16,Stac!$S41))=FALSE,CONCATENATE(Opis_efektów_inż!$A$16,", "),""),
IF(ISERR(FIND(Opis_efektów_inż!$D$17,Stac!$S41))=FALSE,CONCATENATE(Opis_efektów_inż!$A$17,", "),""),
IF(ISERR(FIND(Opis_efektów_inż!$D$18,Stac!$S41))=FALSE,CONCATENATE(Opis_efektów_inż!$A$18,", "),""),
IF(ISERR(FIND(Opis_efektów_inż!$D$19,Stac!$S41))=FALSE,CONCATENATE(Opis_efektów_inż!$A$19,", "),""),
IF(ISERR(FIND(Opis_efektów_inż!$D$20,Stac!$S41))=FALSE,CONCATENATE(Opis_efektów_inż!$A$20,", "),""),
IF(ISERR(FIND(Opis_efektów_inż!$D$21,Stac!$S41))=FALSE,CONCATENATE(Opis_efektów_inż!$A$21,", "),""),
IF(ISERR(FIND(Opis_efektów_inż!$D$22,Stac!$S41))=FALSE,CONCATENATE(Opis_efektów_inż!$A$22,", "),""),
IF(ISERR(FIND(Opis_efektów_inż!$D$23,Stac!$S41))=FALSE,CONCATENATE(Opis_efektów_inż!$A$23,", "),""),
IF(ISERR(FIND(Opis_efektów_inż!$D$24,Stac!$S41))=FALSE,CONCATENATE(Opis_efektów_inż!$A$24,", "),""),
IF(ISERR(FIND(Opis_efektów_inż!$D$25,Stac!$S41))=FALSE,CONCATENATE(Opis_efektów_inż!$A$25,", "),""))</f>
        <v xml:space="preserve">K1_U11, K1_U15, K1_U29, </v>
      </c>
      <c r="D36" s="84"/>
    </row>
    <row r="37" spans="1:4" ht="24.6" customHeight="1">
      <c r="A37" s="88" t="str">
        <f>Stac!C42</f>
        <v>Elective humanistic 2:  Methodology of sciences for engineers / Ethics / Philosophy</v>
      </c>
      <c r="B37" s="84" t="str">
        <f>CONCATENATE(
IF(ISERR(FIND(Opis_efektów_inż!$D$5,Stac!$R43))=FALSE,CONCATENATE(Opis_efektów_inż!$A$5,", "),""),
IF(ISERR(FIND(Opis_efektów_inż!$D$6,Stac!$R43))=FALSE,CONCATENATE(Opis_efektów_inż!$A$6,", "),""),
IF(ISERR(FIND(Opis_efektów_inż!$D$7,Stac!$R43))=FALSE,CONCATENATE(Opis_efektów_inż!$A$7,", "),""),
IF(ISERR(FIND(Opis_efektów_inż!$D$8,Stac!$R43))=FALSE,CONCATENATE(Opis_efektów_inż!$A$8,", "),""))</f>
        <v/>
      </c>
      <c r="C37" s="85" t="str">
        <f>CONCATENATE(
IF(ISERR(FIND(Opis_efektów_inż!$D$10,Stac!$S42))=FALSE,CONCATENATE(Opis_efektów_inż!$A$10,", "),""),
IF(ISERR(FIND(Opis_efektów_inż!$D$11,Stac!$S42))=FALSE,CONCATENATE(Opis_efektów_inż!$A$11,", "),""),
IF(ISERR(FIND(Opis_efektów_inż!$D$12,Stac!$S42))=FALSE,CONCATENATE(Opis_efektów_inż!$A$12,", "),""),
IF(ISERR(FIND(Opis_efektów_inż!$D$13,Stac!$S42))=FALSE,CONCATENATE(Opis_efektów_inż!$A$13,", "),""),
IF(ISERR(FIND(Opis_efektów_inż!$D$14,Stac!$S42))=FALSE,CONCATENATE(Opis_efektów_inż!$A$14,", "),""),
IF(ISERR(FIND(Opis_efektów_inż!$D$15,Stac!$S42))=FALSE,CONCATENATE(Opis_efektów_inż!$A$15,", "),""),
IF(ISERR(FIND(Opis_efektów_inż!$D$16,Stac!$S42))=FALSE,CONCATENATE(Opis_efektów_inż!$A$16,", "),""),
IF(ISERR(FIND(Opis_efektów_inż!$D$17,Stac!$S42))=FALSE,CONCATENATE(Opis_efektów_inż!$A$17,", "),""),
IF(ISERR(FIND(Opis_efektów_inż!$D$18,Stac!$S42))=FALSE,CONCATENATE(Opis_efektów_inż!$A$18,", "),""),
IF(ISERR(FIND(Opis_efektów_inż!$D$19,Stac!$S42))=FALSE,CONCATENATE(Opis_efektów_inż!$A$19,", "),""),
IF(ISERR(FIND(Opis_efektów_inż!$D$20,Stac!$S42))=FALSE,CONCATENATE(Opis_efektów_inż!$A$20,", "),""),
IF(ISERR(FIND(Opis_efektów_inż!$D$21,Stac!$S42))=FALSE,CONCATENATE(Opis_efektów_inż!$A$21,", "),""),
IF(ISERR(FIND(Opis_efektów_inż!$D$22,Stac!$S42))=FALSE,CONCATENATE(Opis_efektów_inż!$A$22,", "),""),
IF(ISERR(FIND(Opis_efektów_inż!$D$23,Stac!$S42))=FALSE,CONCATENATE(Opis_efektów_inż!$A$23,", "),""),
IF(ISERR(FIND(Opis_efektów_inż!$D$24,Stac!$S42))=FALSE,CONCATENATE(Opis_efektów_inż!$A$24,", "),""),
IF(ISERR(FIND(Opis_efektów_inż!$D$25,Stac!$S42))=FALSE,CONCATENATE(Opis_efektów_inż!$A$25,", "),""))</f>
        <v/>
      </c>
      <c r="D37" s="84"/>
    </row>
    <row r="38" spans="1:4">
      <c r="A38" s="88" t="str">
        <f>Stac!C43</f>
        <v>Foreign language</v>
      </c>
      <c r="B38" s="84" t="str">
        <f>CONCATENATE(
IF(ISERR(FIND(Opis_efektów_inż!$D$5,Stac!$R44))=FALSE,CONCATENATE(Opis_efektów_inż!$A$5,", "),""),
IF(ISERR(FIND(Opis_efektów_inż!$D$6,Stac!$R44))=FALSE,CONCATENATE(Opis_efektów_inż!$A$6,", "),""),
IF(ISERR(FIND(Opis_efektów_inż!$D$7,Stac!$R44))=FALSE,CONCATENATE(Opis_efektów_inż!$A$7,", "),""),
IF(ISERR(FIND(Opis_efektów_inż!$D$8,Stac!$R44))=FALSE,CONCATENATE(Opis_efektów_inż!$A$8,", "),""))</f>
        <v/>
      </c>
      <c r="C38" s="85" t="str">
        <f>CONCATENATE(
IF(ISERR(FIND(Opis_efektów_inż!$D$10,Stac!$S43))=FALSE,CONCATENATE(Opis_efektów_inż!$A$10,", "),""),
IF(ISERR(FIND(Opis_efektów_inż!$D$11,Stac!$S43))=FALSE,CONCATENATE(Opis_efektów_inż!$A$11,", "),""),
IF(ISERR(FIND(Opis_efektów_inż!$D$12,Stac!$S43))=FALSE,CONCATENATE(Opis_efektów_inż!$A$12,", "),""),
IF(ISERR(FIND(Opis_efektów_inż!$D$13,Stac!$S43))=FALSE,CONCATENATE(Opis_efektów_inż!$A$13,", "),""),
IF(ISERR(FIND(Opis_efektów_inż!$D$14,Stac!$S43))=FALSE,CONCATENATE(Opis_efektów_inż!$A$14,", "),""),
IF(ISERR(FIND(Opis_efektów_inż!$D$15,Stac!$S43))=FALSE,CONCATENATE(Opis_efektów_inż!$A$15,", "),""),
IF(ISERR(FIND(Opis_efektów_inż!$D$16,Stac!$S43))=FALSE,CONCATENATE(Opis_efektów_inż!$A$16,", "),""),
IF(ISERR(FIND(Opis_efektów_inż!$D$17,Stac!$S43))=FALSE,CONCATENATE(Opis_efektów_inż!$A$17,", "),""),
IF(ISERR(FIND(Opis_efektów_inż!$D$18,Stac!$S43))=FALSE,CONCATENATE(Opis_efektów_inż!$A$18,", "),""),
IF(ISERR(FIND(Opis_efektów_inż!$D$19,Stac!$S43))=FALSE,CONCATENATE(Opis_efektów_inż!$A$19,", "),""),
IF(ISERR(FIND(Opis_efektów_inż!$D$20,Stac!$S43))=FALSE,CONCATENATE(Opis_efektów_inż!$A$20,", "),""),
IF(ISERR(FIND(Opis_efektów_inż!$D$21,Stac!$S43))=FALSE,CONCATENATE(Opis_efektów_inż!$A$21,", "),""),
IF(ISERR(FIND(Opis_efektów_inż!$D$22,Stac!$S43))=FALSE,CONCATENATE(Opis_efektów_inż!$A$22,", "),""),
IF(ISERR(FIND(Opis_efektów_inż!$D$23,Stac!$S43))=FALSE,CONCATENATE(Opis_efektów_inż!$A$23,", "),""),
IF(ISERR(FIND(Opis_efektów_inż!$D$24,Stac!$S43))=FALSE,CONCATENATE(Opis_efektów_inż!$A$24,", "),""),
IF(ISERR(FIND(Opis_efektów_inż!$D$25,Stac!$S43))=FALSE,CONCATENATE(Opis_efektów_inż!$A$25,", "),""))</f>
        <v/>
      </c>
      <c r="D38" s="84"/>
    </row>
    <row r="39" spans="1:4">
      <c r="A39" s="101" t="str">
        <f>Stac!C46</f>
        <v>Semestr 4:</v>
      </c>
      <c r="B39" s="202"/>
      <c r="C39" s="202" t="str">
        <f>CONCATENATE(
IF(ISERR(FIND(Opis_efektów_inż!$D$10,Stac!$S44))=FALSE,CONCATENATE(Opis_efektów_inż!$A$10,", "),""),
IF(ISERR(FIND(Opis_efektów_inż!$D$11,Stac!$S44))=FALSE,CONCATENATE(Opis_efektów_inż!$A$11,", "),""),
IF(ISERR(FIND(Opis_efektów_inż!$D$12,Stac!$S44))=FALSE,CONCATENATE(Opis_efektów_inż!$A$12,", "),""),
IF(ISERR(FIND(Opis_efektów_inż!$D$13,Stac!$S44))=FALSE,CONCATENATE(Opis_efektów_inż!$A$13,", "),""),
IF(ISERR(FIND(Opis_efektów_inż!$D$14,Stac!$S44))=FALSE,CONCATENATE(Opis_efektów_inż!$A$14,", "),""),
IF(ISERR(FIND(Opis_efektów_inż!$D$15,Stac!$S44))=FALSE,CONCATENATE(Opis_efektów_inż!$A$15,", "),""),
IF(ISERR(FIND(Opis_efektów_inż!$D$16,Stac!$S44))=FALSE,CONCATENATE(Opis_efektów_inż!$A$16,", "),""),
IF(ISERR(FIND(Opis_efektów_inż!$D$17,Stac!$S44))=FALSE,CONCATENATE(Opis_efektów_inż!$A$17,", "),""),
IF(ISERR(FIND(Opis_efektów_inż!$D$18,Stac!$S44))=FALSE,CONCATENATE(Opis_efektów_inż!$A$18,", "),""),
IF(ISERR(FIND(Opis_efektów_inż!$D$19,Stac!$S44))=FALSE,CONCATENATE(Opis_efektów_inż!$A$19,", "),""),
IF(ISERR(FIND(Opis_efektów_inż!$D$20,Stac!$S44))=FALSE,CONCATENATE(Opis_efektów_inż!$A$20,", "),""),
IF(ISERR(FIND(Opis_efektów_inż!$D$21,Stac!$S44))=FALSE,CONCATENATE(Opis_efektów_inż!$A$21,", "),""),
IF(ISERR(FIND(Opis_efektów_inż!$D$22,Stac!$S44))=FALSE,CONCATENATE(Opis_efektów_inż!$A$22,", "),""),
IF(ISERR(FIND(Opis_efektów_inż!$D$23,Stac!$S44))=FALSE,CONCATENATE(Opis_efektów_inż!$A$23,", "),""),
IF(ISERR(FIND(Opis_efektów_inż!$D$24,Stac!$S44))=FALSE,CONCATENATE(Opis_efektów_inż!$A$24,", "),""),
IF(ISERR(FIND(Opis_efektów_inż!$D$25,Stac!$S44))=FALSE,CONCATENATE(Opis_efektów_inż!$A$25,", "),""))</f>
        <v/>
      </c>
      <c r="D39" s="202"/>
    </row>
    <row r="40" spans="1:4" hidden="1">
      <c r="A40" s="101"/>
      <c r="B40" s="84"/>
      <c r="C40" s="85" t="str">
        <f>CONCATENATE(
IF(ISERR(FIND(Opis_efektów_inż!$D$10,Stac!$S45))=FALSE,CONCATENATE(Opis_efektów_inż!$A$10,", "),""),
IF(ISERR(FIND(Opis_efektów_inż!$D$11,Stac!$S45))=FALSE,CONCATENATE(Opis_efektów_inż!$A$11,", "),""),
IF(ISERR(FIND(Opis_efektów_inż!$D$12,Stac!$S45))=FALSE,CONCATENATE(Opis_efektów_inż!$A$12,", "),""),
IF(ISERR(FIND(Opis_efektów_inż!$D$13,Stac!$S45))=FALSE,CONCATENATE(Opis_efektów_inż!$A$13,", "),""),
IF(ISERR(FIND(Opis_efektów_inż!$D$14,Stac!$S45))=FALSE,CONCATENATE(Opis_efektów_inż!$A$14,", "),""),
IF(ISERR(FIND(Opis_efektów_inż!$D$15,Stac!$S45))=FALSE,CONCATENATE(Opis_efektów_inż!$A$15,", "),""),
IF(ISERR(FIND(Opis_efektów_inż!$D$16,Stac!$S45))=FALSE,CONCATENATE(Opis_efektów_inż!$A$16,", "),""),
IF(ISERR(FIND(Opis_efektów_inż!$D$17,Stac!$S45))=FALSE,CONCATENATE(Opis_efektów_inż!$A$17,", "),""),
IF(ISERR(FIND(Opis_efektów_inż!$D$18,Stac!$S45))=FALSE,CONCATENATE(Opis_efektów_inż!$A$18,", "),""),
IF(ISERR(FIND(Opis_efektów_inż!$D$19,Stac!$S45))=FALSE,CONCATENATE(Opis_efektów_inż!$A$19,", "),""),
IF(ISERR(FIND(Opis_efektów_inż!$D$20,Stac!$S45))=FALSE,CONCATENATE(Opis_efektów_inż!$A$20,", "),""),
IF(ISERR(FIND(Opis_efektów_inż!$D$21,Stac!$S45))=FALSE,CONCATENATE(Opis_efektów_inż!$A$21,", "),""),
IF(ISERR(FIND(Opis_efektów_inż!$D$22,Stac!$S45))=FALSE,CONCATENATE(Opis_efektów_inż!$A$22,", "),""),
IF(ISERR(FIND(Opis_efektów_inż!$D$23,Stac!$S45))=FALSE,CONCATENATE(Opis_efektów_inż!$A$23,", "),""),
IF(ISERR(FIND(Opis_efektów_inż!$D$24,Stac!$S45))=FALSE,CONCATENATE(Opis_efektów_inż!$A$24,", "),""),
IF(ISERR(FIND(Opis_efektów_inż!$D$25,Stac!$S45))=FALSE,CONCATENATE(Opis_efektów_inż!$A$25,", "),""))</f>
        <v/>
      </c>
      <c r="D40" s="202"/>
    </row>
    <row r="41" spans="1:4" hidden="1">
      <c r="A41" s="101"/>
      <c r="B41" s="84"/>
      <c r="C41" s="85" t="str">
        <f>CONCATENATE(
IF(ISERR(FIND(Opis_efektów_inż!$D$10,Stac!$S46))=FALSE,CONCATENATE(Opis_efektów_inż!$A$10,", "),""),
IF(ISERR(FIND(Opis_efektów_inż!$D$11,Stac!$S46))=FALSE,CONCATENATE(Opis_efektów_inż!$A$11,", "),""),
IF(ISERR(FIND(Opis_efektów_inż!$D$12,Stac!$S46))=FALSE,CONCATENATE(Opis_efektów_inż!$A$12,", "),""),
IF(ISERR(FIND(Opis_efektów_inż!$D$13,Stac!$S46))=FALSE,CONCATENATE(Opis_efektów_inż!$A$13,", "),""),
IF(ISERR(FIND(Opis_efektów_inż!$D$14,Stac!$S46))=FALSE,CONCATENATE(Opis_efektów_inż!$A$14,", "),""),
IF(ISERR(FIND(Opis_efektów_inż!$D$15,Stac!$S46))=FALSE,CONCATENATE(Opis_efektów_inż!$A$15,", "),""),
IF(ISERR(FIND(Opis_efektów_inż!$D$16,Stac!$S46))=FALSE,CONCATENATE(Opis_efektów_inż!$A$16,", "),""),
IF(ISERR(FIND(Opis_efektów_inż!$D$17,Stac!$S46))=FALSE,CONCATENATE(Opis_efektów_inż!$A$17,", "),""),
IF(ISERR(FIND(Opis_efektów_inż!$D$18,Stac!$S46))=FALSE,CONCATENATE(Opis_efektów_inż!$A$18,", "),""),
IF(ISERR(FIND(Opis_efektów_inż!$D$19,Stac!$S46))=FALSE,CONCATENATE(Opis_efektów_inż!$A$19,", "),""),
IF(ISERR(FIND(Opis_efektów_inż!$D$20,Stac!$S46))=FALSE,CONCATENATE(Opis_efektów_inż!$A$20,", "),""),
IF(ISERR(FIND(Opis_efektów_inż!$D$21,Stac!$S46))=FALSE,CONCATENATE(Opis_efektów_inż!$A$21,", "),""),
IF(ISERR(FIND(Opis_efektów_inż!$D$22,Stac!$S46))=FALSE,CONCATENATE(Opis_efektów_inż!$A$22,", "),""),
IF(ISERR(FIND(Opis_efektów_inż!$D$23,Stac!$S46))=FALSE,CONCATENATE(Opis_efektów_inż!$A$23,", "),""),
IF(ISERR(FIND(Opis_efektów_inż!$D$24,Stac!$S46))=FALSE,CONCATENATE(Opis_efektów_inż!$A$24,", "),""),
IF(ISERR(FIND(Opis_efektów_inż!$D$25,Stac!$S46))=FALSE,CONCATENATE(Opis_efektów_inż!$A$25,", "),""))</f>
        <v/>
      </c>
      <c r="D41" s="202"/>
    </row>
    <row r="42" spans="1:4" hidden="1">
      <c r="A42" s="88" t="str">
        <f>Stac!C47</f>
        <v>Moduł kształcenia</v>
      </c>
      <c r="B42" s="84" t="str">
        <f>CONCATENATE(
IF(ISERR(FIND(Opis_efektów_inż!$D$5,Stac!$R47))=FALSE,CONCATENATE(Opis_efektów_inż!$A$5,", "),""),
IF(ISERR(FIND(Opis_efektów_inż!$D$6,Stac!$R47))=FALSE,CONCATENATE(Opis_efektów_inż!$A$6,", "),""),
IF(ISERR(FIND(Opis_efektów_inż!$D$7,Stac!$R47))=FALSE,CONCATENATE(Opis_efektów_inż!$A$7,", "),""),
IF(ISERR(FIND(Opis_efektów_inż!$D$8,Stac!$R47))=FALSE,CONCATENATE(Opis_efektów_inż!$A$8,", "),""))</f>
        <v/>
      </c>
      <c r="C42" s="85" t="str">
        <f>CONCATENATE(
IF(ISERR(FIND(Opis_efektów_inż!$D$10,Stac!$S47))=FALSE,CONCATENATE(Opis_efektów_inż!$A$10,", "),""),
IF(ISERR(FIND(Opis_efektów_inż!$D$11,Stac!$S47))=FALSE,CONCATENATE(Opis_efektów_inż!$A$11,", "),""),
IF(ISERR(FIND(Opis_efektów_inż!$D$12,Stac!$S47))=FALSE,CONCATENATE(Opis_efektów_inż!$A$12,", "),""),
IF(ISERR(FIND(Opis_efektów_inż!$D$13,Stac!$S47))=FALSE,CONCATENATE(Opis_efektów_inż!$A$13,", "),""),
IF(ISERR(FIND(Opis_efektów_inż!$D$14,Stac!$S47))=FALSE,CONCATENATE(Opis_efektów_inż!$A$14,", "),""),
IF(ISERR(FIND(Opis_efektów_inż!$D$15,Stac!$S47))=FALSE,CONCATENATE(Opis_efektów_inż!$A$15,", "),""),
IF(ISERR(FIND(Opis_efektów_inż!$D$16,Stac!$S47))=FALSE,CONCATENATE(Opis_efektów_inż!$A$16,", "),""),
IF(ISERR(FIND(Opis_efektów_inż!$D$17,Stac!$S47))=FALSE,CONCATENATE(Opis_efektów_inż!$A$17,", "),""),
IF(ISERR(FIND(Opis_efektów_inż!$D$18,Stac!$S47))=FALSE,CONCATENATE(Opis_efektów_inż!$A$18,", "),""),
IF(ISERR(FIND(Opis_efektów_inż!$D$19,Stac!$S47))=FALSE,CONCATENATE(Opis_efektów_inż!$A$19,", "),""),
IF(ISERR(FIND(Opis_efektów_inż!$D$20,Stac!$S47))=FALSE,CONCATENATE(Opis_efektów_inż!$A$20,", "),""),
IF(ISERR(FIND(Opis_efektów_inż!$D$21,Stac!$S47))=FALSE,CONCATENATE(Opis_efektów_inż!$A$21,", "),""),
IF(ISERR(FIND(Opis_efektów_inż!$D$22,Stac!$S47))=FALSE,CONCATENATE(Opis_efektów_inż!$A$22,", "),""),
IF(ISERR(FIND(Opis_efektów_inż!$D$23,Stac!$S47))=FALSE,CONCATENATE(Opis_efektów_inż!$A$23,", "),""),
IF(ISERR(FIND(Opis_efektów_inż!$D$24,Stac!$S47))=FALSE,CONCATENATE(Opis_efektów_inż!$A$24,", "),""),
IF(ISERR(FIND(Opis_efektów_inż!$D$25,Stac!$S47))=FALSE,CONCATENATE(Opis_efektów_inż!$A$25,", "),""))</f>
        <v/>
      </c>
      <c r="D42" s="84"/>
    </row>
    <row r="43" spans="1:4">
      <c r="A43" s="88" t="str">
        <f>Stac!C48</f>
        <v>Real-time systems</v>
      </c>
      <c r="B43" s="84" t="str">
        <f>CONCATENATE(
IF(ISERR(FIND(Opis_efektów_inż!$D$5,Stac!$R48))=FALSE,CONCATENATE(Opis_efektów_inż!$A$5,", "),""),
IF(ISERR(FIND(Opis_efektów_inż!$D$6,Stac!$R48))=FALSE,CONCATENATE(Opis_efektów_inż!$A$6,", "),""),
IF(ISERR(FIND(Opis_efektów_inż!$D$7,Stac!$R48))=FALSE,CONCATENATE(Opis_efektów_inż!$A$7,", "),""),
IF(ISERR(FIND(Opis_efektów_inż!$D$8,Stac!$R48))=FALSE,CONCATENATE(Opis_efektów_inż!$A$8,", "),""))</f>
        <v/>
      </c>
      <c r="C43" s="85" t="str">
        <f>CONCATENATE(
IF(ISERR(FIND(Opis_efektów_inż!$D$10,Stac!$S48))=FALSE,CONCATENATE(Opis_efektów_inż!$A$10,", "),""),
IF(ISERR(FIND(Opis_efektów_inż!$D$11,Stac!$S48))=FALSE,CONCATENATE(Opis_efektów_inż!$A$11,", "),""),
IF(ISERR(FIND(Opis_efektów_inż!$D$12,Stac!$S48))=FALSE,CONCATENATE(Opis_efektów_inż!$A$12,", "),""),
IF(ISERR(FIND(Opis_efektów_inż!$D$13,Stac!$S48))=FALSE,CONCATENATE(Opis_efektów_inż!$A$13,", "),""),
IF(ISERR(FIND(Opis_efektów_inż!$D$14,Stac!$S48))=FALSE,CONCATENATE(Opis_efektów_inż!$A$14,", "),""),
IF(ISERR(FIND(Opis_efektów_inż!$D$15,Stac!$S48))=FALSE,CONCATENATE(Opis_efektów_inż!$A$15,", "),""),
IF(ISERR(FIND(Opis_efektów_inż!$D$16,Stac!$S48))=FALSE,CONCATENATE(Opis_efektów_inż!$A$16,", "),""),
IF(ISERR(FIND(Opis_efektów_inż!$D$17,Stac!$S48))=FALSE,CONCATENATE(Opis_efektów_inż!$A$17,", "),""),
IF(ISERR(FIND(Opis_efektów_inż!$D$18,Stac!$S48))=FALSE,CONCATENATE(Opis_efektów_inż!$A$18,", "),""),
IF(ISERR(FIND(Opis_efektów_inż!$D$19,Stac!$S48))=FALSE,CONCATENATE(Opis_efektów_inż!$A$19,", "),""),
IF(ISERR(FIND(Opis_efektów_inż!$D$20,Stac!$S48))=FALSE,CONCATENATE(Opis_efektów_inż!$A$20,", "),""),
IF(ISERR(FIND(Opis_efektów_inż!$D$21,Stac!$S48))=FALSE,CONCATENATE(Opis_efektów_inż!$A$21,", "),""),
IF(ISERR(FIND(Opis_efektów_inż!$D$22,Stac!$S48))=FALSE,CONCATENATE(Opis_efektów_inż!$A$22,", "),""),
IF(ISERR(FIND(Opis_efektów_inż!$D$23,Stac!$S48))=FALSE,CONCATENATE(Opis_efektów_inż!$A$23,", "),""),
IF(ISERR(FIND(Opis_efektów_inż!$D$24,Stac!$S48))=FALSE,CONCATENATE(Opis_efektów_inż!$A$24,", "),""),
IF(ISERR(FIND(Opis_efektów_inż!$D$25,Stac!$S48))=FALSE,CONCATENATE(Opis_efektów_inż!$A$25,", "),""))</f>
        <v xml:space="preserve">K1_U26, K1_U27, K1_U28, </v>
      </c>
      <c r="D43" s="84"/>
    </row>
    <row r="44" spans="1:4">
      <c r="A44" s="88" t="str">
        <f>Stac!C49</f>
        <v>Robotics</v>
      </c>
      <c r="B44" s="84" t="str">
        <f>CONCATENATE(
IF(ISERR(FIND(Opis_efektów_inż!$D$5,Stac!$R49))=FALSE,CONCATENATE(Opis_efektów_inż!$A$5,", "),""),
IF(ISERR(FIND(Opis_efektów_inż!$D$6,Stac!$R49))=FALSE,CONCATENATE(Opis_efektów_inż!$A$6,", "),""),
IF(ISERR(FIND(Opis_efektów_inż!$D$7,Stac!$R49))=FALSE,CONCATENATE(Opis_efektów_inż!$A$7,", "),""),
IF(ISERR(FIND(Opis_efektów_inż!$D$8,Stac!$R49))=FALSE,CONCATENATE(Opis_efektów_inż!$A$8,", "),""))</f>
        <v xml:space="preserve">K1_W21, </v>
      </c>
      <c r="C44" s="85" t="str">
        <f>CONCATENATE(
IF(ISERR(FIND(Opis_efektów_inż!$D$10,Stac!$S49))=FALSE,CONCATENATE(Opis_efektów_inż!$A$10,", "),""),
IF(ISERR(FIND(Opis_efektów_inż!$D$11,Stac!$S49))=FALSE,CONCATENATE(Opis_efektów_inż!$A$11,", "),""),
IF(ISERR(FIND(Opis_efektów_inż!$D$12,Stac!$S49))=FALSE,CONCATENATE(Opis_efektów_inż!$A$12,", "),""),
IF(ISERR(FIND(Opis_efektów_inż!$D$13,Stac!$S49))=FALSE,CONCATENATE(Opis_efektów_inż!$A$13,", "),""),
IF(ISERR(FIND(Opis_efektów_inż!$D$14,Stac!$S49))=FALSE,CONCATENATE(Opis_efektów_inż!$A$14,", "),""),
IF(ISERR(FIND(Opis_efektów_inż!$D$15,Stac!$S49))=FALSE,CONCATENATE(Opis_efektów_inż!$A$15,", "),""),
IF(ISERR(FIND(Opis_efektów_inż!$D$16,Stac!$S49))=FALSE,CONCATENATE(Opis_efektów_inż!$A$16,", "),""),
IF(ISERR(FIND(Opis_efektów_inż!$D$17,Stac!$S49))=FALSE,CONCATENATE(Opis_efektów_inż!$A$17,", "),""),
IF(ISERR(FIND(Opis_efektów_inż!$D$18,Stac!$S49))=FALSE,CONCATENATE(Opis_efektów_inż!$A$18,", "),""),
IF(ISERR(FIND(Opis_efektów_inż!$D$19,Stac!$S49))=FALSE,CONCATENATE(Opis_efektów_inż!$A$19,", "),""),
IF(ISERR(FIND(Opis_efektów_inż!$D$20,Stac!$S49))=FALSE,CONCATENATE(Opis_efektów_inż!$A$20,", "),""),
IF(ISERR(FIND(Opis_efektów_inż!$D$21,Stac!$S49))=FALSE,CONCATENATE(Opis_efektów_inż!$A$21,", "),""),
IF(ISERR(FIND(Opis_efektów_inż!$D$22,Stac!$S49))=FALSE,CONCATENATE(Opis_efektów_inż!$A$22,", "),""),
IF(ISERR(FIND(Opis_efektów_inż!$D$23,Stac!$S49))=FALSE,CONCATENATE(Opis_efektów_inż!$A$23,", "),""),
IF(ISERR(FIND(Opis_efektów_inż!$D$24,Stac!$S49))=FALSE,CONCATENATE(Opis_efektów_inż!$A$24,", "),""),
IF(ISERR(FIND(Opis_efektów_inż!$D$25,Stac!$S49))=FALSE,CONCATENATE(Opis_efektów_inż!$A$25,", "),""))</f>
        <v xml:space="preserve">K1_U11, K1_U24, </v>
      </c>
      <c r="D44" s="84"/>
    </row>
    <row r="45" spans="1:4">
      <c r="A45" s="88" t="str">
        <f>Stac!C50</f>
        <v>Electronics</v>
      </c>
      <c r="B45" s="84" t="str">
        <f>CONCATENATE(
IF(ISERR(FIND(Opis_efektów_inż!$D$5,Stac!$R50))=FALSE,CONCATENATE(Opis_efektów_inż!$A$5,", "),""),
IF(ISERR(FIND(Opis_efektów_inż!$D$6,Stac!$R50))=FALSE,CONCATENATE(Opis_efektów_inż!$A$6,", "),""),
IF(ISERR(FIND(Opis_efektów_inż!$D$7,Stac!$R50))=FALSE,CONCATENATE(Opis_efektów_inż!$A$7,", "),""),
IF(ISERR(FIND(Opis_efektów_inż!$D$8,Stac!$R50))=FALSE,CONCATENATE(Opis_efektów_inż!$A$8,", "),""))</f>
        <v/>
      </c>
      <c r="C45" s="85" t="str">
        <f>CONCATENATE(
IF(ISERR(FIND(Opis_efektów_inż!$D$10,Stac!$S50))=FALSE,CONCATENATE(Opis_efektów_inż!$A$10,", "),""),
IF(ISERR(FIND(Opis_efektów_inż!$D$11,Stac!$S50))=FALSE,CONCATENATE(Opis_efektów_inż!$A$11,", "),""),
IF(ISERR(FIND(Opis_efektów_inż!$D$12,Stac!$S50))=FALSE,CONCATENATE(Opis_efektów_inż!$A$12,", "),""),
IF(ISERR(FIND(Opis_efektów_inż!$D$13,Stac!$S50))=FALSE,CONCATENATE(Opis_efektów_inż!$A$13,", "),""),
IF(ISERR(FIND(Opis_efektów_inż!$D$14,Stac!$S50))=FALSE,CONCATENATE(Opis_efektów_inż!$A$14,", "),""),
IF(ISERR(FIND(Opis_efektów_inż!$D$15,Stac!$S50))=FALSE,CONCATENATE(Opis_efektów_inż!$A$15,", "),""),
IF(ISERR(FIND(Opis_efektów_inż!$D$16,Stac!$S50))=FALSE,CONCATENATE(Opis_efektów_inż!$A$16,", "),""),
IF(ISERR(FIND(Opis_efektów_inż!$D$17,Stac!$S50))=FALSE,CONCATENATE(Opis_efektów_inż!$A$17,", "),""),
IF(ISERR(FIND(Opis_efektów_inż!$D$18,Stac!$S50))=FALSE,CONCATENATE(Opis_efektów_inż!$A$18,", "),""),
IF(ISERR(FIND(Opis_efektów_inż!$D$19,Stac!$S50))=FALSE,CONCATENATE(Opis_efektów_inż!$A$19,", "),""),
IF(ISERR(FIND(Opis_efektów_inż!$D$20,Stac!$S50))=FALSE,CONCATENATE(Opis_efektów_inż!$A$20,", "),""),
IF(ISERR(FIND(Opis_efektów_inż!$D$21,Stac!$S50))=FALSE,CONCATENATE(Opis_efektów_inż!$A$21,", "),""),
IF(ISERR(FIND(Opis_efektów_inż!$D$22,Stac!$S50))=FALSE,CONCATENATE(Opis_efektów_inż!$A$22,", "),""),
IF(ISERR(FIND(Opis_efektów_inż!$D$23,Stac!$S50))=FALSE,CONCATENATE(Opis_efektów_inż!$A$23,", "),""),
IF(ISERR(FIND(Opis_efektów_inż!$D$24,Stac!$S50))=FALSE,CONCATENATE(Opis_efektów_inż!$A$24,", "),""),
IF(ISERR(FIND(Opis_efektów_inż!$D$25,Stac!$S50))=FALSE,CONCATENATE(Opis_efektów_inż!$A$25,", "),""))</f>
        <v xml:space="preserve">K1_U15, K1_U25, </v>
      </c>
      <c r="D45" s="84"/>
    </row>
    <row r="46" spans="1:4">
      <c r="A46" s="88" t="str">
        <f>Stac!C51</f>
        <v>Control basics</v>
      </c>
      <c r="B46" s="84" t="str">
        <f>CONCATENATE(
IF(ISERR(FIND(Opis_efektów_inż!$D$5,Stac!$R51))=FALSE,CONCATENATE(Opis_efektów_inż!$A$5,", "),""),
IF(ISERR(FIND(Opis_efektów_inż!$D$6,Stac!$R51))=FALSE,CONCATENATE(Opis_efektów_inż!$A$6,", "),""),
IF(ISERR(FIND(Opis_efektów_inż!$D$7,Stac!$R51))=FALSE,CONCATENATE(Opis_efektów_inż!$A$7,", "),""),
IF(ISERR(FIND(Opis_efektów_inż!$D$8,Stac!$R51))=FALSE,CONCATENATE(Opis_efektów_inż!$A$8,", "),""))</f>
        <v/>
      </c>
      <c r="C46" s="85" t="str">
        <f>CONCATENATE(
IF(ISERR(FIND(Opis_efektów_inż!$D$10,Stac!$S51))=FALSE,CONCATENATE(Opis_efektów_inż!$A$10,", "),""),
IF(ISERR(FIND(Opis_efektów_inż!$D$11,Stac!$S51))=FALSE,CONCATENATE(Opis_efektów_inż!$A$11,", "),""),
IF(ISERR(FIND(Opis_efektów_inż!$D$12,Stac!$S51))=FALSE,CONCATENATE(Opis_efektów_inż!$A$12,", "),""),
IF(ISERR(FIND(Opis_efektów_inż!$D$13,Stac!$S51))=FALSE,CONCATENATE(Opis_efektów_inż!$A$13,", "),""),
IF(ISERR(FIND(Opis_efektów_inż!$D$14,Stac!$S51))=FALSE,CONCATENATE(Opis_efektów_inż!$A$14,", "),""),
IF(ISERR(FIND(Opis_efektów_inż!$D$15,Stac!$S51))=FALSE,CONCATENATE(Opis_efektów_inż!$A$15,", "),""),
IF(ISERR(FIND(Opis_efektów_inż!$D$16,Stac!$S51))=FALSE,CONCATENATE(Opis_efektów_inż!$A$16,", "),""),
IF(ISERR(FIND(Opis_efektów_inż!$D$17,Stac!$S51))=FALSE,CONCATENATE(Opis_efektów_inż!$A$17,", "),""),
IF(ISERR(FIND(Opis_efektów_inż!$D$18,Stac!$S51))=FALSE,CONCATENATE(Opis_efektów_inż!$A$18,", "),""),
IF(ISERR(FIND(Opis_efektów_inż!$D$19,Stac!$S51))=FALSE,CONCATENATE(Opis_efektów_inż!$A$19,", "),""),
IF(ISERR(FIND(Opis_efektów_inż!$D$20,Stac!$S51))=FALSE,CONCATENATE(Opis_efektów_inż!$A$20,", "),""),
IF(ISERR(FIND(Opis_efektów_inż!$D$21,Stac!$S51))=FALSE,CONCATENATE(Opis_efektów_inż!$A$21,", "),""),
IF(ISERR(FIND(Opis_efektów_inż!$D$22,Stac!$S51))=FALSE,CONCATENATE(Opis_efektów_inż!$A$22,", "),""),
IF(ISERR(FIND(Opis_efektów_inż!$D$23,Stac!$S51))=FALSE,CONCATENATE(Opis_efektów_inż!$A$23,", "),""),
IF(ISERR(FIND(Opis_efektów_inż!$D$24,Stac!$S51))=FALSE,CONCATENATE(Opis_efektów_inż!$A$24,", "),""),
IF(ISERR(FIND(Opis_efektów_inż!$D$25,Stac!$S51))=FALSE,CONCATENATE(Opis_efektów_inż!$A$25,", "),""))</f>
        <v xml:space="preserve">K1_U10, K1_U14, K1_U12, </v>
      </c>
      <c r="D46" s="84"/>
    </row>
    <row r="47" spans="1:4">
      <c r="A47" s="88" t="str">
        <f>Stac!C52</f>
        <v>Metrology</v>
      </c>
      <c r="B47" s="84" t="str">
        <f>CONCATENATE(
IF(ISERR(FIND(Opis_efektów_inż!$D$5,Stac!$R52))=FALSE,CONCATENATE(Opis_efektów_inż!$A$5,", "),""),
IF(ISERR(FIND(Opis_efektów_inż!$D$6,Stac!$R52))=FALSE,CONCATENATE(Opis_efektów_inż!$A$6,", "),""),
IF(ISERR(FIND(Opis_efektów_inż!$D$7,Stac!$R52))=FALSE,CONCATENATE(Opis_efektów_inż!$A$7,", "),""),
IF(ISERR(FIND(Opis_efektów_inż!$D$8,Stac!$R52))=FALSE,CONCATENATE(Opis_efektów_inż!$A$8,", "),""))</f>
        <v/>
      </c>
      <c r="C47" s="85" t="str">
        <f>CONCATENATE(
IF(ISERR(FIND(Opis_efektów_inż!$D$10,Stac!$S52))=FALSE,CONCATENATE(Opis_efektów_inż!$A$10,", "),""),
IF(ISERR(FIND(Opis_efektów_inż!$D$11,Stac!$S52))=FALSE,CONCATENATE(Opis_efektów_inż!$A$11,", "),""),
IF(ISERR(FIND(Opis_efektów_inż!$D$12,Stac!$S52))=FALSE,CONCATENATE(Opis_efektów_inż!$A$12,", "),""),
IF(ISERR(FIND(Opis_efektów_inż!$D$13,Stac!$S52))=FALSE,CONCATENATE(Opis_efektów_inż!$A$13,", "),""),
IF(ISERR(FIND(Opis_efektów_inż!$D$14,Stac!$S52))=FALSE,CONCATENATE(Opis_efektów_inż!$A$14,", "),""),
IF(ISERR(FIND(Opis_efektów_inż!$D$15,Stac!$S52))=FALSE,CONCATENATE(Opis_efektów_inż!$A$15,", "),""),
IF(ISERR(FIND(Opis_efektów_inż!$D$16,Stac!$S52))=FALSE,CONCATENATE(Opis_efektów_inż!$A$16,", "),""),
IF(ISERR(FIND(Opis_efektów_inż!$D$17,Stac!$S52))=FALSE,CONCATENATE(Opis_efektów_inż!$A$17,", "),""),
IF(ISERR(FIND(Opis_efektów_inż!$D$18,Stac!$S52))=FALSE,CONCATENATE(Opis_efektów_inż!$A$18,", "),""),
IF(ISERR(FIND(Opis_efektów_inż!$D$19,Stac!$S52))=FALSE,CONCATENATE(Opis_efektów_inż!$A$19,", "),""),
IF(ISERR(FIND(Opis_efektów_inż!$D$20,Stac!$S52))=FALSE,CONCATENATE(Opis_efektów_inż!$A$20,", "),""),
IF(ISERR(FIND(Opis_efektów_inż!$D$21,Stac!$S52))=FALSE,CONCATENATE(Opis_efektów_inż!$A$21,", "),""),
IF(ISERR(FIND(Opis_efektów_inż!$D$22,Stac!$S52))=FALSE,CONCATENATE(Opis_efektów_inż!$A$22,", "),""),
IF(ISERR(FIND(Opis_efektów_inż!$D$23,Stac!$S52))=FALSE,CONCATENATE(Opis_efektów_inż!$A$23,", "),""),
IF(ISERR(FIND(Opis_efektów_inż!$D$24,Stac!$S52))=FALSE,CONCATENATE(Opis_efektów_inż!$A$24,", "),""),
IF(ISERR(FIND(Opis_efektów_inż!$D$25,Stac!$S52))=FALSE,CONCATENATE(Opis_efektów_inż!$A$25,", "),""))</f>
        <v xml:space="preserve">K1_U14, </v>
      </c>
      <c r="D47" s="84"/>
    </row>
    <row r="48" spans="1:4" ht="25.5">
      <c r="A48" s="88" t="str">
        <f>Stac!C53</f>
        <v>Electrical machines and drives in control engineering</v>
      </c>
      <c r="B48" s="84" t="str">
        <f>CONCATENATE(
IF(ISERR(FIND(Opis_efektów_inż!$D$5,Stac!$R53))=FALSE,CONCATENATE(Opis_efektów_inż!$A$5,", "),""),
IF(ISERR(FIND(Opis_efektów_inż!$D$6,Stac!$R53))=FALSE,CONCATENATE(Opis_efektów_inż!$A$6,", "),""),
IF(ISERR(FIND(Opis_efektów_inż!$D$7,Stac!$R53))=FALSE,CONCATENATE(Opis_efektów_inż!$A$7,", "),""),
IF(ISERR(FIND(Opis_efektów_inż!$D$8,Stac!$R53))=FALSE,CONCATENATE(Opis_efektów_inż!$A$8,", "),""))</f>
        <v/>
      </c>
      <c r="C48" s="85" t="str">
        <f>CONCATENATE(
IF(ISERR(FIND(Opis_efektów_inż!$D$10,Stac!$S53))=FALSE,CONCATENATE(Opis_efektów_inż!$A$10,", "),""),
IF(ISERR(FIND(Opis_efektów_inż!$D$11,Stac!$S53))=FALSE,CONCATENATE(Opis_efektów_inż!$A$11,", "),""),
IF(ISERR(FIND(Opis_efektów_inż!$D$12,Stac!$S53))=FALSE,CONCATENATE(Opis_efektów_inż!$A$12,", "),""),
IF(ISERR(FIND(Opis_efektów_inż!$D$13,Stac!$S53))=FALSE,CONCATENATE(Opis_efektów_inż!$A$13,", "),""),
IF(ISERR(FIND(Opis_efektów_inż!$D$14,Stac!$S53))=FALSE,CONCATENATE(Opis_efektów_inż!$A$14,", "),""),
IF(ISERR(FIND(Opis_efektów_inż!$D$15,Stac!$S53))=FALSE,CONCATENATE(Opis_efektów_inż!$A$15,", "),""),
IF(ISERR(FIND(Opis_efektów_inż!$D$16,Stac!$S53))=FALSE,CONCATENATE(Opis_efektów_inż!$A$16,", "),""),
IF(ISERR(FIND(Opis_efektów_inż!$D$17,Stac!$S53))=FALSE,CONCATENATE(Opis_efektów_inż!$A$17,", "),""),
IF(ISERR(FIND(Opis_efektów_inż!$D$18,Stac!$S53))=FALSE,CONCATENATE(Opis_efektów_inż!$A$18,", "),""),
IF(ISERR(FIND(Opis_efektów_inż!$D$19,Stac!$S53))=FALSE,CONCATENATE(Opis_efektów_inż!$A$19,", "),""),
IF(ISERR(FIND(Opis_efektów_inż!$D$20,Stac!$S53))=FALSE,CONCATENATE(Opis_efektów_inż!$A$20,", "),""),
IF(ISERR(FIND(Opis_efektów_inż!$D$21,Stac!$S53))=FALSE,CONCATENATE(Opis_efektów_inż!$A$21,", "),""),
IF(ISERR(FIND(Opis_efektów_inż!$D$22,Stac!$S53))=FALSE,CONCATENATE(Opis_efektów_inż!$A$22,", "),""),
IF(ISERR(FIND(Opis_efektów_inż!$D$23,Stac!$S53))=FALSE,CONCATENATE(Opis_efektów_inż!$A$23,", "),""),
IF(ISERR(FIND(Opis_efektów_inż!$D$24,Stac!$S53))=FALSE,CONCATENATE(Opis_efektów_inż!$A$24,", "),""),
IF(ISERR(FIND(Opis_efektów_inż!$D$25,Stac!$S53))=FALSE,CONCATENATE(Opis_efektów_inż!$A$25,", "),""))</f>
        <v xml:space="preserve">K1_U11, K1_U15, K1_U29, </v>
      </c>
      <c r="D48" s="84"/>
    </row>
    <row r="49" spans="1:4">
      <c r="A49" s="88" t="str">
        <f>Stac!C54</f>
        <v>Microprocessor systems</v>
      </c>
      <c r="B49" s="84" t="str">
        <f>CONCATENATE(
IF(ISERR(FIND(Opis_efektów_inż!$D$5,Stac!$R54))=FALSE,CONCATENATE(Opis_efektów_inż!$A$5,", "),""),
IF(ISERR(FIND(Opis_efektów_inż!$D$6,Stac!$R54))=FALSE,CONCATENATE(Opis_efektów_inż!$A$6,", "),""),
IF(ISERR(FIND(Opis_efektów_inż!$D$7,Stac!$R54))=FALSE,CONCATENATE(Opis_efektów_inż!$A$7,", "),""),
IF(ISERR(FIND(Opis_efektów_inż!$D$8,Stac!$R54))=FALSE,CONCATENATE(Opis_efektów_inż!$A$8,", "),""))</f>
        <v/>
      </c>
      <c r="C49" s="85" t="str">
        <f>CONCATENATE(
IF(ISERR(FIND(Opis_efektów_inż!$D$10,Stac!$S54))=FALSE,CONCATENATE(Opis_efektów_inż!$A$10,", "),""),
IF(ISERR(FIND(Opis_efektów_inż!$D$11,Stac!$S54))=FALSE,CONCATENATE(Opis_efektów_inż!$A$11,", "),""),
IF(ISERR(FIND(Opis_efektów_inż!$D$12,Stac!$S54))=FALSE,CONCATENATE(Opis_efektów_inż!$A$12,", "),""),
IF(ISERR(FIND(Opis_efektów_inż!$D$13,Stac!$S54))=FALSE,CONCATENATE(Opis_efektów_inż!$A$13,", "),""),
IF(ISERR(FIND(Opis_efektów_inż!$D$14,Stac!$S54))=FALSE,CONCATENATE(Opis_efektów_inż!$A$14,", "),""),
IF(ISERR(FIND(Opis_efektów_inż!$D$15,Stac!$S54))=FALSE,CONCATENATE(Opis_efektów_inż!$A$15,", "),""),
IF(ISERR(FIND(Opis_efektów_inż!$D$16,Stac!$S54))=FALSE,CONCATENATE(Opis_efektów_inż!$A$16,", "),""),
IF(ISERR(FIND(Opis_efektów_inż!$D$17,Stac!$S54))=FALSE,CONCATENATE(Opis_efektów_inż!$A$17,", "),""),
IF(ISERR(FIND(Opis_efektów_inż!$D$18,Stac!$S54))=FALSE,CONCATENATE(Opis_efektów_inż!$A$18,", "),""),
IF(ISERR(FIND(Opis_efektów_inż!$D$19,Stac!$S54))=FALSE,CONCATENATE(Opis_efektów_inż!$A$19,", "),""),
IF(ISERR(FIND(Opis_efektów_inż!$D$20,Stac!$S54))=FALSE,CONCATENATE(Opis_efektów_inż!$A$20,", "),""),
IF(ISERR(FIND(Opis_efektów_inż!$D$21,Stac!$S54))=FALSE,CONCATENATE(Opis_efektów_inż!$A$21,", "),""),
IF(ISERR(FIND(Opis_efektów_inż!$D$22,Stac!$S54))=FALSE,CONCATENATE(Opis_efektów_inż!$A$22,", "),""),
IF(ISERR(FIND(Opis_efektów_inż!$D$23,Stac!$S54))=FALSE,CONCATENATE(Opis_efektów_inż!$A$23,", "),""),
IF(ISERR(FIND(Opis_efektów_inż!$D$24,Stac!$S54))=FALSE,CONCATENATE(Opis_efektów_inż!$A$24,", "),""),
IF(ISERR(FIND(Opis_efektów_inż!$D$25,Stac!$S54))=FALSE,CONCATENATE(Opis_efektów_inż!$A$25,", "),""))</f>
        <v xml:space="preserve">K1_U13, K1_U27, </v>
      </c>
      <c r="D49" s="84"/>
    </row>
    <row r="50" spans="1:4">
      <c r="A50" s="88" t="str">
        <f>Stac!C55</f>
        <v>Control of electrical drives</v>
      </c>
      <c r="B50" s="84" t="str">
        <f>CONCATENATE(
IF(ISERR(FIND(Opis_efektów_inż!$D$5,Stac!$R55))=FALSE,CONCATENATE(Opis_efektów_inż!$A$5,", "),""),
IF(ISERR(FIND(Opis_efektów_inż!$D$6,Stac!$R55))=FALSE,CONCATENATE(Opis_efektów_inż!$A$6,", "),""),
IF(ISERR(FIND(Opis_efektów_inż!$D$7,Stac!$R55))=FALSE,CONCATENATE(Opis_efektów_inż!$A$7,", "),""),
IF(ISERR(FIND(Opis_efektów_inż!$D$8,Stac!$R55))=FALSE,CONCATENATE(Opis_efektów_inż!$A$8,", "),""))</f>
        <v/>
      </c>
      <c r="C50" s="85" t="str">
        <f>CONCATENATE(
IF(ISERR(FIND(Opis_efektów_inż!$D$10,Stac!$S55))=FALSE,CONCATENATE(Opis_efektów_inż!$A$10,", "),""),
IF(ISERR(FIND(Opis_efektów_inż!$D$11,Stac!$S55))=FALSE,CONCATENATE(Opis_efektów_inż!$A$11,", "),""),
IF(ISERR(FIND(Opis_efektów_inż!$D$12,Stac!$S55))=FALSE,CONCATENATE(Opis_efektów_inż!$A$12,", "),""),
IF(ISERR(FIND(Opis_efektów_inż!$D$13,Stac!$S55))=FALSE,CONCATENATE(Opis_efektów_inż!$A$13,", "),""),
IF(ISERR(FIND(Opis_efektów_inż!$D$14,Stac!$S55))=FALSE,CONCATENATE(Opis_efektów_inż!$A$14,", "),""),
IF(ISERR(FIND(Opis_efektów_inż!$D$15,Stac!$S55))=FALSE,CONCATENATE(Opis_efektów_inż!$A$15,", "),""),
IF(ISERR(FIND(Opis_efektów_inż!$D$16,Stac!$S55))=FALSE,CONCATENATE(Opis_efektów_inż!$A$16,", "),""),
IF(ISERR(FIND(Opis_efektów_inż!$D$17,Stac!$S55))=FALSE,CONCATENATE(Opis_efektów_inż!$A$17,", "),""),
IF(ISERR(FIND(Opis_efektów_inż!$D$18,Stac!$S55))=FALSE,CONCATENATE(Opis_efektów_inż!$A$18,", "),""),
IF(ISERR(FIND(Opis_efektów_inż!$D$19,Stac!$S55))=FALSE,CONCATENATE(Opis_efektów_inż!$A$19,", "),""),
IF(ISERR(FIND(Opis_efektów_inż!$D$20,Stac!$S55))=FALSE,CONCATENATE(Opis_efektów_inż!$A$20,", "),""),
IF(ISERR(FIND(Opis_efektów_inż!$D$21,Stac!$S55))=FALSE,CONCATENATE(Opis_efektów_inż!$A$21,", "),""),
IF(ISERR(FIND(Opis_efektów_inż!$D$22,Stac!$S55))=FALSE,CONCATENATE(Opis_efektów_inż!$A$22,", "),""),
IF(ISERR(FIND(Opis_efektów_inż!$D$23,Stac!$S55))=FALSE,CONCATENATE(Opis_efektów_inż!$A$23,", "),""),
IF(ISERR(FIND(Opis_efektów_inż!$D$24,Stac!$S55))=FALSE,CONCATENATE(Opis_efektów_inż!$A$24,", "),""),
IF(ISERR(FIND(Opis_efektów_inż!$D$25,Stac!$S55))=FALSE,CONCATENATE(Opis_efektów_inż!$A$25,", "),""))</f>
        <v xml:space="preserve">K1_U11, K1_U15, K1_U29, </v>
      </c>
      <c r="D50" s="84"/>
    </row>
    <row r="51" spans="1:4" ht="25.5">
      <c r="A51" s="88" t="str">
        <f>Stac!C56</f>
        <v>Internship (4 weeks)</v>
      </c>
      <c r="B51" s="84" t="str">
        <f>CONCATENATE(
IF(ISERR(FIND(Opis_efektów_inż!$D$5,Stac!$R56))=FALSE,CONCATENATE(Opis_efektów_inż!$A$5,", "),""),
IF(ISERR(FIND(Opis_efektów_inż!$D$6,Stac!$R56))=FALSE,CONCATENATE(Opis_efektów_inż!$A$6,", "),""),
IF(ISERR(FIND(Opis_efektów_inż!$D$7,Stac!$R56))=FALSE,CONCATENATE(Opis_efektów_inż!$A$7,", "),""),
IF(ISERR(FIND(Opis_efektów_inż!$D$8,Stac!$R56))=FALSE,CONCATENATE(Opis_efektów_inż!$A$8,", "),""))</f>
        <v xml:space="preserve">K1_W21, K1_W25, K1_W27, </v>
      </c>
      <c r="C51" s="85" t="str">
        <f>CONCATENATE(
IF(ISERR(FIND(Opis_efektów_inż!$D$10,Stac!$S56))=FALSE,CONCATENATE(Opis_efektów_inż!$A$10,", "),""),
IF(ISERR(FIND(Opis_efektów_inż!$D$11,Stac!$S56))=FALSE,CONCATENATE(Opis_efektów_inż!$A$11,", "),""),
IF(ISERR(FIND(Opis_efektów_inż!$D$12,Stac!$S56))=FALSE,CONCATENATE(Opis_efektów_inż!$A$12,", "),""),
IF(ISERR(FIND(Opis_efektów_inż!$D$13,Stac!$S56))=FALSE,CONCATENATE(Opis_efektów_inż!$A$13,", "),""),
IF(ISERR(FIND(Opis_efektów_inż!$D$14,Stac!$S56))=FALSE,CONCATENATE(Opis_efektów_inż!$A$14,", "),""),
IF(ISERR(FIND(Opis_efektów_inż!$D$15,Stac!$S56))=FALSE,CONCATENATE(Opis_efektów_inż!$A$15,", "),""),
IF(ISERR(FIND(Opis_efektów_inż!$D$16,Stac!$S56))=FALSE,CONCATENATE(Opis_efektów_inż!$A$16,", "),""),
IF(ISERR(FIND(Opis_efektów_inż!$D$17,Stac!$S56))=FALSE,CONCATENATE(Opis_efektów_inż!$A$17,", "),""),
IF(ISERR(FIND(Opis_efektów_inż!$D$18,Stac!$S56))=FALSE,CONCATENATE(Opis_efektów_inż!$A$18,", "),""),
IF(ISERR(FIND(Opis_efektów_inż!$D$19,Stac!$S56))=FALSE,CONCATENATE(Opis_efektów_inż!$A$19,", "),""),
IF(ISERR(FIND(Opis_efektów_inż!$D$20,Stac!$S56))=FALSE,CONCATENATE(Opis_efektów_inż!$A$20,", "),""),
IF(ISERR(FIND(Opis_efektów_inż!$D$21,Stac!$S56))=FALSE,CONCATENATE(Opis_efektów_inż!$A$21,", "),""),
IF(ISERR(FIND(Opis_efektów_inż!$D$22,Stac!$S56))=FALSE,CONCATENATE(Opis_efektów_inż!$A$22,", "),""),
IF(ISERR(FIND(Opis_efektów_inż!$D$23,Stac!$S56))=FALSE,CONCATENATE(Opis_efektów_inż!$A$23,", "),""),
IF(ISERR(FIND(Opis_efektów_inż!$D$24,Stac!$S56))=FALSE,CONCATENATE(Opis_efektów_inż!$A$24,", "),""),
IF(ISERR(FIND(Opis_efektów_inż!$D$25,Stac!$S56))=FALSE,CONCATENATE(Opis_efektów_inż!$A$25,", "),""))</f>
        <v xml:space="preserve">K1_U23, </v>
      </c>
      <c r="D51" s="84"/>
    </row>
    <row r="52" spans="1:4" hidden="1">
      <c r="A52" s="88">
        <f>Stac!C57</f>
        <v>0</v>
      </c>
      <c r="B52" s="84" t="str">
        <f>CONCATENATE(
IF(ISERR(FIND(Opis_efektów_inż!$D$5,Stac!$R57))=FALSE,CONCATENATE(Opis_efektów_inż!$A$5,", "),""),
IF(ISERR(FIND(Opis_efektów_inż!$D$6,Stac!$R57))=FALSE,CONCATENATE(Opis_efektów_inż!$A$6,", "),""),
IF(ISERR(FIND(Opis_efektów_inż!$D$7,Stac!$R57))=FALSE,CONCATENATE(Opis_efektów_inż!$A$7,", "),""),
IF(ISERR(FIND(Opis_efektów_inż!$D$8,Stac!$R57))=FALSE,CONCATENATE(Opis_efektów_inż!$A$8,", "),""))</f>
        <v/>
      </c>
      <c r="C52" s="85" t="str">
        <f>CONCATENATE(
IF(ISERR(FIND(Opis_efektów_inż!$D$10,Stac!$S57))=FALSE,CONCATENATE(Opis_efektów_inż!$A$10,", "),""),
IF(ISERR(FIND(Opis_efektów_inż!$D$11,Stac!$S57))=FALSE,CONCATENATE(Opis_efektów_inż!$A$11,", "),""),
IF(ISERR(FIND(Opis_efektów_inż!$D$12,Stac!$S57))=FALSE,CONCATENATE(Opis_efektów_inż!$A$12,", "),""),
IF(ISERR(FIND(Opis_efektów_inż!$D$13,Stac!$S57))=FALSE,CONCATENATE(Opis_efektów_inż!$A$13,", "),""),
IF(ISERR(FIND(Opis_efektów_inż!$D$14,Stac!$S57))=FALSE,CONCATENATE(Opis_efektów_inż!$A$14,", "),""),
IF(ISERR(FIND(Opis_efektów_inż!$D$15,Stac!$S57))=FALSE,CONCATENATE(Opis_efektów_inż!$A$15,", "),""),
IF(ISERR(FIND(Opis_efektów_inż!$D$16,Stac!$S57))=FALSE,CONCATENATE(Opis_efektów_inż!$A$16,", "),""),
IF(ISERR(FIND(Opis_efektów_inż!$D$17,Stac!$S57))=FALSE,CONCATENATE(Opis_efektów_inż!$A$17,", "),""),
IF(ISERR(FIND(Opis_efektów_inż!$D$18,Stac!$S57))=FALSE,CONCATENATE(Opis_efektów_inż!$A$18,", "),""),
IF(ISERR(FIND(Opis_efektów_inż!$D$19,Stac!$S57))=FALSE,CONCATENATE(Opis_efektów_inż!$A$19,", "),""),
IF(ISERR(FIND(Opis_efektów_inż!$D$20,Stac!$S57))=FALSE,CONCATENATE(Opis_efektów_inż!$A$20,", "),""),
IF(ISERR(FIND(Opis_efektów_inż!$D$21,Stac!$S57))=FALSE,CONCATENATE(Opis_efektów_inż!$A$21,", "),""),
IF(ISERR(FIND(Opis_efektów_inż!$D$22,Stac!$S57))=FALSE,CONCATENATE(Opis_efektów_inż!$A$22,", "),""),
IF(ISERR(FIND(Opis_efektów_inż!$D$23,Stac!$S57))=FALSE,CONCATENATE(Opis_efektów_inż!$A$23,", "),""),
IF(ISERR(FIND(Opis_efektów_inż!$D$24,Stac!$S57))=FALSE,CONCATENATE(Opis_efektów_inż!$A$24,", "),""),
IF(ISERR(FIND(Opis_efektów_inż!$D$25,Stac!$S57))=FALSE,CONCATENATE(Opis_efektów_inż!$A$25,", "),""))</f>
        <v/>
      </c>
      <c r="D52" s="84"/>
    </row>
    <row r="53" spans="1:4" hidden="1">
      <c r="A53" s="88">
        <f>Stac!C58</f>
        <v>0</v>
      </c>
      <c r="B53" s="84" t="str">
        <f>CONCATENATE(
IF(ISERR(FIND(Opis_efektów_inż!$D$5,Stac!$R58))=FALSE,CONCATENATE(Opis_efektów_inż!$A$5,", "),""),
IF(ISERR(FIND(Opis_efektów_inż!$D$6,Stac!$R58))=FALSE,CONCATENATE(Opis_efektów_inż!$A$6,", "),""),
IF(ISERR(FIND(Opis_efektów_inż!$D$7,Stac!$R58))=FALSE,CONCATENATE(Opis_efektów_inż!$A$7,", "),""),
IF(ISERR(FIND(Opis_efektów_inż!$D$8,Stac!$R58))=FALSE,CONCATENATE(Opis_efektów_inż!$A$8,", "),""))</f>
        <v/>
      </c>
      <c r="C53" s="85" t="str">
        <f>CONCATENATE(
IF(ISERR(FIND(Opis_efektów_inż!$D$10,Stac!$S58))=FALSE,CONCATENATE(Opis_efektów_inż!$A$10,", "),""),
IF(ISERR(FIND(Opis_efektów_inż!$D$11,Stac!$S58))=FALSE,CONCATENATE(Opis_efektów_inż!$A$11,", "),""),
IF(ISERR(FIND(Opis_efektów_inż!$D$12,Stac!$S58))=FALSE,CONCATENATE(Opis_efektów_inż!$A$12,", "),""),
IF(ISERR(FIND(Opis_efektów_inż!$D$13,Stac!$S58))=FALSE,CONCATENATE(Opis_efektów_inż!$A$13,", "),""),
IF(ISERR(FIND(Opis_efektów_inż!$D$14,Stac!$S58))=FALSE,CONCATENATE(Opis_efektów_inż!$A$14,", "),""),
IF(ISERR(FIND(Opis_efektów_inż!$D$15,Stac!$S58))=FALSE,CONCATENATE(Opis_efektów_inż!$A$15,", "),""),
IF(ISERR(FIND(Opis_efektów_inż!$D$16,Stac!$S58))=FALSE,CONCATENATE(Opis_efektów_inż!$A$16,", "),""),
IF(ISERR(FIND(Opis_efektów_inż!$D$17,Stac!$S58))=FALSE,CONCATENATE(Opis_efektów_inż!$A$17,", "),""),
IF(ISERR(FIND(Opis_efektów_inż!$D$18,Stac!$S58))=FALSE,CONCATENATE(Opis_efektów_inż!$A$18,", "),""),
IF(ISERR(FIND(Opis_efektów_inż!$D$19,Stac!$S58))=FALSE,CONCATENATE(Opis_efektów_inż!$A$19,", "),""),
IF(ISERR(FIND(Opis_efektów_inż!$D$20,Stac!$S58))=FALSE,CONCATENATE(Opis_efektów_inż!$A$20,", "),""),
IF(ISERR(FIND(Opis_efektów_inż!$D$21,Stac!$S58))=FALSE,CONCATENATE(Opis_efektów_inż!$A$21,", "),""),
IF(ISERR(FIND(Opis_efektów_inż!$D$22,Stac!$S58))=FALSE,CONCATENATE(Opis_efektów_inż!$A$22,", "),""),
IF(ISERR(FIND(Opis_efektów_inż!$D$23,Stac!$S58))=FALSE,CONCATENATE(Opis_efektów_inż!$A$23,", "),""),
IF(ISERR(FIND(Opis_efektów_inż!$D$24,Stac!$S58))=FALSE,CONCATENATE(Opis_efektów_inż!$A$24,", "),""),
IF(ISERR(FIND(Opis_efektów_inż!$D$25,Stac!$S58))=FALSE,CONCATENATE(Opis_efektów_inż!$A$25,", "),""))</f>
        <v/>
      </c>
      <c r="D53" s="84"/>
    </row>
    <row r="54" spans="1:4">
      <c r="A54" s="101" t="str">
        <f>Stac!C59</f>
        <v>Semestr 5:</v>
      </c>
      <c r="B54" s="202"/>
      <c r="C54" s="202" t="str">
        <f>CONCATENATE(
IF(ISERR(FIND(Opis_efektów_inż!$D$10,Stac!$S59))=FALSE,CONCATENATE(Opis_efektów_inż!$A$10,", "),""),
IF(ISERR(FIND(Opis_efektów_inż!$D$11,Stac!$S59))=FALSE,CONCATENATE(Opis_efektów_inż!$A$11,", "),""),
IF(ISERR(FIND(Opis_efektów_inż!$D$12,Stac!$S59))=FALSE,CONCATENATE(Opis_efektów_inż!$A$12,", "),""),
IF(ISERR(FIND(Opis_efektów_inż!$D$13,Stac!$S59))=FALSE,CONCATENATE(Opis_efektów_inż!$A$13,", "),""),
IF(ISERR(FIND(Opis_efektów_inż!$D$14,Stac!$S59))=FALSE,CONCATENATE(Opis_efektów_inż!$A$14,", "),""),
IF(ISERR(FIND(Opis_efektów_inż!$D$15,Stac!$S59))=FALSE,CONCATENATE(Opis_efektów_inż!$A$15,", "),""),
IF(ISERR(FIND(Opis_efektów_inż!$D$16,Stac!$S59))=FALSE,CONCATENATE(Opis_efektów_inż!$A$16,", "),""),
IF(ISERR(FIND(Opis_efektów_inż!$D$17,Stac!$S59))=FALSE,CONCATENATE(Opis_efektów_inż!$A$17,", "),""),
IF(ISERR(FIND(Opis_efektów_inż!$D$18,Stac!$S59))=FALSE,CONCATENATE(Opis_efektów_inż!$A$18,", "),""),
IF(ISERR(FIND(Opis_efektów_inż!$D$19,Stac!$S59))=FALSE,CONCATENATE(Opis_efektów_inż!$A$19,", "),""),
IF(ISERR(FIND(Opis_efektów_inż!$D$20,Stac!$S59))=FALSE,CONCATENATE(Opis_efektów_inż!$A$20,", "),""),
IF(ISERR(FIND(Opis_efektów_inż!$D$21,Stac!$S59))=FALSE,CONCATENATE(Opis_efektów_inż!$A$21,", "),""),
IF(ISERR(FIND(Opis_efektów_inż!$D$22,Stac!$S59))=FALSE,CONCATENATE(Opis_efektów_inż!$A$22,", "),""),
IF(ISERR(FIND(Opis_efektów_inż!$D$23,Stac!$S59))=FALSE,CONCATENATE(Opis_efektów_inż!$A$23,", "),""),
IF(ISERR(FIND(Opis_efektów_inż!$D$24,Stac!$S59))=FALSE,CONCATENATE(Opis_efektów_inż!$A$24,", "),""),
IF(ISERR(FIND(Opis_efektów_inż!$D$25,Stac!$S59))=FALSE,CONCATENATE(Opis_efektów_inż!$A$25,", "),""))</f>
        <v/>
      </c>
      <c r="D54" s="202"/>
    </row>
    <row r="55" spans="1:4" hidden="1">
      <c r="A55" s="88" t="str">
        <f>Stac!C60</f>
        <v>Moduł kształcenia</v>
      </c>
      <c r="B55" s="84" t="str">
        <f>CONCATENATE(
IF(ISERR(FIND(Opis_efektów_inż!$D$5,Stac!$R60))=FALSE,CONCATENATE(Opis_efektów_inż!$A$5,", "),""),
IF(ISERR(FIND(Opis_efektów_inż!$D$6,Stac!$R60))=FALSE,CONCATENATE(Opis_efektów_inż!$A$6,", "),""),
IF(ISERR(FIND(Opis_efektów_inż!$D$7,Stac!$R60))=FALSE,CONCATENATE(Opis_efektów_inż!$A$7,", "),""),
IF(ISERR(FIND(Opis_efektów_inż!$D$8,Stac!$R60))=FALSE,CONCATENATE(Opis_efektów_inż!$A$8,", "),""))</f>
        <v/>
      </c>
      <c r="C55" s="85" t="str">
        <f>CONCATENATE(
IF(ISERR(FIND(Opis_efektów_inż!$D$10,Stac!$S60))=FALSE,CONCATENATE(Opis_efektów_inż!$A$10,", "),""),
IF(ISERR(FIND(Opis_efektów_inż!$D$11,Stac!$S60))=FALSE,CONCATENATE(Opis_efektów_inż!$A$11,", "),""),
IF(ISERR(FIND(Opis_efektów_inż!$D$12,Stac!$S60))=FALSE,CONCATENATE(Opis_efektów_inż!$A$12,", "),""),
IF(ISERR(FIND(Opis_efektów_inż!$D$13,Stac!$S60))=FALSE,CONCATENATE(Opis_efektów_inż!$A$13,", "),""),
IF(ISERR(FIND(Opis_efektów_inż!$D$14,Stac!$S60))=FALSE,CONCATENATE(Opis_efektów_inż!$A$14,", "),""),
IF(ISERR(FIND(Opis_efektów_inż!$D$15,Stac!$S60))=FALSE,CONCATENATE(Opis_efektów_inż!$A$15,", "),""),
IF(ISERR(FIND(Opis_efektów_inż!$D$16,Stac!$S60))=FALSE,CONCATENATE(Opis_efektów_inż!$A$16,", "),""),
IF(ISERR(FIND(Opis_efektów_inż!$D$17,Stac!$S60))=FALSE,CONCATENATE(Opis_efektów_inż!$A$17,", "),""),
IF(ISERR(FIND(Opis_efektów_inż!$D$18,Stac!$S60))=FALSE,CONCATENATE(Opis_efektów_inż!$A$18,", "),""),
IF(ISERR(FIND(Opis_efektów_inż!$D$19,Stac!$S60))=FALSE,CONCATENATE(Opis_efektów_inż!$A$19,", "),""),
IF(ISERR(FIND(Opis_efektów_inż!$D$20,Stac!$S60))=FALSE,CONCATENATE(Opis_efektów_inż!$A$20,", "),""),
IF(ISERR(FIND(Opis_efektów_inż!$D$21,Stac!$S60))=FALSE,CONCATENATE(Opis_efektów_inż!$A$21,", "),""),
IF(ISERR(FIND(Opis_efektów_inż!$D$22,Stac!$S60))=FALSE,CONCATENATE(Opis_efektów_inż!$A$22,", "),""),
IF(ISERR(FIND(Opis_efektów_inż!$D$23,Stac!$S60))=FALSE,CONCATENATE(Opis_efektów_inż!$A$23,", "),""),
IF(ISERR(FIND(Opis_efektów_inż!$D$24,Stac!$S60))=FALSE,CONCATENATE(Opis_efektów_inż!$A$24,", "),""),
IF(ISERR(FIND(Opis_efektów_inż!$D$25,Stac!$S60))=FALSE,CONCATENATE(Opis_efektów_inż!$A$25,", "),""))</f>
        <v/>
      </c>
      <c r="D55" s="84"/>
    </row>
    <row r="56" spans="1:4">
      <c r="A56" s="88" t="str">
        <f>Stac!C61</f>
        <v>Devices of automation and actuators</v>
      </c>
      <c r="B56" s="84" t="str">
        <f>CONCATENATE(
IF(ISERR(FIND(Opis_efektów_inż!$D$5,Stac!$R61))=FALSE,CONCATENATE(Opis_efektów_inż!$A$5,", "),""),
IF(ISERR(FIND(Opis_efektów_inż!$D$6,Stac!$R61))=FALSE,CONCATENATE(Opis_efektów_inż!$A$6,", "),""),
IF(ISERR(FIND(Opis_efektów_inż!$D$7,Stac!$R61))=FALSE,CONCATENATE(Opis_efektów_inż!$A$7,", "),""),
IF(ISERR(FIND(Opis_efektów_inż!$D$8,Stac!$R61))=FALSE,CONCATENATE(Opis_efektów_inż!$A$8,", "),""))</f>
        <v xml:space="preserve">K1_W22, </v>
      </c>
      <c r="C56" s="85" t="str">
        <f>CONCATENATE(
IF(ISERR(FIND(Opis_efektów_inż!$D$10,Stac!$S61))=FALSE,CONCATENATE(Opis_efektów_inż!$A$10,", "),""),
IF(ISERR(FIND(Opis_efektów_inż!$D$11,Stac!$S61))=FALSE,CONCATENATE(Opis_efektów_inż!$A$11,", "),""),
IF(ISERR(FIND(Opis_efektów_inż!$D$12,Stac!$S61))=FALSE,CONCATENATE(Opis_efektów_inż!$A$12,", "),""),
IF(ISERR(FIND(Opis_efektów_inż!$D$13,Stac!$S61))=FALSE,CONCATENATE(Opis_efektów_inż!$A$13,", "),""),
IF(ISERR(FIND(Opis_efektów_inż!$D$14,Stac!$S61))=FALSE,CONCATENATE(Opis_efektów_inż!$A$14,", "),""),
IF(ISERR(FIND(Opis_efektów_inż!$D$15,Stac!$S61))=FALSE,CONCATENATE(Opis_efektów_inż!$A$15,", "),""),
IF(ISERR(FIND(Opis_efektów_inż!$D$16,Stac!$S61))=FALSE,CONCATENATE(Opis_efektów_inż!$A$16,", "),""),
IF(ISERR(FIND(Opis_efektów_inż!$D$17,Stac!$S61))=FALSE,CONCATENATE(Opis_efektów_inż!$A$17,", "),""),
IF(ISERR(FIND(Opis_efektów_inż!$D$18,Stac!$S61))=FALSE,CONCATENATE(Opis_efektów_inż!$A$18,", "),""),
IF(ISERR(FIND(Opis_efektów_inż!$D$19,Stac!$S61))=FALSE,CONCATENATE(Opis_efektów_inż!$A$19,", "),""),
IF(ISERR(FIND(Opis_efektów_inż!$D$20,Stac!$S61))=FALSE,CONCATENATE(Opis_efektów_inż!$A$20,", "),""),
IF(ISERR(FIND(Opis_efektów_inż!$D$21,Stac!$S61))=FALSE,CONCATENATE(Opis_efektów_inż!$A$21,", "),""),
IF(ISERR(FIND(Opis_efektów_inż!$D$22,Stac!$S61))=FALSE,CONCATENATE(Opis_efektów_inż!$A$22,", "),""),
IF(ISERR(FIND(Opis_efektów_inż!$D$23,Stac!$S61))=FALSE,CONCATENATE(Opis_efektów_inż!$A$23,", "),""),
IF(ISERR(FIND(Opis_efektów_inż!$D$24,Stac!$S61))=FALSE,CONCATENATE(Opis_efektów_inż!$A$24,", "),""),
IF(ISERR(FIND(Opis_efektów_inż!$D$25,Stac!$S61))=FALSE,CONCATENATE(Opis_efektów_inż!$A$25,", "),""))</f>
        <v xml:space="preserve">K1_U11, K1_U14, K1_U15, </v>
      </c>
      <c r="D56" s="84"/>
    </row>
    <row r="57" spans="1:4">
      <c r="A57" s="88" t="str">
        <f>Stac!C62</f>
        <v>System identification</v>
      </c>
      <c r="B57" s="84" t="str">
        <f>CONCATENATE(
IF(ISERR(FIND(Opis_efektów_inż!$D$5,Stac!$R62))=FALSE,CONCATENATE(Opis_efektów_inż!$A$5,", "),""),
IF(ISERR(FIND(Opis_efektów_inż!$D$6,Stac!$R62))=FALSE,CONCATENATE(Opis_efektów_inż!$A$6,", "),""),
IF(ISERR(FIND(Opis_efektów_inż!$D$7,Stac!$R62))=FALSE,CONCATENATE(Opis_efektów_inż!$A$7,", "),""),
IF(ISERR(FIND(Opis_efektów_inż!$D$8,Stac!$R62))=FALSE,CONCATENATE(Opis_efektów_inż!$A$8,", "),""))</f>
        <v/>
      </c>
      <c r="C57" s="85" t="str">
        <f>CONCATENATE(
IF(ISERR(FIND(Opis_efektów_inż!$D$10,Stac!$S62))=FALSE,CONCATENATE(Opis_efektów_inż!$A$10,", "),""),
IF(ISERR(FIND(Opis_efektów_inż!$D$11,Stac!$S62))=FALSE,CONCATENATE(Opis_efektów_inż!$A$11,", "),""),
IF(ISERR(FIND(Opis_efektów_inż!$D$12,Stac!$S62))=FALSE,CONCATENATE(Opis_efektów_inż!$A$12,", "),""),
IF(ISERR(FIND(Opis_efektów_inż!$D$13,Stac!$S62))=FALSE,CONCATENATE(Opis_efektów_inż!$A$13,", "),""),
IF(ISERR(FIND(Opis_efektów_inż!$D$14,Stac!$S62))=FALSE,CONCATENATE(Opis_efektów_inż!$A$14,", "),""),
IF(ISERR(FIND(Opis_efektów_inż!$D$15,Stac!$S62))=FALSE,CONCATENATE(Opis_efektów_inż!$A$15,", "),""),
IF(ISERR(FIND(Opis_efektów_inż!$D$16,Stac!$S62))=FALSE,CONCATENATE(Opis_efektów_inż!$A$16,", "),""),
IF(ISERR(FIND(Opis_efektów_inż!$D$17,Stac!$S62))=FALSE,CONCATENATE(Opis_efektów_inż!$A$17,", "),""),
IF(ISERR(FIND(Opis_efektów_inż!$D$18,Stac!$S62))=FALSE,CONCATENATE(Opis_efektów_inż!$A$18,", "),""),
IF(ISERR(FIND(Opis_efektów_inż!$D$19,Stac!$S62))=FALSE,CONCATENATE(Opis_efektów_inż!$A$19,", "),""),
IF(ISERR(FIND(Opis_efektów_inż!$D$20,Stac!$S62))=FALSE,CONCATENATE(Opis_efektów_inż!$A$20,", "),""),
IF(ISERR(FIND(Opis_efektów_inż!$D$21,Stac!$S62))=FALSE,CONCATENATE(Opis_efektów_inż!$A$21,", "),""),
IF(ISERR(FIND(Opis_efektów_inż!$D$22,Stac!$S62))=FALSE,CONCATENATE(Opis_efektów_inż!$A$22,", "),""),
IF(ISERR(FIND(Opis_efektów_inż!$D$23,Stac!$S62))=FALSE,CONCATENATE(Opis_efektów_inż!$A$23,", "),""),
IF(ISERR(FIND(Opis_efektów_inż!$D$24,Stac!$S62))=FALSE,CONCATENATE(Opis_efektów_inż!$A$24,", "),""),
IF(ISERR(FIND(Opis_efektów_inż!$D$25,Stac!$S62))=FALSE,CONCATENATE(Opis_efektów_inż!$A$25,", "),""))</f>
        <v xml:space="preserve">K1_U11, </v>
      </c>
      <c r="D57" s="84"/>
    </row>
    <row r="58" spans="1:4">
      <c r="A58" s="88" t="str">
        <f>Stac!C63</f>
        <v>Control of electrical drives</v>
      </c>
      <c r="B58" s="84" t="str">
        <f>CONCATENATE(
IF(ISERR(FIND(Opis_efektów_inż!$D$5,Stac!$R63))=FALSE,CONCATENATE(Opis_efektów_inż!$A$5,", "),""),
IF(ISERR(FIND(Opis_efektów_inż!$D$6,Stac!$R63))=FALSE,CONCATENATE(Opis_efektów_inż!$A$6,", "),""),
IF(ISERR(FIND(Opis_efektów_inż!$D$7,Stac!$R63))=FALSE,CONCATENATE(Opis_efektów_inż!$A$7,", "),""),
IF(ISERR(FIND(Opis_efektów_inż!$D$8,Stac!$R63))=FALSE,CONCATENATE(Opis_efektów_inż!$A$8,", "),""))</f>
        <v/>
      </c>
      <c r="C58" s="85" t="str">
        <f>CONCATENATE(
IF(ISERR(FIND(Opis_efektów_inż!$D$10,Stac!$S63))=FALSE,CONCATENATE(Opis_efektów_inż!$A$10,", "),""),
IF(ISERR(FIND(Opis_efektów_inż!$D$11,Stac!$S63))=FALSE,CONCATENATE(Opis_efektów_inż!$A$11,", "),""),
IF(ISERR(FIND(Opis_efektów_inż!$D$12,Stac!$S63))=FALSE,CONCATENATE(Opis_efektów_inż!$A$12,", "),""),
IF(ISERR(FIND(Opis_efektów_inż!$D$13,Stac!$S63))=FALSE,CONCATENATE(Opis_efektów_inż!$A$13,", "),""),
IF(ISERR(FIND(Opis_efektów_inż!$D$14,Stac!$S63))=FALSE,CONCATENATE(Opis_efektów_inż!$A$14,", "),""),
IF(ISERR(FIND(Opis_efektów_inż!$D$15,Stac!$S63))=FALSE,CONCATENATE(Opis_efektów_inż!$A$15,", "),""),
IF(ISERR(FIND(Opis_efektów_inż!$D$16,Stac!$S63))=FALSE,CONCATENATE(Opis_efektów_inż!$A$16,", "),""),
IF(ISERR(FIND(Opis_efektów_inż!$D$17,Stac!$S63))=FALSE,CONCATENATE(Opis_efektów_inż!$A$17,", "),""),
IF(ISERR(FIND(Opis_efektów_inż!$D$18,Stac!$S63))=FALSE,CONCATENATE(Opis_efektów_inż!$A$18,", "),""),
IF(ISERR(FIND(Opis_efektów_inż!$D$19,Stac!$S63))=FALSE,CONCATENATE(Opis_efektów_inż!$A$19,", "),""),
IF(ISERR(FIND(Opis_efektów_inż!$D$20,Stac!$S63))=FALSE,CONCATENATE(Opis_efektów_inż!$A$20,", "),""),
IF(ISERR(FIND(Opis_efektów_inż!$D$21,Stac!$S63))=FALSE,CONCATENATE(Opis_efektów_inż!$A$21,", "),""),
IF(ISERR(FIND(Opis_efektów_inż!$D$22,Stac!$S63))=FALSE,CONCATENATE(Opis_efektów_inż!$A$22,", "),""),
IF(ISERR(FIND(Opis_efektów_inż!$D$23,Stac!$S63))=FALSE,CONCATENATE(Opis_efektów_inż!$A$23,", "),""),
IF(ISERR(FIND(Opis_efektów_inż!$D$24,Stac!$S63))=FALSE,CONCATENATE(Opis_efektów_inż!$A$24,", "),""),
IF(ISERR(FIND(Opis_efektów_inż!$D$25,Stac!$S63))=FALSE,CONCATENATE(Opis_efektów_inż!$A$25,", "),""))</f>
        <v xml:space="preserve">K1_U11, K1_U15, K1_U29, </v>
      </c>
      <c r="D58" s="84"/>
    </row>
    <row r="59" spans="1:4">
      <c r="A59" s="88" t="str">
        <f>Stac!C64</f>
        <v>Microprocessor systems</v>
      </c>
      <c r="B59" s="84" t="str">
        <f>CONCATENATE(
IF(ISERR(FIND(Opis_efektów_inż!$D$5,Stac!$R64))=FALSE,CONCATENATE(Opis_efektów_inż!$A$5,", "),""),
IF(ISERR(FIND(Opis_efektów_inż!$D$6,Stac!$R64))=FALSE,CONCATENATE(Opis_efektów_inż!$A$6,", "),""),
IF(ISERR(FIND(Opis_efektów_inż!$D$7,Stac!$R64))=FALSE,CONCATENATE(Opis_efektów_inż!$A$7,", "),""),
IF(ISERR(FIND(Opis_efektów_inż!$D$8,Stac!$R64))=FALSE,CONCATENATE(Opis_efektów_inż!$A$8,", "),""))</f>
        <v/>
      </c>
      <c r="C59" s="85" t="str">
        <f>CONCATENATE(
IF(ISERR(FIND(Opis_efektów_inż!$D$10,Stac!$S64))=FALSE,CONCATENATE(Opis_efektów_inż!$A$10,", "),""),
IF(ISERR(FIND(Opis_efektów_inż!$D$11,Stac!$S64))=FALSE,CONCATENATE(Opis_efektów_inż!$A$11,", "),""),
IF(ISERR(FIND(Opis_efektów_inż!$D$12,Stac!$S64))=FALSE,CONCATENATE(Opis_efektów_inż!$A$12,", "),""),
IF(ISERR(FIND(Opis_efektów_inż!$D$13,Stac!$S64))=FALSE,CONCATENATE(Opis_efektów_inż!$A$13,", "),""),
IF(ISERR(FIND(Opis_efektów_inż!$D$14,Stac!$S64))=FALSE,CONCATENATE(Opis_efektów_inż!$A$14,", "),""),
IF(ISERR(FIND(Opis_efektów_inż!$D$15,Stac!$S64))=FALSE,CONCATENATE(Opis_efektów_inż!$A$15,", "),""),
IF(ISERR(FIND(Opis_efektów_inż!$D$16,Stac!$S64))=FALSE,CONCATENATE(Opis_efektów_inż!$A$16,", "),""),
IF(ISERR(FIND(Opis_efektów_inż!$D$17,Stac!$S64))=FALSE,CONCATENATE(Opis_efektów_inż!$A$17,", "),""),
IF(ISERR(FIND(Opis_efektów_inż!$D$18,Stac!$S64))=FALSE,CONCATENATE(Opis_efektów_inż!$A$18,", "),""),
IF(ISERR(FIND(Opis_efektów_inż!$D$19,Stac!$S64))=FALSE,CONCATENATE(Opis_efektów_inż!$A$19,", "),""),
IF(ISERR(FIND(Opis_efektów_inż!$D$20,Stac!$S64))=FALSE,CONCATENATE(Opis_efektów_inż!$A$20,", "),""),
IF(ISERR(FIND(Opis_efektów_inż!$D$21,Stac!$S64))=FALSE,CONCATENATE(Opis_efektów_inż!$A$21,", "),""),
IF(ISERR(FIND(Opis_efektów_inż!$D$22,Stac!$S64))=FALSE,CONCATENATE(Opis_efektów_inż!$A$22,", "),""),
IF(ISERR(FIND(Opis_efektów_inż!$D$23,Stac!$S64))=FALSE,CONCATENATE(Opis_efektów_inż!$A$23,", "),""),
IF(ISERR(FIND(Opis_efektów_inż!$D$24,Stac!$S64))=FALSE,CONCATENATE(Opis_efektów_inż!$A$24,", "),""),
IF(ISERR(FIND(Opis_efektów_inż!$D$25,Stac!$S64))=FALSE,CONCATENATE(Opis_efektów_inż!$A$25,", "),""))</f>
        <v xml:space="preserve">K1_U13, K1_U27, </v>
      </c>
      <c r="D59" s="84"/>
    </row>
    <row r="60" spans="1:4" ht="38.25">
      <c r="A60" s="88" t="str">
        <f>Stac!C65</f>
        <v xml:space="preserve">Elective course 1: Intelligent buildings and building automation / Robot programming and task planning </v>
      </c>
      <c r="B60" s="84" t="str">
        <f>CONCATENATE(
IF(ISERR(FIND(Opis_efektów_inż!$D$5,Stac!$R65))=FALSE,CONCATENATE(Opis_efektów_inż!$A$5,", "),""),
IF(ISERR(FIND(Opis_efektów_inż!$D$6,Stac!$R65))=FALSE,CONCATENATE(Opis_efektów_inż!$A$6,", "),""),
IF(ISERR(FIND(Opis_efektów_inż!$D$7,Stac!$R65))=FALSE,CONCATENATE(Opis_efektów_inż!$A$7,", "),""),
IF(ISERR(FIND(Opis_efektów_inż!$D$8,Stac!$R65))=FALSE,CONCATENATE(Opis_efektów_inż!$A$8,", "),""))</f>
        <v xml:space="preserve">K1_W21, </v>
      </c>
      <c r="C60" s="85" t="str">
        <f>CONCATENATE(
IF(ISERR(FIND(Opis_efektów_inż!$D$10,Stac!$S65))=FALSE,CONCATENATE(Opis_efektów_inż!$A$10,", "),""),
IF(ISERR(FIND(Opis_efektów_inż!$D$11,Stac!$S65))=FALSE,CONCATENATE(Opis_efektów_inż!$A$11,", "),""),
IF(ISERR(FIND(Opis_efektów_inż!$D$12,Stac!$S65))=FALSE,CONCATENATE(Opis_efektów_inż!$A$12,", "),""),
IF(ISERR(FIND(Opis_efektów_inż!$D$13,Stac!$S65))=FALSE,CONCATENATE(Opis_efektów_inż!$A$13,", "),""),
IF(ISERR(FIND(Opis_efektów_inż!$D$14,Stac!$S65))=FALSE,CONCATENATE(Opis_efektów_inż!$A$14,", "),""),
IF(ISERR(FIND(Opis_efektów_inż!$D$15,Stac!$S65))=FALSE,CONCATENATE(Opis_efektów_inż!$A$15,", "),""),
IF(ISERR(FIND(Opis_efektów_inż!$D$16,Stac!$S65))=FALSE,CONCATENATE(Opis_efektów_inż!$A$16,", "),""),
IF(ISERR(FIND(Opis_efektów_inż!$D$17,Stac!$S65))=FALSE,CONCATENATE(Opis_efektów_inż!$A$17,", "),""),
IF(ISERR(FIND(Opis_efektów_inż!$D$18,Stac!$S65))=FALSE,CONCATENATE(Opis_efektów_inż!$A$18,", "),""),
IF(ISERR(FIND(Opis_efektów_inż!$D$19,Stac!$S65))=FALSE,CONCATENATE(Opis_efektów_inż!$A$19,", "),""),
IF(ISERR(FIND(Opis_efektów_inż!$D$20,Stac!$S65))=FALSE,CONCATENATE(Opis_efektów_inż!$A$20,", "),""),
IF(ISERR(FIND(Opis_efektów_inż!$D$21,Stac!$S65))=FALSE,CONCATENATE(Opis_efektów_inż!$A$21,", "),""),
IF(ISERR(FIND(Opis_efektów_inż!$D$22,Stac!$S65))=FALSE,CONCATENATE(Opis_efektów_inż!$A$22,", "),""),
IF(ISERR(FIND(Opis_efektów_inż!$D$23,Stac!$S65))=FALSE,CONCATENATE(Opis_efektów_inż!$A$23,", "),""),
IF(ISERR(FIND(Opis_efektów_inż!$D$24,Stac!$S65))=FALSE,CONCATENATE(Opis_efektów_inż!$A$24,", "),""),
IF(ISERR(FIND(Opis_efektów_inż!$D$25,Stac!$S65))=FALSE,CONCATENATE(Opis_efektów_inż!$A$25,", "),""))</f>
        <v xml:space="preserve">K1_U10, K1_U26, </v>
      </c>
      <c r="D60" s="84"/>
    </row>
    <row r="61" spans="1:4">
      <c r="A61" s="88" t="str">
        <f>Stac!C66</f>
        <v>Robotics</v>
      </c>
      <c r="B61" s="84" t="str">
        <f>CONCATENATE(
IF(ISERR(FIND(Opis_efektów_inż!$D$5,Stac!$R66))=FALSE,CONCATENATE(Opis_efektów_inż!$A$5,", "),""),
IF(ISERR(FIND(Opis_efektów_inż!$D$6,Stac!$R66))=FALSE,CONCATENATE(Opis_efektów_inż!$A$6,", "),""),
IF(ISERR(FIND(Opis_efektów_inż!$D$7,Stac!$R66))=FALSE,CONCATENATE(Opis_efektów_inż!$A$7,", "),""),
IF(ISERR(FIND(Opis_efektów_inż!$D$8,Stac!$R66))=FALSE,CONCATENATE(Opis_efektów_inż!$A$8,", "),""))</f>
        <v xml:space="preserve">K1_W21, </v>
      </c>
      <c r="C61" s="85" t="str">
        <f>CONCATENATE(
IF(ISERR(FIND(Opis_efektów_inż!$D$10,Stac!$S66))=FALSE,CONCATENATE(Opis_efektów_inż!$A$10,", "),""),
IF(ISERR(FIND(Opis_efektów_inż!$D$11,Stac!$S66))=FALSE,CONCATENATE(Opis_efektów_inż!$A$11,", "),""),
IF(ISERR(FIND(Opis_efektów_inż!$D$12,Stac!$S66))=FALSE,CONCATENATE(Opis_efektów_inż!$A$12,", "),""),
IF(ISERR(FIND(Opis_efektów_inż!$D$13,Stac!$S66))=FALSE,CONCATENATE(Opis_efektów_inż!$A$13,", "),""),
IF(ISERR(FIND(Opis_efektów_inż!$D$14,Stac!$S66))=FALSE,CONCATENATE(Opis_efektów_inż!$A$14,", "),""),
IF(ISERR(FIND(Opis_efektów_inż!$D$15,Stac!$S66))=FALSE,CONCATENATE(Opis_efektów_inż!$A$15,", "),""),
IF(ISERR(FIND(Opis_efektów_inż!$D$16,Stac!$S66))=FALSE,CONCATENATE(Opis_efektów_inż!$A$16,", "),""),
IF(ISERR(FIND(Opis_efektów_inż!$D$17,Stac!$S66))=FALSE,CONCATENATE(Opis_efektów_inż!$A$17,", "),""),
IF(ISERR(FIND(Opis_efektów_inż!$D$18,Stac!$S66))=FALSE,CONCATENATE(Opis_efektów_inż!$A$18,", "),""),
IF(ISERR(FIND(Opis_efektów_inż!$D$19,Stac!$S66))=FALSE,CONCATENATE(Opis_efektów_inż!$A$19,", "),""),
IF(ISERR(FIND(Opis_efektów_inż!$D$20,Stac!$S66))=FALSE,CONCATENATE(Opis_efektów_inż!$A$20,", "),""),
IF(ISERR(FIND(Opis_efektów_inż!$D$21,Stac!$S66))=FALSE,CONCATENATE(Opis_efektów_inż!$A$21,", "),""),
IF(ISERR(FIND(Opis_efektów_inż!$D$22,Stac!$S66))=FALSE,CONCATENATE(Opis_efektów_inż!$A$22,", "),""),
IF(ISERR(FIND(Opis_efektów_inż!$D$23,Stac!$S66))=FALSE,CONCATENATE(Opis_efektów_inż!$A$23,", "),""),
IF(ISERR(FIND(Opis_efektów_inż!$D$24,Stac!$S66))=FALSE,CONCATENATE(Opis_efektów_inż!$A$24,", "),""),
IF(ISERR(FIND(Opis_efektów_inż!$D$25,Stac!$S66))=FALSE,CONCATENATE(Opis_efektów_inż!$A$25,", "),""))</f>
        <v xml:space="preserve">K1_U11, </v>
      </c>
      <c r="D61" s="84"/>
    </row>
    <row r="62" spans="1:4" ht="27.6" customHeight="1">
      <c r="A62" s="88" t="str">
        <f>Stac!C67</f>
        <v>Control theory of the continuous and discrete events processes</v>
      </c>
      <c r="B62" s="84" t="str">
        <f>CONCATENATE(
IF(ISERR(FIND(Opis_efektów_inż!$D$5,Stac!$R67))=FALSE,CONCATENATE(Opis_efektów_inż!$A$5,", "),""),
IF(ISERR(FIND(Opis_efektów_inż!$D$6,Stac!$R67))=FALSE,CONCATENATE(Opis_efektów_inż!$A$6,", "),""),
IF(ISERR(FIND(Opis_efektów_inż!$D$7,Stac!$R67))=FALSE,CONCATENATE(Opis_efektów_inż!$A$7,", "),""),
IF(ISERR(FIND(Opis_efektów_inż!$D$8,Stac!$R67))=FALSE,CONCATENATE(Opis_efektów_inż!$A$8,", "),""))</f>
        <v/>
      </c>
      <c r="C62" s="85" t="str">
        <f>CONCATENATE(
IF(ISERR(FIND(Opis_efektów_inż!$D$10,Stac!$S67))=FALSE,CONCATENATE(Opis_efektów_inż!$A$10,", "),""),
IF(ISERR(FIND(Opis_efektów_inż!$D$11,Stac!$S67))=FALSE,CONCATENATE(Opis_efektów_inż!$A$11,", "),""),
IF(ISERR(FIND(Opis_efektów_inż!$D$12,Stac!$S67))=FALSE,CONCATENATE(Opis_efektów_inż!$A$12,", "),""),
IF(ISERR(FIND(Opis_efektów_inż!$D$13,Stac!$S67))=FALSE,CONCATENATE(Opis_efektów_inż!$A$13,", "),""),
IF(ISERR(FIND(Opis_efektów_inż!$D$14,Stac!$S67))=FALSE,CONCATENATE(Opis_efektów_inż!$A$14,", "),""),
IF(ISERR(FIND(Opis_efektów_inż!$D$15,Stac!$S67))=FALSE,CONCATENATE(Opis_efektów_inż!$A$15,", "),""),
IF(ISERR(FIND(Opis_efektów_inż!$D$16,Stac!$S67))=FALSE,CONCATENATE(Opis_efektów_inż!$A$16,", "),""),
IF(ISERR(FIND(Opis_efektów_inż!$D$17,Stac!$S67))=FALSE,CONCATENATE(Opis_efektów_inż!$A$17,", "),""),
IF(ISERR(FIND(Opis_efektów_inż!$D$18,Stac!$S67))=FALSE,CONCATENATE(Opis_efektów_inż!$A$18,", "),""),
IF(ISERR(FIND(Opis_efektów_inż!$D$19,Stac!$S67))=FALSE,CONCATENATE(Opis_efektów_inż!$A$19,", "),""),
IF(ISERR(FIND(Opis_efektów_inż!$D$20,Stac!$S67))=FALSE,CONCATENATE(Opis_efektów_inż!$A$20,", "),""),
IF(ISERR(FIND(Opis_efektów_inż!$D$21,Stac!$S67))=FALSE,CONCATENATE(Opis_efektów_inż!$A$21,", "),""),
IF(ISERR(FIND(Opis_efektów_inż!$D$22,Stac!$S67))=FALSE,CONCATENATE(Opis_efektów_inż!$A$22,", "),""),
IF(ISERR(FIND(Opis_efektów_inż!$D$23,Stac!$S67))=FALSE,CONCATENATE(Opis_efektów_inż!$A$23,", "),""),
IF(ISERR(FIND(Opis_efektów_inż!$D$24,Stac!$S67))=FALSE,CONCATENATE(Opis_efektów_inż!$A$24,", "),""),
IF(ISERR(FIND(Opis_efektów_inż!$D$25,Stac!$S67))=FALSE,CONCATENATE(Opis_efektów_inż!$A$25,", "),""))</f>
        <v xml:space="preserve">K1_U10, K1_U11, K1_U24, K1_U12, K1_U29, </v>
      </c>
      <c r="D62" s="84"/>
    </row>
    <row r="63" spans="1:4" ht="23.45" customHeight="1">
      <c r="A63" s="88" t="str">
        <f>Stac!C68</f>
        <v>Electronical and electrical circuits designing</v>
      </c>
      <c r="B63" s="84" t="str">
        <f>CONCATENATE(
IF(ISERR(FIND(Opis_efektów_inż!$D$5,Stac!$R68))=FALSE,CONCATENATE(Opis_efektów_inż!$A$5,", "),""),
IF(ISERR(FIND(Opis_efektów_inż!$D$6,Stac!$R68))=FALSE,CONCATENATE(Opis_efektów_inż!$A$6,", "),""),
IF(ISERR(FIND(Opis_efektów_inż!$D$7,Stac!$R68))=FALSE,CONCATENATE(Opis_efektów_inż!$A$7,", "),""),
IF(ISERR(FIND(Opis_efektów_inż!$D$8,Stac!$R68))=FALSE,CONCATENATE(Opis_efektów_inż!$A$8,", "),""))</f>
        <v xml:space="preserve">K1_W21, K1_W22, </v>
      </c>
      <c r="C63" s="85" t="str">
        <f>CONCATENATE(
IF(ISERR(FIND(Opis_efektów_inż!$D$10,Stac!$S68))=FALSE,CONCATENATE(Opis_efektów_inż!$A$10,", "),""),
IF(ISERR(FIND(Opis_efektów_inż!$D$11,Stac!$S68))=FALSE,CONCATENATE(Opis_efektów_inż!$A$11,", "),""),
IF(ISERR(FIND(Opis_efektów_inż!$D$12,Stac!$S68))=FALSE,CONCATENATE(Opis_efektów_inż!$A$12,", "),""),
IF(ISERR(FIND(Opis_efektów_inż!$D$13,Stac!$S68))=FALSE,CONCATENATE(Opis_efektów_inż!$A$13,", "),""),
IF(ISERR(FIND(Opis_efektów_inż!$D$14,Stac!$S68))=FALSE,CONCATENATE(Opis_efektów_inż!$A$14,", "),""),
IF(ISERR(FIND(Opis_efektów_inż!$D$15,Stac!$S68))=FALSE,CONCATENATE(Opis_efektów_inż!$A$15,", "),""),
IF(ISERR(FIND(Opis_efektów_inż!$D$16,Stac!$S68))=FALSE,CONCATENATE(Opis_efektów_inż!$A$16,", "),""),
IF(ISERR(FIND(Opis_efektów_inż!$D$17,Stac!$S68))=FALSE,CONCATENATE(Opis_efektów_inż!$A$17,", "),""),
IF(ISERR(FIND(Opis_efektów_inż!$D$18,Stac!$S68))=FALSE,CONCATENATE(Opis_efektów_inż!$A$18,", "),""),
IF(ISERR(FIND(Opis_efektów_inż!$D$19,Stac!$S68))=FALSE,CONCATENATE(Opis_efektów_inż!$A$19,", "),""),
IF(ISERR(FIND(Opis_efektów_inż!$D$20,Stac!$S68))=FALSE,CONCATENATE(Opis_efektów_inż!$A$20,", "),""),
IF(ISERR(FIND(Opis_efektów_inż!$D$21,Stac!$S68))=FALSE,CONCATENATE(Opis_efektów_inż!$A$21,", "),""),
IF(ISERR(FIND(Opis_efektów_inż!$D$22,Stac!$S68))=FALSE,CONCATENATE(Opis_efektów_inż!$A$22,", "),""),
IF(ISERR(FIND(Opis_efektów_inż!$D$23,Stac!$S68))=FALSE,CONCATENATE(Opis_efektów_inż!$A$23,", "),""),
IF(ISERR(FIND(Opis_efektów_inż!$D$24,Stac!$S68))=FALSE,CONCATENATE(Opis_efektów_inż!$A$24,", "),""),
IF(ISERR(FIND(Opis_efektów_inż!$D$25,Stac!$S68))=FALSE,CONCATENATE(Opis_efektów_inż!$A$25,", "),""))</f>
        <v xml:space="preserve">K1_U24, K1_U15, </v>
      </c>
      <c r="D63" s="84"/>
    </row>
    <row r="64" spans="1:4" hidden="1">
      <c r="A64" s="88">
        <f>Stac!C69</f>
        <v>0</v>
      </c>
      <c r="B64" s="84" t="str">
        <f>CONCATENATE(
IF(ISERR(FIND(Opis_efektów_inż!$D$5,Stac!$R69))=FALSE,CONCATENATE(Opis_efektów_inż!$A$5,", "),""),
IF(ISERR(FIND(Opis_efektów_inż!$D$6,Stac!$R69))=FALSE,CONCATENATE(Opis_efektów_inż!$A$6,", "),""),
IF(ISERR(FIND(Opis_efektów_inż!$D$7,Stac!$R69))=FALSE,CONCATENATE(Opis_efektów_inż!$A$7,", "),""),
IF(ISERR(FIND(Opis_efektów_inż!$D$8,Stac!$R69))=FALSE,CONCATENATE(Opis_efektów_inż!$A$8,", "),""))</f>
        <v/>
      </c>
      <c r="C64" s="85" t="str">
        <f>CONCATENATE(
IF(ISERR(FIND(Opis_efektów_inż!$D$10,Stac!$S69))=FALSE,CONCATENATE(Opis_efektów_inż!$A$10,", "),""),
IF(ISERR(FIND(Opis_efektów_inż!$D$11,Stac!$S69))=FALSE,CONCATENATE(Opis_efektów_inż!$A$11,", "),""),
IF(ISERR(FIND(Opis_efektów_inż!$D$12,Stac!$S69))=FALSE,CONCATENATE(Opis_efektów_inż!$A$12,", "),""),
IF(ISERR(FIND(Opis_efektów_inż!$D$13,Stac!$S69))=FALSE,CONCATENATE(Opis_efektów_inż!$A$13,", "),""),
IF(ISERR(FIND(Opis_efektów_inż!$D$14,Stac!$S69))=FALSE,CONCATENATE(Opis_efektów_inż!$A$14,", "),""),
IF(ISERR(FIND(Opis_efektów_inż!$D$15,Stac!$S69))=FALSE,CONCATENATE(Opis_efektów_inż!$A$15,", "),""),
IF(ISERR(FIND(Opis_efektów_inż!$D$16,Stac!$S69))=FALSE,CONCATENATE(Opis_efektów_inż!$A$16,", "),""),
IF(ISERR(FIND(Opis_efektów_inż!$D$17,Stac!$S69))=FALSE,CONCATENATE(Opis_efektów_inż!$A$17,", "),""),
IF(ISERR(FIND(Opis_efektów_inż!$D$18,Stac!$S69))=FALSE,CONCATENATE(Opis_efektów_inż!$A$18,", "),""),
IF(ISERR(FIND(Opis_efektów_inż!$D$19,Stac!$S69))=FALSE,CONCATENATE(Opis_efektów_inż!$A$19,", "),""),
IF(ISERR(FIND(Opis_efektów_inż!$D$20,Stac!$S69))=FALSE,CONCATENATE(Opis_efektów_inż!$A$20,", "),""),
IF(ISERR(FIND(Opis_efektów_inż!$D$21,Stac!$S69))=FALSE,CONCATENATE(Opis_efektów_inż!$A$21,", "),""),
IF(ISERR(FIND(Opis_efektów_inż!$D$22,Stac!$S69))=FALSE,CONCATENATE(Opis_efektów_inż!$A$22,", "),""),
IF(ISERR(FIND(Opis_efektów_inż!$D$23,Stac!$S69))=FALSE,CONCATENATE(Opis_efektów_inż!$A$23,", "),""),
IF(ISERR(FIND(Opis_efektów_inż!$D$24,Stac!$S69))=FALSE,CONCATENATE(Opis_efektów_inż!$A$24,", "),""),
IF(ISERR(FIND(Opis_efektów_inż!$D$25,Stac!$S69))=FALSE,CONCATENATE(Opis_efektów_inż!$A$25,", "),""))</f>
        <v/>
      </c>
      <c r="D64" s="84"/>
    </row>
    <row r="65" spans="1:4" ht="21.95" hidden="1" customHeight="1">
      <c r="A65" s="88">
        <f>Stac!C70</f>
        <v>0</v>
      </c>
      <c r="B65" s="84" t="str">
        <f>CONCATENATE(
IF(ISERR(FIND(Opis_efektów_inż!$D$5,Stac!$R70))=FALSE,CONCATENATE(Opis_efektów_inż!$A$5,", "),""),
IF(ISERR(FIND(Opis_efektów_inż!$D$6,Stac!$R70))=FALSE,CONCATENATE(Opis_efektów_inż!$A$6,", "),""),
IF(ISERR(FIND(Opis_efektów_inż!$D$7,Stac!$R70))=FALSE,CONCATENATE(Opis_efektów_inż!$A$7,", "),""),
IF(ISERR(FIND(Opis_efektów_inż!$D$8,Stac!$R70))=FALSE,CONCATENATE(Opis_efektów_inż!$A$8,", "),""))</f>
        <v/>
      </c>
      <c r="C65" s="85" t="str">
        <f>CONCATENATE(
IF(ISERR(FIND(Opis_efektów_inż!$D$10,Stac!$S70))=FALSE,CONCATENATE(Opis_efektów_inż!$A$10,", "),""),
IF(ISERR(FIND(Opis_efektów_inż!$D$11,Stac!$S70))=FALSE,CONCATENATE(Opis_efektów_inż!$A$11,", "),""),
IF(ISERR(FIND(Opis_efektów_inż!$D$12,Stac!$S70))=FALSE,CONCATENATE(Opis_efektów_inż!$A$12,", "),""),
IF(ISERR(FIND(Opis_efektów_inż!$D$13,Stac!$S70))=FALSE,CONCATENATE(Opis_efektów_inż!$A$13,", "),""),
IF(ISERR(FIND(Opis_efektów_inż!$D$14,Stac!$S70))=FALSE,CONCATENATE(Opis_efektów_inż!$A$14,", "),""),
IF(ISERR(FIND(Opis_efektów_inż!$D$15,Stac!$S70))=FALSE,CONCATENATE(Opis_efektów_inż!$A$15,", "),""),
IF(ISERR(FIND(Opis_efektów_inż!$D$16,Stac!$S70))=FALSE,CONCATENATE(Opis_efektów_inż!$A$16,", "),""),
IF(ISERR(FIND(Opis_efektów_inż!$D$17,Stac!$S70))=FALSE,CONCATENATE(Opis_efektów_inż!$A$17,", "),""),
IF(ISERR(FIND(Opis_efektów_inż!$D$18,Stac!$S70))=FALSE,CONCATENATE(Opis_efektów_inż!$A$18,", "),""),
IF(ISERR(FIND(Opis_efektów_inż!$D$19,Stac!$S70))=FALSE,CONCATENATE(Opis_efektów_inż!$A$19,", "),""),
IF(ISERR(FIND(Opis_efektów_inż!$D$20,Stac!$S70))=FALSE,CONCATENATE(Opis_efektów_inż!$A$20,", "),""),
IF(ISERR(FIND(Opis_efektów_inż!$D$21,Stac!$S70))=FALSE,CONCATENATE(Opis_efektów_inż!$A$21,", "),""),
IF(ISERR(FIND(Opis_efektów_inż!$D$22,Stac!$S70))=FALSE,CONCATENATE(Opis_efektów_inż!$A$22,", "),""),
IF(ISERR(FIND(Opis_efektów_inż!$D$23,Stac!$S70))=FALSE,CONCATENATE(Opis_efektów_inż!$A$23,", "),""),
IF(ISERR(FIND(Opis_efektów_inż!$D$24,Stac!$S70))=FALSE,CONCATENATE(Opis_efektów_inż!$A$24,", "),""),
IF(ISERR(FIND(Opis_efektów_inż!$D$25,Stac!$S70))=FALSE,CONCATENATE(Opis_efektów_inż!$A$25,", "),""))</f>
        <v/>
      </c>
      <c r="D65" s="84"/>
    </row>
    <row r="66" spans="1:4">
      <c r="A66" s="101" t="str">
        <f>Stac!C71</f>
        <v>Semestr 6:</v>
      </c>
      <c r="B66" s="202"/>
      <c r="C66" s="202" t="str">
        <f>CONCATENATE(
IF(ISERR(FIND(Opis_efektów_inż!$D$10,Stac!$S71))=FALSE,CONCATENATE(Opis_efektów_inż!$A$10,", "),""),
IF(ISERR(FIND(Opis_efektów_inż!$D$11,Stac!$S71))=FALSE,CONCATENATE(Opis_efektów_inż!$A$11,", "),""),
IF(ISERR(FIND(Opis_efektów_inż!$D$12,Stac!$S71))=FALSE,CONCATENATE(Opis_efektów_inż!$A$12,", "),""),
IF(ISERR(FIND(Opis_efektów_inż!$D$13,Stac!$S71))=FALSE,CONCATENATE(Opis_efektów_inż!$A$13,", "),""),
IF(ISERR(FIND(Opis_efektów_inż!$D$14,Stac!$S71))=FALSE,CONCATENATE(Opis_efektów_inż!$A$14,", "),""),
IF(ISERR(FIND(Opis_efektów_inż!$D$15,Stac!$S71))=FALSE,CONCATENATE(Opis_efektów_inż!$A$15,", "),""),
IF(ISERR(FIND(Opis_efektów_inż!$D$16,Stac!$S71))=FALSE,CONCATENATE(Opis_efektów_inż!$A$16,", "),""),
IF(ISERR(FIND(Opis_efektów_inż!$D$17,Stac!$S71))=FALSE,CONCATENATE(Opis_efektów_inż!$A$17,", "),""),
IF(ISERR(FIND(Opis_efektów_inż!$D$18,Stac!$S71))=FALSE,CONCATENATE(Opis_efektów_inż!$A$18,", "),""),
IF(ISERR(FIND(Opis_efektów_inż!$D$19,Stac!$S71))=FALSE,CONCATENATE(Opis_efektów_inż!$A$19,", "),""),
IF(ISERR(FIND(Opis_efektów_inż!$D$20,Stac!$S71))=FALSE,CONCATENATE(Opis_efektów_inż!$A$20,", "),""),
IF(ISERR(FIND(Opis_efektów_inż!$D$21,Stac!$S71))=FALSE,CONCATENATE(Opis_efektów_inż!$A$21,", "),""),
IF(ISERR(FIND(Opis_efektów_inż!$D$22,Stac!$S71))=FALSE,CONCATENATE(Opis_efektów_inż!$A$22,", "),""),
IF(ISERR(FIND(Opis_efektów_inż!$D$23,Stac!$S71))=FALSE,CONCATENATE(Opis_efektów_inż!$A$23,", "),""),
IF(ISERR(FIND(Opis_efektów_inż!$D$24,Stac!$S71))=FALSE,CONCATENATE(Opis_efektów_inż!$A$24,", "),""),
IF(ISERR(FIND(Opis_efektów_inż!$D$25,Stac!$S71))=FALSE,CONCATENATE(Opis_efektów_inż!$A$25,", "),""))</f>
        <v/>
      </c>
      <c r="D66" s="202"/>
    </row>
    <row r="67" spans="1:4" hidden="1">
      <c r="A67" s="88" t="str">
        <f>Stac!C72</f>
        <v>Moduł kształcenia</v>
      </c>
      <c r="B67" s="84" t="str">
        <f>CONCATENATE(
IF(ISERR(FIND(Opis_efektów_inż!$D$5,Stac!$R72))=FALSE,CONCATENATE(Opis_efektów_inż!$A$5,", "),""),
IF(ISERR(FIND(Opis_efektów_inż!$D$6,Stac!$R72))=FALSE,CONCATENATE(Opis_efektów_inż!$A$6,", "),""),
IF(ISERR(FIND(Opis_efektów_inż!$D$7,Stac!$R72))=FALSE,CONCATENATE(Opis_efektów_inż!$A$7,", "),""),
IF(ISERR(FIND(Opis_efektów_inż!$D$8,Stac!$R72))=FALSE,CONCATENATE(Opis_efektów_inż!$A$8,", "),""))</f>
        <v/>
      </c>
      <c r="C67" s="85" t="str">
        <f>CONCATENATE(
IF(ISERR(FIND(Opis_efektów_inż!$D$10,Stac!$S72))=FALSE,CONCATENATE(Opis_efektów_inż!$A$10,", "),""),
IF(ISERR(FIND(Opis_efektów_inż!$D$11,Stac!$S72))=FALSE,CONCATENATE(Opis_efektów_inż!$A$11,", "),""),
IF(ISERR(FIND(Opis_efektów_inż!$D$12,Stac!$S72))=FALSE,CONCATENATE(Opis_efektów_inż!$A$12,", "),""),
IF(ISERR(FIND(Opis_efektów_inż!$D$13,Stac!$S72))=FALSE,CONCATENATE(Opis_efektów_inż!$A$13,", "),""),
IF(ISERR(FIND(Opis_efektów_inż!$D$14,Stac!$S72))=FALSE,CONCATENATE(Opis_efektów_inż!$A$14,", "),""),
IF(ISERR(FIND(Opis_efektów_inż!$D$15,Stac!$S72))=FALSE,CONCATENATE(Opis_efektów_inż!$A$15,", "),""),
IF(ISERR(FIND(Opis_efektów_inż!$D$16,Stac!$S72))=FALSE,CONCATENATE(Opis_efektów_inż!$A$16,", "),""),
IF(ISERR(FIND(Opis_efektów_inż!$D$17,Stac!$S72))=FALSE,CONCATENATE(Opis_efektów_inż!$A$17,", "),""),
IF(ISERR(FIND(Opis_efektów_inż!$D$18,Stac!$S72))=FALSE,CONCATENATE(Opis_efektów_inż!$A$18,", "),""),
IF(ISERR(FIND(Opis_efektów_inż!$D$19,Stac!$S72))=FALSE,CONCATENATE(Opis_efektów_inż!$A$19,", "),""),
IF(ISERR(FIND(Opis_efektów_inż!$D$20,Stac!$S72))=FALSE,CONCATENATE(Opis_efektów_inż!$A$20,", "),""),
IF(ISERR(FIND(Opis_efektów_inż!$D$21,Stac!$S72))=FALSE,CONCATENATE(Opis_efektów_inż!$A$21,", "),""),
IF(ISERR(FIND(Opis_efektów_inż!$D$22,Stac!$S72))=FALSE,CONCATENATE(Opis_efektów_inż!$A$22,", "),""),
IF(ISERR(FIND(Opis_efektów_inż!$D$23,Stac!$S72))=FALSE,CONCATENATE(Opis_efektów_inż!$A$23,", "),""),
IF(ISERR(FIND(Opis_efektów_inż!$D$24,Stac!$S72))=FALSE,CONCATENATE(Opis_efektów_inż!$A$24,", "),""),
IF(ISERR(FIND(Opis_efektów_inż!$D$25,Stac!$S72))=FALSE,CONCATENATE(Opis_efektów_inż!$A$25,", "),""))</f>
        <v/>
      </c>
      <c r="D67" s="84"/>
    </row>
    <row r="68" spans="1:4" ht="25.5">
      <c r="A68" s="88" t="str">
        <f>Stac!C73</f>
        <v>Elective course 2: Control of motion and electric vehicles / Mechanical constructions</v>
      </c>
      <c r="B68" s="84" t="str">
        <f>CONCATENATE(
IF(ISERR(FIND(Opis_efektów_inż!$D$5,Stac!$R73))=FALSE,CONCATENATE(Opis_efektów_inż!$A$5,", "),""),
IF(ISERR(FIND(Opis_efektów_inż!$D$6,Stac!$R73))=FALSE,CONCATENATE(Opis_efektów_inż!$A$6,", "),""),
IF(ISERR(FIND(Opis_efektów_inż!$D$7,Stac!$R73))=FALSE,CONCATENATE(Opis_efektów_inż!$A$7,", "),""),
IF(ISERR(FIND(Opis_efektów_inż!$D$8,Stac!$R73))=FALSE,CONCATENATE(Opis_efektów_inż!$A$8,", "),""))</f>
        <v xml:space="preserve">K1_W22, </v>
      </c>
      <c r="C68" s="85" t="str">
        <f>CONCATENATE(
IF(ISERR(FIND(Opis_efektów_inż!$D$10,Stac!$S73))=FALSE,CONCATENATE(Opis_efektów_inż!$A$10,", "),""),
IF(ISERR(FIND(Opis_efektów_inż!$D$11,Stac!$S73))=FALSE,CONCATENATE(Opis_efektów_inż!$A$11,", "),""),
IF(ISERR(FIND(Opis_efektów_inż!$D$12,Stac!$S73))=FALSE,CONCATENATE(Opis_efektów_inż!$A$12,", "),""),
IF(ISERR(FIND(Opis_efektów_inż!$D$13,Stac!$S73))=FALSE,CONCATENATE(Opis_efektów_inż!$A$13,", "),""),
IF(ISERR(FIND(Opis_efektów_inż!$D$14,Stac!$S73))=FALSE,CONCATENATE(Opis_efektów_inż!$A$14,", "),""),
IF(ISERR(FIND(Opis_efektów_inż!$D$15,Stac!$S73))=FALSE,CONCATENATE(Opis_efektów_inż!$A$15,", "),""),
IF(ISERR(FIND(Opis_efektów_inż!$D$16,Stac!$S73))=FALSE,CONCATENATE(Opis_efektów_inż!$A$16,", "),""),
IF(ISERR(FIND(Opis_efektów_inż!$D$17,Stac!$S73))=FALSE,CONCATENATE(Opis_efektów_inż!$A$17,", "),""),
IF(ISERR(FIND(Opis_efektów_inż!$D$18,Stac!$S73))=FALSE,CONCATENATE(Opis_efektów_inż!$A$18,", "),""),
IF(ISERR(FIND(Opis_efektów_inż!$D$19,Stac!$S73))=FALSE,CONCATENATE(Opis_efektów_inż!$A$19,", "),""),
IF(ISERR(FIND(Opis_efektów_inż!$D$20,Stac!$S73))=FALSE,CONCATENATE(Opis_efektów_inż!$A$20,", "),""),
IF(ISERR(FIND(Opis_efektów_inż!$D$21,Stac!$S73))=FALSE,CONCATENATE(Opis_efektów_inż!$A$21,", "),""),
IF(ISERR(FIND(Opis_efektów_inż!$D$22,Stac!$S73))=FALSE,CONCATENATE(Opis_efektów_inż!$A$22,", "),""),
IF(ISERR(FIND(Opis_efektów_inż!$D$23,Stac!$S73))=FALSE,CONCATENATE(Opis_efektów_inż!$A$23,", "),""),
IF(ISERR(FIND(Opis_efektów_inż!$D$24,Stac!$S73))=FALSE,CONCATENATE(Opis_efektów_inż!$A$24,", "),""),
IF(ISERR(FIND(Opis_efektów_inż!$D$25,Stac!$S73))=FALSE,CONCATENATE(Opis_efektów_inż!$A$25,", "),""))</f>
        <v xml:space="preserve">K1_U11, </v>
      </c>
      <c r="D68" s="84"/>
    </row>
    <row r="69" spans="1:4" ht="25.5">
      <c r="A69" s="88" t="str">
        <f>Stac!C74</f>
        <v>Control theory of the continuous and discrete events processes</v>
      </c>
      <c r="B69" s="84" t="str">
        <f>CONCATENATE(
IF(ISERR(FIND(Opis_efektów_inż!$D$5,Stac!$R74))=FALSE,CONCATENATE(Opis_efektów_inż!$A$5,", "),""),
IF(ISERR(FIND(Opis_efektów_inż!$D$6,Stac!$R74))=FALSE,CONCATENATE(Opis_efektów_inż!$A$6,", "),""),
IF(ISERR(FIND(Opis_efektów_inż!$D$7,Stac!$R74))=FALSE,CONCATENATE(Opis_efektów_inż!$A$7,", "),""),
IF(ISERR(FIND(Opis_efektów_inż!$D$8,Stac!$R74))=FALSE,CONCATENATE(Opis_efektów_inż!$A$8,", "),""))</f>
        <v/>
      </c>
      <c r="C69" s="85" t="str">
        <f>CONCATENATE(
IF(ISERR(FIND(Opis_efektów_inż!$D$10,Stac!$S74))=FALSE,CONCATENATE(Opis_efektów_inż!$A$10,", "),""),
IF(ISERR(FIND(Opis_efektów_inż!$D$11,Stac!$S74))=FALSE,CONCATENATE(Opis_efektów_inż!$A$11,", "),""),
IF(ISERR(FIND(Opis_efektów_inż!$D$12,Stac!$S74))=FALSE,CONCATENATE(Opis_efektów_inż!$A$12,", "),""),
IF(ISERR(FIND(Opis_efektów_inż!$D$13,Stac!$S74))=FALSE,CONCATENATE(Opis_efektów_inż!$A$13,", "),""),
IF(ISERR(FIND(Opis_efektów_inż!$D$14,Stac!$S74))=FALSE,CONCATENATE(Opis_efektów_inż!$A$14,", "),""),
IF(ISERR(FIND(Opis_efektów_inż!$D$15,Stac!$S74))=FALSE,CONCATENATE(Opis_efektów_inż!$A$15,", "),""),
IF(ISERR(FIND(Opis_efektów_inż!$D$16,Stac!$S74))=FALSE,CONCATENATE(Opis_efektów_inż!$A$16,", "),""),
IF(ISERR(FIND(Opis_efektów_inż!$D$17,Stac!$S74))=FALSE,CONCATENATE(Opis_efektów_inż!$A$17,", "),""),
IF(ISERR(FIND(Opis_efektów_inż!$D$18,Stac!$S74))=FALSE,CONCATENATE(Opis_efektów_inż!$A$18,", "),""),
IF(ISERR(FIND(Opis_efektów_inż!$D$19,Stac!$S74))=FALSE,CONCATENATE(Opis_efektów_inż!$A$19,", "),""),
IF(ISERR(FIND(Opis_efektów_inż!$D$20,Stac!$S74))=FALSE,CONCATENATE(Opis_efektów_inż!$A$20,", "),""),
IF(ISERR(FIND(Opis_efektów_inż!$D$21,Stac!$S74))=FALSE,CONCATENATE(Opis_efektów_inż!$A$21,", "),""),
IF(ISERR(FIND(Opis_efektów_inż!$D$22,Stac!$S74))=FALSE,CONCATENATE(Opis_efektów_inż!$A$22,", "),""),
IF(ISERR(FIND(Opis_efektów_inż!$D$23,Stac!$S74))=FALSE,CONCATENATE(Opis_efektów_inż!$A$23,", "),""),
IF(ISERR(FIND(Opis_efektów_inż!$D$24,Stac!$S74))=FALSE,CONCATENATE(Opis_efektów_inż!$A$24,", "),""),
IF(ISERR(FIND(Opis_efektów_inż!$D$25,Stac!$S74))=FALSE,CONCATENATE(Opis_efektów_inż!$A$25,", "),""))</f>
        <v xml:space="preserve">K1_U10, K1_U11, K1_U24, K1_U12, K1_U29, </v>
      </c>
      <c r="D69" s="84"/>
    </row>
    <row r="70" spans="1:4" ht="25.5">
      <c r="A70" s="88" t="str">
        <f>Stac!C75</f>
        <v>Elective course 3: Networks and distributed control systems / Flying robots</v>
      </c>
      <c r="B70" s="84" t="str">
        <f>CONCATENATE(
IF(ISERR(FIND(Opis_efektów_inż!$D$5,Stac!$R75))=FALSE,CONCATENATE(Opis_efektów_inż!$A$5,", "),""),
IF(ISERR(FIND(Opis_efektów_inż!$D$6,Stac!$R75))=FALSE,CONCATENATE(Opis_efektów_inż!$A$6,", "),""),
IF(ISERR(FIND(Opis_efektów_inż!$D$7,Stac!$R75))=FALSE,CONCATENATE(Opis_efektów_inż!$A$7,", "),""),
IF(ISERR(FIND(Opis_efektów_inż!$D$8,Stac!$R75))=FALSE,CONCATENATE(Opis_efektów_inż!$A$8,", "),""))</f>
        <v/>
      </c>
      <c r="C70" s="85" t="str">
        <f>CONCATENATE(
IF(ISERR(FIND(Opis_efektów_inż!$D$10,Stac!$S75))=FALSE,CONCATENATE(Opis_efektów_inż!$A$10,", "),""),
IF(ISERR(FIND(Opis_efektów_inż!$D$11,Stac!$S75))=FALSE,CONCATENATE(Opis_efektów_inż!$A$11,", "),""),
IF(ISERR(FIND(Opis_efektów_inż!$D$12,Stac!$S75))=FALSE,CONCATENATE(Opis_efektów_inż!$A$12,", "),""),
IF(ISERR(FIND(Opis_efektów_inż!$D$13,Stac!$S75))=FALSE,CONCATENATE(Opis_efektów_inż!$A$13,", "),""),
IF(ISERR(FIND(Opis_efektów_inż!$D$14,Stac!$S75))=FALSE,CONCATENATE(Opis_efektów_inż!$A$14,", "),""),
IF(ISERR(FIND(Opis_efektów_inż!$D$15,Stac!$S75))=FALSE,CONCATENATE(Opis_efektów_inż!$A$15,", "),""),
IF(ISERR(FIND(Opis_efektów_inż!$D$16,Stac!$S75))=FALSE,CONCATENATE(Opis_efektów_inż!$A$16,", "),""),
IF(ISERR(FIND(Opis_efektów_inż!$D$17,Stac!$S75))=FALSE,CONCATENATE(Opis_efektów_inż!$A$17,", "),""),
IF(ISERR(FIND(Opis_efektów_inż!$D$18,Stac!$S75))=FALSE,CONCATENATE(Opis_efektów_inż!$A$18,", "),""),
IF(ISERR(FIND(Opis_efektów_inż!$D$19,Stac!$S75))=FALSE,CONCATENATE(Opis_efektów_inż!$A$19,", "),""),
IF(ISERR(FIND(Opis_efektów_inż!$D$20,Stac!$S75))=FALSE,CONCATENATE(Opis_efektów_inż!$A$20,", "),""),
IF(ISERR(FIND(Opis_efektów_inż!$D$21,Stac!$S75))=FALSE,CONCATENATE(Opis_efektów_inż!$A$21,", "),""),
IF(ISERR(FIND(Opis_efektów_inż!$D$22,Stac!$S75))=FALSE,CONCATENATE(Opis_efektów_inż!$A$22,", "),""),
IF(ISERR(FIND(Opis_efektów_inż!$D$23,Stac!$S75))=FALSE,CONCATENATE(Opis_efektów_inż!$A$23,", "),""),
IF(ISERR(FIND(Opis_efektów_inż!$D$24,Stac!$S75))=FALSE,CONCATENATE(Opis_efektów_inż!$A$24,", "),""),
IF(ISERR(FIND(Opis_efektów_inż!$D$25,Stac!$S75))=FALSE,CONCATENATE(Opis_efektów_inż!$A$25,", "),""))</f>
        <v xml:space="preserve">K1_U11, K1_U24, K1_U13, K1_U28, </v>
      </c>
      <c r="D70" s="84"/>
    </row>
    <row r="71" spans="1:4">
      <c r="A71" s="88" t="str">
        <f>Stac!C76</f>
        <v>Digital controllers and PLC</v>
      </c>
      <c r="B71" s="84" t="str">
        <f>CONCATENATE(
IF(ISERR(FIND(Opis_efektów_inż!$D$5,Stac!$R76))=FALSE,CONCATENATE(Opis_efektów_inż!$A$5,", "),""),
IF(ISERR(FIND(Opis_efektów_inż!$D$6,Stac!$R76))=FALSE,CONCATENATE(Opis_efektów_inż!$A$6,", "),""),
IF(ISERR(FIND(Opis_efektów_inż!$D$7,Stac!$R76))=FALSE,CONCATENATE(Opis_efektów_inż!$A$7,", "),""),
IF(ISERR(FIND(Opis_efektów_inż!$D$8,Stac!$R76))=FALSE,CONCATENATE(Opis_efektów_inż!$A$8,", "),""))</f>
        <v/>
      </c>
      <c r="C71" s="85" t="str">
        <f>CONCATENATE(
IF(ISERR(FIND(Opis_efektów_inż!$D$10,Stac!$S76))=FALSE,CONCATENATE(Opis_efektów_inż!$A$10,", "),""),
IF(ISERR(FIND(Opis_efektów_inż!$D$11,Stac!$S76))=FALSE,CONCATENATE(Opis_efektów_inż!$A$11,", "),""),
IF(ISERR(FIND(Opis_efektów_inż!$D$12,Stac!$S76))=FALSE,CONCATENATE(Opis_efektów_inż!$A$12,", "),""),
IF(ISERR(FIND(Opis_efektów_inż!$D$13,Stac!$S76))=FALSE,CONCATENATE(Opis_efektów_inż!$A$13,", "),""),
IF(ISERR(FIND(Opis_efektów_inż!$D$14,Stac!$S76))=FALSE,CONCATENATE(Opis_efektów_inż!$A$14,", "),""),
IF(ISERR(FIND(Opis_efektów_inż!$D$15,Stac!$S76))=FALSE,CONCATENATE(Opis_efektów_inż!$A$15,", "),""),
IF(ISERR(FIND(Opis_efektów_inż!$D$16,Stac!$S76))=FALSE,CONCATENATE(Opis_efektów_inż!$A$16,", "),""),
IF(ISERR(FIND(Opis_efektów_inż!$D$17,Stac!$S76))=FALSE,CONCATENATE(Opis_efektów_inż!$A$17,", "),""),
IF(ISERR(FIND(Opis_efektów_inż!$D$18,Stac!$S76))=FALSE,CONCATENATE(Opis_efektów_inż!$A$18,", "),""),
IF(ISERR(FIND(Opis_efektów_inż!$D$19,Stac!$S76))=FALSE,CONCATENATE(Opis_efektów_inż!$A$19,", "),""),
IF(ISERR(FIND(Opis_efektów_inż!$D$20,Stac!$S76))=FALSE,CONCATENATE(Opis_efektów_inż!$A$20,", "),""),
IF(ISERR(FIND(Opis_efektów_inż!$D$21,Stac!$S76))=FALSE,CONCATENATE(Opis_efektów_inż!$A$21,", "),""),
IF(ISERR(FIND(Opis_efektów_inż!$D$22,Stac!$S76))=FALSE,CONCATENATE(Opis_efektów_inż!$A$22,", "),""),
IF(ISERR(FIND(Opis_efektów_inż!$D$23,Stac!$S76))=FALSE,CONCATENATE(Opis_efektów_inż!$A$23,", "),""),
IF(ISERR(FIND(Opis_efektów_inż!$D$24,Stac!$S76))=FALSE,CONCATENATE(Opis_efektów_inż!$A$24,", "),""),
IF(ISERR(FIND(Opis_efektów_inż!$D$25,Stac!$S76))=FALSE,CONCATENATE(Opis_efektów_inż!$A$25,", "),""))</f>
        <v xml:space="preserve">K1_U24, K1_U27, </v>
      </c>
      <c r="D71" s="84"/>
    </row>
    <row r="72" spans="1:4">
      <c r="A72" s="88" t="str">
        <f>Stac!C77</f>
        <v>Term design</v>
      </c>
      <c r="B72" s="84" t="str">
        <f>CONCATENATE(
IF(ISERR(FIND(Opis_efektów_inż!$D$5,Stac!$R77))=FALSE,CONCATENATE(Opis_efektów_inż!$A$5,", "),""),
IF(ISERR(FIND(Opis_efektów_inż!$D$6,Stac!$R77))=FALSE,CONCATENATE(Opis_efektów_inż!$A$6,", "),""),
IF(ISERR(FIND(Opis_efektów_inż!$D$7,Stac!$R77))=FALSE,CONCATENATE(Opis_efektów_inż!$A$7,", "),""),
IF(ISERR(FIND(Opis_efektów_inż!$D$8,Stac!$R77))=FALSE,CONCATENATE(Opis_efektów_inż!$A$8,", "),""))</f>
        <v xml:space="preserve">K1_W21, </v>
      </c>
      <c r="C72" s="85" t="str">
        <f>CONCATENATE(
IF(ISERR(FIND(Opis_efektów_inż!$D$10,Stac!$S77))=FALSE,CONCATENATE(Opis_efektów_inż!$A$10,", "),""),
IF(ISERR(FIND(Opis_efektów_inż!$D$11,Stac!$S77))=FALSE,CONCATENATE(Opis_efektów_inż!$A$11,", "),""),
IF(ISERR(FIND(Opis_efektów_inż!$D$12,Stac!$S77))=FALSE,CONCATENATE(Opis_efektów_inż!$A$12,", "),""),
IF(ISERR(FIND(Opis_efektów_inż!$D$13,Stac!$S77))=FALSE,CONCATENATE(Opis_efektów_inż!$A$13,", "),""),
IF(ISERR(FIND(Opis_efektów_inż!$D$14,Stac!$S77))=FALSE,CONCATENATE(Opis_efektów_inż!$A$14,", "),""),
IF(ISERR(FIND(Opis_efektów_inż!$D$15,Stac!$S77))=FALSE,CONCATENATE(Opis_efektów_inż!$A$15,", "),""),
IF(ISERR(FIND(Opis_efektów_inż!$D$16,Stac!$S77))=FALSE,CONCATENATE(Opis_efektów_inż!$A$16,", "),""),
IF(ISERR(FIND(Opis_efektów_inż!$D$17,Stac!$S77))=FALSE,CONCATENATE(Opis_efektów_inż!$A$17,", "),""),
IF(ISERR(FIND(Opis_efektów_inż!$D$18,Stac!$S77))=FALSE,CONCATENATE(Opis_efektów_inż!$A$18,", "),""),
IF(ISERR(FIND(Opis_efektów_inż!$D$19,Stac!$S77))=FALSE,CONCATENATE(Opis_efektów_inż!$A$19,", "),""),
IF(ISERR(FIND(Opis_efektów_inż!$D$20,Stac!$S77))=FALSE,CONCATENATE(Opis_efektów_inż!$A$20,", "),""),
IF(ISERR(FIND(Opis_efektów_inż!$D$21,Stac!$S77))=FALSE,CONCATENATE(Opis_efektów_inż!$A$21,", "),""),
IF(ISERR(FIND(Opis_efektów_inż!$D$22,Stac!$S77))=FALSE,CONCATENATE(Opis_efektów_inż!$A$22,", "),""),
IF(ISERR(FIND(Opis_efektów_inż!$D$23,Stac!$S77))=FALSE,CONCATENATE(Opis_efektów_inż!$A$23,", "),""),
IF(ISERR(FIND(Opis_efektów_inż!$D$24,Stac!$S77))=FALSE,CONCATENATE(Opis_efektów_inż!$A$24,", "),""),
IF(ISERR(FIND(Opis_efektów_inż!$D$25,Stac!$S77))=FALSE,CONCATENATE(Opis_efektów_inż!$A$25,", "),""))</f>
        <v xml:space="preserve">K1_U20, K1_U21, </v>
      </c>
      <c r="D72" s="84"/>
    </row>
    <row r="73" spans="1:4">
      <c r="A73" s="88" t="str">
        <f>Stac!C78</f>
        <v>Diploma seminar</v>
      </c>
      <c r="B73" s="84" t="str">
        <f>CONCATENATE(
IF(ISERR(FIND(Opis_efektów_inż!$D$5,Stac!$R78))=FALSE,CONCATENATE(Opis_efektów_inż!$A$5,", "),""),
IF(ISERR(FIND(Opis_efektów_inż!$D$6,Stac!$R78))=FALSE,CONCATENATE(Opis_efektów_inż!$A$6,", "),""),
IF(ISERR(FIND(Opis_efektów_inż!$D$7,Stac!$R78))=FALSE,CONCATENATE(Opis_efektów_inż!$A$7,", "),""),
IF(ISERR(FIND(Opis_efektów_inż!$D$8,Stac!$R78))=FALSE,CONCATENATE(Opis_efektów_inż!$A$8,", "),""))</f>
        <v xml:space="preserve">K1_W21, </v>
      </c>
      <c r="C73" s="85" t="str">
        <f>CONCATENATE(
IF(ISERR(FIND(Opis_efektów_inż!$D$10,Stac!$S78))=FALSE,CONCATENATE(Opis_efektów_inż!$A$10,", "),""),
IF(ISERR(FIND(Opis_efektów_inż!$D$11,Stac!$S78))=FALSE,CONCATENATE(Opis_efektów_inż!$A$11,", "),""),
IF(ISERR(FIND(Opis_efektów_inż!$D$12,Stac!$S78))=FALSE,CONCATENATE(Opis_efektów_inż!$A$12,", "),""),
IF(ISERR(FIND(Opis_efektów_inż!$D$13,Stac!$S78))=FALSE,CONCATENATE(Opis_efektów_inż!$A$13,", "),""),
IF(ISERR(FIND(Opis_efektów_inż!$D$14,Stac!$S78))=FALSE,CONCATENATE(Opis_efektów_inż!$A$14,", "),""),
IF(ISERR(FIND(Opis_efektów_inż!$D$15,Stac!$S78))=FALSE,CONCATENATE(Opis_efektów_inż!$A$15,", "),""),
IF(ISERR(FIND(Opis_efektów_inż!$D$16,Stac!$S78))=FALSE,CONCATENATE(Opis_efektów_inż!$A$16,", "),""),
IF(ISERR(FIND(Opis_efektów_inż!$D$17,Stac!$S78))=FALSE,CONCATENATE(Opis_efektów_inż!$A$17,", "),""),
IF(ISERR(FIND(Opis_efektów_inż!$D$18,Stac!$S78))=FALSE,CONCATENATE(Opis_efektów_inż!$A$18,", "),""),
IF(ISERR(FIND(Opis_efektów_inż!$D$19,Stac!$S78))=FALSE,CONCATENATE(Opis_efektów_inż!$A$19,", "),""),
IF(ISERR(FIND(Opis_efektów_inż!$D$20,Stac!$S78))=FALSE,CONCATENATE(Opis_efektów_inż!$A$20,", "),""),
IF(ISERR(FIND(Opis_efektów_inż!$D$21,Stac!$S78))=FALSE,CONCATENATE(Opis_efektów_inż!$A$21,", "),""),
IF(ISERR(FIND(Opis_efektów_inż!$D$22,Stac!$S78))=FALSE,CONCATENATE(Opis_efektów_inż!$A$22,", "),""),
IF(ISERR(FIND(Opis_efektów_inż!$D$23,Stac!$S78))=FALSE,CONCATENATE(Opis_efektów_inż!$A$23,", "),""),
IF(ISERR(FIND(Opis_efektów_inż!$D$24,Stac!$S78))=FALSE,CONCATENATE(Opis_efektów_inż!$A$24,", "),""),
IF(ISERR(FIND(Opis_efektów_inż!$D$25,Stac!$S78))=FALSE,CONCATENATE(Opis_efektów_inż!$A$25,", "),""))</f>
        <v/>
      </c>
      <c r="D73" s="84"/>
    </row>
    <row r="74" spans="1:4" hidden="1">
      <c r="A74" s="88">
        <f>Stac!C79</f>
        <v>0</v>
      </c>
      <c r="B74" s="84" t="str">
        <f>CONCATENATE(
IF(ISERR(FIND(Opis_efektów_inż!$D$5,Stac!$R79))=FALSE,CONCATENATE(Opis_efektów_inż!$A$5,", "),""),
IF(ISERR(FIND(Opis_efektów_inż!$D$6,Stac!$R79))=FALSE,CONCATENATE(Opis_efektów_inż!$A$6,", "),""),
IF(ISERR(FIND(Opis_efektów_inż!$D$7,Stac!$R79))=FALSE,CONCATENATE(Opis_efektów_inż!$A$7,", "),""),
IF(ISERR(FIND(Opis_efektów_inż!$D$8,Stac!$R79))=FALSE,CONCATENATE(Opis_efektów_inż!$A$8,", "),""))</f>
        <v/>
      </c>
      <c r="C74" s="85" t="str">
        <f>CONCATENATE(
IF(ISERR(FIND(Opis_efektów_inż!$D$10,Stac!$S79))=FALSE,CONCATENATE(Opis_efektów_inż!$A$10,", "),""),
IF(ISERR(FIND(Opis_efektów_inż!$D$11,Stac!$S79))=FALSE,CONCATENATE(Opis_efektów_inż!$A$11,", "),""),
IF(ISERR(FIND(Opis_efektów_inż!$D$12,Stac!$S79))=FALSE,CONCATENATE(Opis_efektów_inż!$A$12,", "),""),
IF(ISERR(FIND(Opis_efektów_inż!$D$13,Stac!$S79))=FALSE,CONCATENATE(Opis_efektów_inż!$A$13,", "),""),
IF(ISERR(FIND(Opis_efektów_inż!$D$14,Stac!$S79))=FALSE,CONCATENATE(Opis_efektów_inż!$A$14,", "),""),
IF(ISERR(FIND(Opis_efektów_inż!$D$15,Stac!$S79))=FALSE,CONCATENATE(Opis_efektów_inż!$A$15,", "),""),
IF(ISERR(FIND(Opis_efektów_inż!$D$16,Stac!$S79))=FALSE,CONCATENATE(Opis_efektów_inż!$A$16,", "),""),
IF(ISERR(FIND(Opis_efektów_inż!$D$17,Stac!$S79))=FALSE,CONCATENATE(Opis_efektów_inż!$A$17,", "),""),
IF(ISERR(FIND(Opis_efektów_inż!$D$18,Stac!$S79))=FALSE,CONCATENATE(Opis_efektów_inż!$A$18,", "),""),
IF(ISERR(FIND(Opis_efektów_inż!$D$19,Stac!$S79))=FALSE,CONCATENATE(Opis_efektów_inż!$A$19,", "),""),
IF(ISERR(FIND(Opis_efektów_inż!$D$20,Stac!$S79))=FALSE,CONCATENATE(Opis_efektów_inż!$A$20,", "),""),
IF(ISERR(FIND(Opis_efektów_inż!$D$21,Stac!$S79))=FALSE,CONCATENATE(Opis_efektów_inż!$A$21,", "),""),
IF(ISERR(FIND(Opis_efektów_inż!$D$22,Stac!$S79))=FALSE,CONCATENATE(Opis_efektów_inż!$A$22,", "),""),
IF(ISERR(FIND(Opis_efektów_inż!$D$23,Stac!$S79))=FALSE,CONCATENATE(Opis_efektów_inż!$A$23,", "),""),
IF(ISERR(FIND(Opis_efektów_inż!$D$24,Stac!$S79))=FALSE,CONCATENATE(Opis_efektów_inż!$A$24,", "),""),
IF(ISERR(FIND(Opis_efektów_inż!$D$25,Stac!$S79))=FALSE,CONCATENATE(Opis_efektów_inż!$A$25,", "),""))</f>
        <v/>
      </c>
      <c r="D74" s="84"/>
    </row>
    <row r="75" spans="1:4" hidden="1">
      <c r="A75" s="88">
        <f>Stac!C80</f>
        <v>0</v>
      </c>
      <c r="B75" s="84" t="str">
        <f>CONCATENATE(
IF(ISERR(FIND(Opis_efektów_inż!$D$5,Stac!$R80))=FALSE,CONCATENATE(Opis_efektów_inż!$A$5,", "),""),
IF(ISERR(FIND(Opis_efektów_inż!$D$6,Stac!$R80))=FALSE,CONCATENATE(Opis_efektów_inż!$A$6,", "),""),
IF(ISERR(FIND(Opis_efektów_inż!$D$7,Stac!$R80))=FALSE,CONCATENATE(Opis_efektów_inż!$A$7,", "),""),
IF(ISERR(FIND(Opis_efektów_inż!$D$8,Stac!$R80))=FALSE,CONCATENATE(Opis_efektów_inż!$A$8,", "),""))</f>
        <v/>
      </c>
      <c r="C75" s="85" t="str">
        <f>CONCATENATE(
IF(ISERR(FIND(Opis_efektów_inż!$D$10,Stac!$S80))=FALSE,CONCATENATE(Opis_efektów_inż!$A$10,", "),""),
IF(ISERR(FIND(Opis_efektów_inż!$D$11,Stac!$S80))=FALSE,CONCATENATE(Opis_efektów_inż!$A$11,", "),""),
IF(ISERR(FIND(Opis_efektów_inż!$D$12,Stac!$S80))=FALSE,CONCATENATE(Opis_efektów_inż!$A$12,", "),""),
IF(ISERR(FIND(Opis_efektów_inż!$D$13,Stac!$S80))=FALSE,CONCATENATE(Opis_efektów_inż!$A$13,", "),""),
IF(ISERR(FIND(Opis_efektów_inż!$D$14,Stac!$S80))=FALSE,CONCATENATE(Opis_efektów_inż!$A$14,", "),""),
IF(ISERR(FIND(Opis_efektów_inż!$D$15,Stac!$S80))=FALSE,CONCATENATE(Opis_efektów_inż!$A$15,", "),""),
IF(ISERR(FIND(Opis_efektów_inż!$D$16,Stac!$S80))=FALSE,CONCATENATE(Opis_efektów_inż!$A$16,", "),""),
IF(ISERR(FIND(Opis_efektów_inż!$D$17,Stac!$S80))=FALSE,CONCATENATE(Opis_efektów_inż!$A$17,", "),""),
IF(ISERR(FIND(Opis_efektów_inż!$D$18,Stac!$S80))=FALSE,CONCATENATE(Opis_efektów_inż!$A$18,", "),""),
IF(ISERR(FIND(Opis_efektów_inż!$D$19,Stac!$S80))=FALSE,CONCATENATE(Opis_efektów_inż!$A$19,", "),""),
IF(ISERR(FIND(Opis_efektów_inż!$D$20,Stac!$S80))=FALSE,CONCATENATE(Opis_efektów_inż!$A$20,", "),""),
IF(ISERR(FIND(Opis_efektów_inż!$D$21,Stac!$S80))=FALSE,CONCATENATE(Opis_efektów_inż!$A$21,", "),""),
IF(ISERR(FIND(Opis_efektów_inż!$D$22,Stac!$S80))=FALSE,CONCATENATE(Opis_efektów_inż!$A$22,", "),""),
IF(ISERR(FIND(Opis_efektów_inż!$D$23,Stac!$S80))=FALSE,CONCATENATE(Opis_efektów_inż!$A$23,", "),""),
IF(ISERR(FIND(Opis_efektów_inż!$D$24,Stac!$S80))=FALSE,CONCATENATE(Opis_efektów_inż!$A$24,", "),""),
IF(ISERR(FIND(Opis_efektów_inż!$D$25,Stac!$S80))=FALSE,CONCATENATE(Opis_efektów_inż!$A$25,", "),""))</f>
        <v/>
      </c>
      <c r="D75" s="84"/>
    </row>
    <row r="76" spans="1:4">
      <c r="A76" s="101" t="str">
        <f>Stac!C81</f>
        <v>Semestr 7:</v>
      </c>
      <c r="B76" s="202"/>
      <c r="C76" s="202" t="str">
        <f>CONCATENATE(
IF(ISERR(FIND(Opis_efektów_inż!$D$10,Stac!$S81))=FALSE,CONCATENATE(Opis_efektów_inż!$A$10,", "),""),
IF(ISERR(FIND(Opis_efektów_inż!$D$11,Stac!$S81))=FALSE,CONCATENATE(Opis_efektów_inż!$A$11,", "),""),
IF(ISERR(FIND(Opis_efektów_inż!$D$12,Stac!$S81))=FALSE,CONCATENATE(Opis_efektów_inż!$A$12,", "),""),
IF(ISERR(FIND(Opis_efektów_inż!$D$13,Stac!$S81))=FALSE,CONCATENATE(Opis_efektów_inż!$A$13,", "),""),
IF(ISERR(FIND(Opis_efektów_inż!$D$14,Stac!$S81))=FALSE,CONCATENATE(Opis_efektów_inż!$A$14,", "),""),
IF(ISERR(FIND(Opis_efektów_inż!$D$15,Stac!$S81))=FALSE,CONCATENATE(Opis_efektów_inż!$A$15,", "),""),
IF(ISERR(FIND(Opis_efektów_inż!$D$16,Stac!$S81))=FALSE,CONCATENATE(Opis_efektów_inż!$A$16,", "),""),
IF(ISERR(FIND(Opis_efektów_inż!$D$17,Stac!$S81))=FALSE,CONCATENATE(Opis_efektów_inż!$A$17,", "),""),
IF(ISERR(FIND(Opis_efektów_inż!$D$18,Stac!$S81))=FALSE,CONCATENATE(Opis_efektów_inż!$A$18,", "),""),
IF(ISERR(FIND(Opis_efektów_inż!$D$19,Stac!$S81))=FALSE,CONCATENATE(Opis_efektów_inż!$A$19,", "),""),
IF(ISERR(FIND(Opis_efektów_inż!$D$20,Stac!$S81))=FALSE,CONCATENATE(Opis_efektów_inż!$A$20,", "),""),
IF(ISERR(FIND(Opis_efektów_inż!$D$21,Stac!$S81))=FALSE,CONCATENATE(Opis_efektów_inż!$A$21,", "),""),
IF(ISERR(FIND(Opis_efektów_inż!$D$22,Stac!$S81))=FALSE,CONCATENATE(Opis_efektów_inż!$A$22,", "),""),
IF(ISERR(FIND(Opis_efektów_inż!$D$23,Stac!$S81))=FALSE,CONCATENATE(Opis_efektów_inż!$A$23,", "),""),
IF(ISERR(FIND(Opis_efektów_inż!$D$24,Stac!$S81))=FALSE,CONCATENATE(Opis_efektów_inż!$A$24,", "),""),
IF(ISERR(FIND(Opis_efektów_inż!$D$25,Stac!$S81))=FALSE,CONCATENATE(Opis_efektów_inż!$A$25,", "),""))</f>
        <v/>
      </c>
      <c r="D76" s="202"/>
    </row>
    <row r="77" spans="1:4" hidden="1">
      <c r="A77" s="88" t="str">
        <f>Stac!C82</f>
        <v>Moduł kształcenia</v>
      </c>
      <c r="B77" s="84" t="str">
        <f>CONCATENATE(
IF(ISERR(FIND(Opis_efektów_inż!$D$5,Stac!$R82))=FALSE,CONCATENATE(Opis_efektów_inż!$A$5,", "),""),
IF(ISERR(FIND(Opis_efektów_inż!$D$6,Stac!$R82))=FALSE,CONCATENATE(Opis_efektów_inż!$A$6,", "),""),
IF(ISERR(FIND(Opis_efektów_inż!$D$7,Stac!$R82))=FALSE,CONCATENATE(Opis_efektów_inż!$A$7,", "),""),
IF(ISERR(FIND(Opis_efektów_inż!$D$8,Stac!$R82))=FALSE,CONCATENATE(Opis_efektów_inż!$A$8,", "),""))</f>
        <v/>
      </c>
      <c r="C77" s="85" t="str">
        <f>CONCATENATE(
IF(ISERR(FIND(Opis_efektów_inż!$D$10,Stac!$S82))=FALSE,CONCATENATE(Opis_efektów_inż!$A$10,", "),""),
IF(ISERR(FIND(Opis_efektów_inż!$D$11,Stac!$S82))=FALSE,CONCATENATE(Opis_efektów_inż!$A$11,", "),""),
IF(ISERR(FIND(Opis_efektów_inż!$D$12,Stac!$S82))=FALSE,CONCATENATE(Opis_efektów_inż!$A$12,", "),""),
IF(ISERR(FIND(Opis_efektów_inż!$D$13,Stac!$S82))=FALSE,CONCATENATE(Opis_efektów_inż!$A$13,", "),""),
IF(ISERR(FIND(Opis_efektów_inż!$D$14,Stac!$S82))=FALSE,CONCATENATE(Opis_efektów_inż!$A$14,", "),""),
IF(ISERR(FIND(Opis_efektów_inż!$D$15,Stac!$S82))=FALSE,CONCATENATE(Opis_efektów_inż!$A$15,", "),""),
IF(ISERR(FIND(Opis_efektów_inż!$D$16,Stac!$S82))=FALSE,CONCATENATE(Opis_efektów_inż!$A$16,", "),""),
IF(ISERR(FIND(Opis_efektów_inż!$D$17,Stac!$S82))=FALSE,CONCATENATE(Opis_efektów_inż!$A$17,", "),""),
IF(ISERR(FIND(Opis_efektów_inż!$D$18,Stac!$S82))=FALSE,CONCATENATE(Opis_efektów_inż!$A$18,", "),""),
IF(ISERR(FIND(Opis_efektów_inż!$D$19,Stac!$S82))=FALSE,CONCATENATE(Opis_efektów_inż!$A$19,", "),""),
IF(ISERR(FIND(Opis_efektów_inż!$D$20,Stac!$S82))=FALSE,CONCATENATE(Opis_efektów_inż!$A$20,", "),""),
IF(ISERR(FIND(Opis_efektów_inż!$D$21,Stac!$S82))=FALSE,CONCATENATE(Opis_efektów_inż!$A$21,", "),""),
IF(ISERR(FIND(Opis_efektów_inż!$D$22,Stac!$S82))=FALSE,CONCATENATE(Opis_efektów_inż!$A$22,", "),""),
IF(ISERR(FIND(Opis_efektów_inż!$D$23,Stac!$S82))=FALSE,CONCATENATE(Opis_efektów_inż!$A$23,", "),""),
IF(ISERR(FIND(Opis_efektów_inż!$D$24,Stac!$S82))=FALSE,CONCATENATE(Opis_efektów_inż!$A$24,", "),""),
IF(ISERR(FIND(Opis_efektów_inż!$D$25,Stac!$S82))=FALSE,CONCATENATE(Opis_efektów_inż!$A$25,", "),""))</f>
        <v/>
      </c>
      <c r="D77" s="84"/>
    </row>
    <row r="78" spans="1:4" ht="25.5">
      <c r="A78" s="88" t="str">
        <f>Stac!C83</f>
        <v>Elective course 4: Flexible manufacturing systems / Foundation of artifical inteligence</v>
      </c>
      <c r="B78" s="84" t="str">
        <f>CONCATENATE(
IF(ISERR(FIND(Opis_efektów_inż!$D$5,Stac!$R83))=FALSE,CONCATENATE(Opis_efektów_inż!$A$5,", "),""),
IF(ISERR(FIND(Opis_efektów_inż!$D$6,Stac!$R83))=FALSE,CONCATENATE(Opis_efektów_inż!$A$6,", "),""),
IF(ISERR(FIND(Opis_efektów_inż!$D$7,Stac!$R83))=FALSE,CONCATENATE(Opis_efektów_inż!$A$7,", "),""),
IF(ISERR(FIND(Opis_efektów_inż!$D$8,Stac!$R83))=FALSE,CONCATENATE(Opis_efektów_inż!$A$8,", "),""))</f>
        <v xml:space="preserve">K1_W21, </v>
      </c>
      <c r="C78" s="85" t="str">
        <f>CONCATENATE(
IF(ISERR(FIND(Opis_efektów_inż!$D$10,Stac!$S83))=FALSE,CONCATENATE(Opis_efektów_inż!$A$10,", "),""),
IF(ISERR(FIND(Opis_efektów_inż!$D$11,Stac!$S83))=FALSE,CONCATENATE(Opis_efektów_inż!$A$11,", "),""),
IF(ISERR(FIND(Opis_efektów_inż!$D$12,Stac!$S83))=FALSE,CONCATENATE(Opis_efektów_inż!$A$12,", "),""),
IF(ISERR(FIND(Opis_efektów_inż!$D$13,Stac!$S83))=FALSE,CONCATENATE(Opis_efektów_inż!$A$13,", "),""),
IF(ISERR(FIND(Opis_efektów_inż!$D$14,Stac!$S83))=FALSE,CONCATENATE(Opis_efektów_inż!$A$14,", "),""),
IF(ISERR(FIND(Opis_efektów_inż!$D$15,Stac!$S83))=FALSE,CONCATENATE(Opis_efektów_inż!$A$15,", "),""),
IF(ISERR(FIND(Opis_efektów_inż!$D$16,Stac!$S83))=FALSE,CONCATENATE(Opis_efektów_inż!$A$16,", "),""),
IF(ISERR(FIND(Opis_efektów_inż!$D$17,Stac!$S83))=FALSE,CONCATENATE(Opis_efektów_inż!$A$17,", "),""),
IF(ISERR(FIND(Opis_efektów_inż!$D$18,Stac!$S83))=FALSE,CONCATENATE(Opis_efektów_inż!$A$18,", "),""),
IF(ISERR(FIND(Opis_efektów_inż!$D$19,Stac!$S83))=FALSE,CONCATENATE(Opis_efektów_inż!$A$19,", "),""),
IF(ISERR(FIND(Opis_efektów_inż!$D$20,Stac!$S83))=FALSE,CONCATENATE(Opis_efektów_inż!$A$20,", "),""),
IF(ISERR(FIND(Opis_efektów_inż!$D$21,Stac!$S83))=FALSE,CONCATENATE(Opis_efektów_inż!$A$21,", "),""),
IF(ISERR(FIND(Opis_efektów_inż!$D$22,Stac!$S83))=FALSE,CONCATENATE(Opis_efektów_inż!$A$22,", "),""),
IF(ISERR(FIND(Opis_efektów_inż!$D$23,Stac!$S83))=FALSE,CONCATENATE(Opis_efektów_inż!$A$23,", "),""),
IF(ISERR(FIND(Opis_efektów_inż!$D$24,Stac!$S83))=FALSE,CONCATENATE(Opis_efektów_inż!$A$24,", "),""),
IF(ISERR(FIND(Opis_efektów_inż!$D$25,Stac!$S83))=FALSE,CONCATENATE(Opis_efektów_inż!$A$25,", "),""))</f>
        <v xml:space="preserve">K1_U21, K1_U26, </v>
      </c>
      <c r="D78" s="84"/>
    </row>
    <row r="79" spans="1:4" ht="38.25">
      <c r="A79" s="88" t="str">
        <f>Stac!C84</f>
        <v>Elective course 5: Analysis of control systems / Tools and software for robotic systems</v>
      </c>
      <c r="B79" s="84" t="str">
        <f>CONCATENATE(
IF(ISERR(FIND(Opis_efektów_inż!$D$5,Stac!$R84))=FALSE,CONCATENATE(Opis_efektów_inż!$A$5,", "),""),
IF(ISERR(FIND(Opis_efektów_inż!$D$6,Stac!$R84))=FALSE,CONCATENATE(Opis_efektów_inż!$A$6,", "),""),
IF(ISERR(FIND(Opis_efektów_inż!$D$7,Stac!$R84))=FALSE,CONCATENATE(Opis_efektów_inż!$A$7,", "),""),
IF(ISERR(FIND(Opis_efektów_inż!$D$8,Stac!$R84))=FALSE,CONCATENATE(Opis_efektów_inż!$A$8,", "),""))</f>
        <v xml:space="preserve">K1_W21, </v>
      </c>
      <c r="C79" s="85" t="str">
        <f>CONCATENATE(
IF(ISERR(FIND(Opis_efektów_inż!$D$10,Stac!$S84))=FALSE,CONCATENATE(Opis_efektów_inż!$A$10,", "),""),
IF(ISERR(FIND(Opis_efektów_inż!$D$11,Stac!$S84))=FALSE,CONCATENATE(Opis_efektów_inż!$A$11,", "),""),
IF(ISERR(FIND(Opis_efektów_inż!$D$12,Stac!$S84))=FALSE,CONCATENATE(Opis_efektów_inż!$A$12,", "),""),
IF(ISERR(FIND(Opis_efektów_inż!$D$13,Stac!$S84))=FALSE,CONCATENATE(Opis_efektów_inż!$A$13,", "),""),
IF(ISERR(FIND(Opis_efektów_inż!$D$14,Stac!$S84))=FALSE,CONCATENATE(Opis_efektów_inż!$A$14,", "),""),
IF(ISERR(FIND(Opis_efektów_inż!$D$15,Stac!$S84))=FALSE,CONCATENATE(Opis_efektów_inż!$A$15,", "),""),
IF(ISERR(FIND(Opis_efektów_inż!$D$16,Stac!$S84))=FALSE,CONCATENATE(Opis_efektów_inż!$A$16,", "),""),
IF(ISERR(FIND(Opis_efektów_inż!$D$17,Stac!$S84))=FALSE,CONCATENATE(Opis_efektów_inż!$A$17,", "),""),
IF(ISERR(FIND(Opis_efektów_inż!$D$18,Stac!$S84))=FALSE,CONCATENATE(Opis_efektów_inż!$A$18,", "),""),
IF(ISERR(FIND(Opis_efektów_inż!$D$19,Stac!$S84))=FALSE,CONCATENATE(Opis_efektów_inż!$A$19,", "),""),
IF(ISERR(FIND(Opis_efektów_inż!$D$20,Stac!$S84))=FALSE,CONCATENATE(Opis_efektów_inż!$A$20,", "),""),
IF(ISERR(FIND(Opis_efektów_inż!$D$21,Stac!$S84))=FALSE,CONCATENATE(Opis_efektów_inż!$A$21,", "),""),
IF(ISERR(FIND(Opis_efektów_inż!$D$22,Stac!$S84))=FALSE,CONCATENATE(Opis_efektów_inż!$A$22,", "),""),
IF(ISERR(FIND(Opis_efektów_inż!$D$23,Stac!$S84))=FALSE,CONCATENATE(Opis_efektów_inż!$A$23,", "),""),
IF(ISERR(FIND(Opis_efektów_inż!$D$24,Stac!$S84))=FALSE,CONCATENATE(Opis_efektów_inż!$A$24,", "),""),
IF(ISERR(FIND(Opis_efektów_inż!$D$25,Stac!$S84))=FALSE,CONCATENATE(Opis_efektów_inż!$A$25,", "),""))</f>
        <v xml:space="preserve">K1_U10, K1_U26, </v>
      </c>
      <c r="D79" s="84"/>
    </row>
    <row r="80" spans="1:4">
      <c r="A80" s="88" t="str">
        <f>Stac!C85</f>
        <v>Diploma work</v>
      </c>
      <c r="B80" s="84" t="str">
        <f>CONCATENATE(
IF(ISERR(FIND(Opis_efektów_inż!$D$5,Stac!$R85))=FALSE,CONCATENATE(Opis_efektów_inż!$A$5,", "),""),
IF(ISERR(FIND(Opis_efektów_inż!$D$6,Stac!$R85))=FALSE,CONCATENATE(Opis_efektów_inż!$A$6,", "),""),
IF(ISERR(FIND(Opis_efektów_inż!$D$7,Stac!$R85))=FALSE,CONCATENATE(Opis_efektów_inż!$A$7,", "),""),
IF(ISERR(FIND(Opis_efektów_inż!$D$8,Stac!$R85))=FALSE,CONCATENATE(Opis_efektów_inż!$A$8,", "),""))</f>
        <v xml:space="preserve">K1_W21, </v>
      </c>
      <c r="C80" s="85" t="str">
        <f>CONCATENATE(
IF(ISERR(FIND(Opis_efektów_inż!$D$10,Stac!$S85))=FALSE,CONCATENATE(Opis_efektów_inż!$A$10,", "),""),
IF(ISERR(FIND(Opis_efektów_inż!$D$11,Stac!$S85))=FALSE,CONCATENATE(Opis_efektów_inż!$A$11,", "),""),
IF(ISERR(FIND(Opis_efektów_inż!$D$12,Stac!$S85))=FALSE,CONCATENATE(Opis_efektów_inż!$A$12,", "),""),
IF(ISERR(FIND(Opis_efektów_inż!$D$13,Stac!$S85))=FALSE,CONCATENATE(Opis_efektów_inż!$A$13,", "),""),
IF(ISERR(FIND(Opis_efektów_inż!$D$14,Stac!$S85))=FALSE,CONCATENATE(Opis_efektów_inż!$A$14,", "),""),
IF(ISERR(FIND(Opis_efektów_inż!$D$15,Stac!$S85))=FALSE,CONCATENATE(Opis_efektów_inż!$A$15,", "),""),
IF(ISERR(FIND(Opis_efektów_inż!$D$16,Stac!$S85))=FALSE,CONCATENATE(Opis_efektów_inż!$A$16,", "),""),
IF(ISERR(FIND(Opis_efektów_inż!$D$17,Stac!$S85))=FALSE,CONCATENATE(Opis_efektów_inż!$A$17,", "),""),
IF(ISERR(FIND(Opis_efektów_inż!$D$18,Stac!$S85))=FALSE,CONCATENATE(Opis_efektów_inż!$A$18,", "),""),
IF(ISERR(FIND(Opis_efektów_inż!$D$19,Stac!$S85))=FALSE,CONCATENATE(Opis_efektów_inż!$A$19,", "),""),
IF(ISERR(FIND(Opis_efektów_inż!$D$20,Stac!$S85))=FALSE,CONCATENATE(Opis_efektów_inż!$A$20,", "),""),
IF(ISERR(FIND(Opis_efektów_inż!$D$21,Stac!$S85))=FALSE,CONCATENATE(Opis_efektów_inż!$A$21,", "),""),
IF(ISERR(FIND(Opis_efektów_inż!$D$22,Stac!$S85))=FALSE,CONCATENATE(Opis_efektów_inż!$A$22,", "),""),
IF(ISERR(FIND(Opis_efektów_inż!$D$23,Stac!$S85))=FALSE,CONCATENATE(Opis_efektów_inż!$A$23,", "),""),
IF(ISERR(FIND(Opis_efektów_inż!$D$24,Stac!$S85))=FALSE,CONCATENATE(Opis_efektów_inż!$A$24,", "),""),
IF(ISERR(FIND(Opis_efektów_inż!$D$25,Stac!$S85))=FALSE,CONCATENATE(Opis_efektów_inż!$A$25,", "),""))</f>
        <v xml:space="preserve">K1_U23, K1_U24, K1_U21, </v>
      </c>
      <c r="D80" s="84"/>
    </row>
    <row r="81" spans="1:4">
      <c r="A81" s="88" t="str">
        <f>Stac!C86</f>
        <v>Diploma seminar</v>
      </c>
      <c r="B81" s="84" t="str">
        <f>CONCATENATE(
IF(ISERR(FIND(Opis_efektów_inż!$D$5,Stac!$R86))=FALSE,CONCATENATE(Opis_efektów_inż!$A$5,", "),""),
IF(ISERR(FIND(Opis_efektów_inż!$D$6,Stac!$R86))=FALSE,CONCATENATE(Opis_efektów_inż!$A$6,", "),""),
IF(ISERR(FIND(Opis_efektów_inż!$D$7,Stac!$R86))=FALSE,CONCATENATE(Opis_efektów_inż!$A$7,", "),""),
IF(ISERR(FIND(Opis_efektów_inż!$D$8,Stac!$R86))=FALSE,CONCATENATE(Opis_efektów_inż!$A$8,", "),""))</f>
        <v xml:space="preserve">K1_W21, </v>
      </c>
      <c r="C81" s="85" t="str">
        <f>CONCATENATE(
IF(ISERR(FIND(Opis_efektów_inż!$D$10,Stac!$S86))=FALSE,CONCATENATE(Opis_efektów_inż!$A$10,", "),""),
IF(ISERR(FIND(Opis_efektów_inż!$D$11,Stac!$S86))=FALSE,CONCATENATE(Opis_efektów_inż!$A$11,", "),""),
IF(ISERR(FIND(Opis_efektów_inż!$D$12,Stac!$S86))=FALSE,CONCATENATE(Opis_efektów_inż!$A$12,", "),""),
IF(ISERR(FIND(Opis_efektów_inż!$D$13,Stac!$S86))=FALSE,CONCATENATE(Opis_efektów_inż!$A$13,", "),""),
IF(ISERR(FIND(Opis_efektów_inż!$D$14,Stac!$S86))=FALSE,CONCATENATE(Opis_efektów_inż!$A$14,", "),""),
IF(ISERR(FIND(Opis_efektów_inż!$D$15,Stac!$S86))=FALSE,CONCATENATE(Opis_efektów_inż!$A$15,", "),""),
IF(ISERR(FIND(Opis_efektów_inż!$D$16,Stac!$S86))=FALSE,CONCATENATE(Opis_efektów_inż!$A$16,", "),""),
IF(ISERR(FIND(Opis_efektów_inż!$D$17,Stac!$S86))=FALSE,CONCATENATE(Opis_efektów_inż!$A$17,", "),""),
IF(ISERR(FIND(Opis_efektów_inż!$D$18,Stac!$S86))=FALSE,CONCATENATE(Opis_efektów_inż!$A$18,", "),""),
IF(ISERR(FIND(Opis_efektów_inż!$D$19,Stac!$S86))=FALSE,CONCATENATE(Opis_efektów_inż!$A$19,", "),""),
IF(ISERR(FIND(Opis_efektów_inż!$D$20,Stac!$S86))=FALSE,CONCATENATE(Opis_efektów_inż!$A$20,", "),""),
IF(ISERR(FIND(Opis_efektów_inż!$D$21,Stac!$S86))=FALSE,CONCATENATE(Opis_efektów_inż!$A$21,", "),""),
IF(ISERR(FIND(Opis_efektów_inż!$D$22,Stac!$S86))=FALSE,CONCATENATE(Opis_efektów_inż!$A$22,", "),""),
IF(ISERR(FIND(Opis_efektów_inż!$D$23,Stac!$S86))=FALSE,CONCATENATE(Opis_efektów_inż!$A$23,", "),""),
IF(ISERR(FIND(Opis_efektów_inż!$D$24,Stac!$S86))=FALSE,CONCATENATE(Opis_efektów_inż!$A$24,", "),""),
IF(ISERR(FIND(Opis_efektów_inż!$D$25,Stac!$S86))=FALSE,CONCATENATE(Opis_efektów_inż!$A$25,", "),""))</f>
        <v/>
      </c>
      <c r="D81" s="84"/>
    </row>
    <row r="82" spans="1:4" hidden="1">
      <c r="A82" s="88">
        <f>Stac!C87</f>
        <v>0</v>
      </c>
      <c r="B82" s="84" t="str">
        <f>CONCATENATE(
IF(ISERR(FIND(Opis_efektów_inż!$D$5,Stac!$R88))=FALSE,CONCATENATE(Opis_efektów_inż!$A$5,", "),""),
IF(ISERR(FIND(Opis_efektów_inż!$D$6,Stac!$R88))=FALSE,CONCATENATE(Opis_efektów_inż!$A$6,", "),""),
IF(ISERR(FIND(Opis_efektów_inż!$D$7,Stac!$R88))=FALSE,CONCATENATE(Opis_efektów_inż!$A$7,", "),""),
IF(ISERR(FIND(Opis_efektów_inż!$D$8,Stac!$R88))=FALSE,CONCATENATE(Opis_efektów_inż!$A$8,", "),""))</f>
        <v/>
      </c>
      <c r="C82" s="85" t="str">
        <f>CONCATENATE(
IF(ISERR(FIND(Opis_efektów_inż!$D$10,Stac!$S86))=FALSE,CONCATENATE(Opis_efektów_inż!$A$10,", "),""),
IF(ISERR(FIND(Opis_efektów_inż!$D$11,Stac!$S86))=FALSE,CONCATENATE(Opis_efektów_inż!$A$11,", "),""),
IF(ISERR(FIND(Opis_efektów_inż!$D$12,Stac!$S86))=FALSE,CONCATENATE(Opis_efektów_inż!$A$12,", "),""),
IF(ISERR(FIND(Opis_efektów_inż!$D$13,Stac!$S86))=FALSE,CONCATENATE(Opis_efektów_inż!$A$13,", "),""),
IF(ISERR(FIND(Opis_efektów_inż!$D$14,Stac!$S86))=FALSE,CONCATENATE(Opis_efektów_inż!$A$14,", "),""),
IF(ISERR(FIND(Opis_efektów_inż!$D$15,Stac!$S86))=FALSE,CONCATENATE(Opis_efektów_inż!$A$15,", "),""),
IF(ISERR(FIND(Opis_efektów_inż!$D$16,Stac!$S86))=FALSE,CONCATENATE(Opis_efektów_inż!$A$16,", "),""),
IF(ISERR(FIND(Opis_efektów_inż!$D$17,Stac!$S86))=FALSE,CONCATENATE(Opis_efektów_inż!$A$17,", "),""),
IF(ISERR(FIND(Opis_efektów_inż!$D$18,Stac!$S86))=FALSE,CONCATENATE(Opis_efektów_inż!$A$18,", "),""),
IF(ISERR(FIND(Opis_efektów_inż!$D$19,Stac!$S86))=FALSE,CONCATENATE(Opis_efektów_inż!$A$19,", "),""),
IF(ISERR(FIND(Opis_efektów_inż!$D$20,Stac!$S86))=FALSE,CONCATENATE(Opis_efektów_inż!$A$20,", "),""),
IF(ISERR(FIND(Opis_efektów_inż!$D$21,Stac!$S86))=FALSE,CONCATENATE(Opis_efektów_inż!$A$21,", "),""),
IF(ISERR(FIND(Opis_efektów_inż!$D$22,Stac!$S86))=FALSE,CONCATENATE(Opis_efektów_inż!$A$22,", "),""),
IF(ISERR(FIND(Opis_efektów_inż!$D$23,Stac!$S86))=FALSE,CONCATENATE(Opis_efektów_inż!$A$23,", "),""),
IF(ISERR(FIND(Opis_efektów_inż!$D$24,Stac!$S86))=FALSE,CONCATENATE(Opis_efektów_inż!$A$24,", "),""),
IF(ISERR(FIND(Opis_efektów_inż!$D$25,Stac!$S86))=FALSE,CONCATENATE(Opis_efektów_inż!$A$25,", "),""))</f>
        <v/>
      </c>
      <c r="D82" s="84" t="str">
        <f>CONCATENATE(IF(ISERR(FIND(Opis_efektów_inż!#REF!,Stac!$T87))=FALSE,CONCATENATE(Opis_efektów_inż!#REF!,", "),""),IF(ISERR(FIND(Opis_efektów_inż!#REF!,Stac!$T87))=FALSE,CONCATENATE(Opis_efektów_inż!#REF!,", "),""))</f>
        <v/>
      </c>
    </row>
    <row r="83" spans="1:4" hidden="1">
      <c r="A83" s="88">
        <f>Stac!C88</f>
        <v>0</v>
      </c>
      <c r="B83" s="84" t="str">
        <f>CONCATENATE(
IF(ISERR(FIND(Opis_efektów_inż!$D$5,Stac!$R89))=FALSE,CONCATENATE(Opis_efektów_inż!$A$5,", "),""),
IF(ISERR(FIND(Opis_efektów_inż!$D$6,Stac!$R89))=FALSE,CONCATENATE(Opis_efektów_inż!$A$6,", "),""),
IF(ISERR(FIND(Opis_efektów_inż!$D$7,Stac!$R89))=FALSE,CONCATENATE(Opis_efektów_inż!$A$7,", "),""),
IF(ISERR(FIND(Opis_efektów_inż!$D$8,Stac!$R89))=FALSE,CONCATENATE(Opis_efektów_inż!$A$8,", "),""))</f>
        <v/>
      </c>
      <c r="C83" s="85" t="str">
        <f>CONCATENATE(
IF(ISERR(FIND(Opis_efektów_inż!$D$10,Stac!$S87))=FALSE,CONCATENATE(Opis_efektów_inż!$A$10,", "),""),
IF(ISERR(FIND(Opis_efektów_inż!$D$11,Stac!$S87))=FALSE,CONCATENATE(Opis_efektów_inż!$A$11,", "),""),
IF(ISERR(FIND(Opis_efektów_inż!$D$12,Stac!$S87))=FALSE,CONCATENATE(Opis_efektów_inż!$A$12,", "),""),
IF(ISERR(FIND(Opis_efektów_inż!$D$13,Stac!$S87))=FALSE,CONCATENATE(Opis_efektów_inż!$A$13,", "),""),
IF(ISERR(FIND(Opis_efektów_inż!$D$14,Stac!$S87))=FALSE,CONCATENATE(Opis_efektów_inż!$A$14,", "),""),
IF(ISERR(FIND(Opis_efektów_inż!$D$15,Stac!$S87))=FALSE,CONCATENATE(Opis_efektów_inż!$A$15,", "),""),
IF(ISERR(FIND(Opis_efektów_inż!$D$16,Stac!$S87))=FALSE,CONCATENATE(Opis_efektów_inż!$A$16,", "),""),
IF(ISERR(FIND(Opis_efektów_inż!$D$17,Stac!$S87))=FALSE,CONCATENATE(Opis_efektów_inż!$A$17,", "),""),
IF(ISERR(FIND(Opis_efektów_inż!$D$18,Stac!$S87))=FALSE,CONCATENATE(Opis_efektów_inż!$A$18,", "),""),
IF(ISERR(FIND(Opis_efektów_inż!$D$19,Stac!$S87))=FALSE,CONCATENATE(Opis_efektów_inż!$A$19,", "),""),
IF(ISERR(FIND(Opis_efektów_inż!$D$20,Stac!$S87))=FALSE,CONCATENATE(Opis_efektów_inż!$A$20,", "),""),
IF(ISERR(FIND(Opis_efektów_inż!$D$21,Stac!$S87))=FALSE,CONCATENATE(Opis_efektów_inż!$A$21,", "),""),
IF(ISERR(FIND(Opis_efektów_inż!$D$22,Stac!$S87))=FALSE,CONCATENATE(Opis_efektów_inż!$A$22,", "),""),
IF(ISERR(FIND(Opis_efektów_inż!$D$23,Stac!$S87))=FALSE,CONCATENATE(Opis_efektów_inż!$A$23,", "),""),
IF(ISERR(FIND(Opis_efektów_inż!$D$24,Stac!$S87))=FALSE,CONCATENATE(Opis_efektów_inż!$A$24,", "),""),
IF(ISERR(FIND(Opis_efektów_inż!$D$25,Stac!$S87))=FALSE,CONCATENATE(Opis_efektów_inż!$A$25,", "),""))</f>
        <v/>
      </c>
      <c r="D83" s="84" t="str">
        <f>CONCATENATE(IF(ISERR(FIND(Opis_efektów_inż!#REF!,Stac!$T88))=FALSE,CONCATENATE(Opis_efektów_inż!#REF!,", "),""),IF(ISERR(FIND(Opis_efektów_inż!#REF!,Stac!$T88))=FALSE,CONCATENATE(Opis_efektów_inż!#REF!,", "),""))</f>
        <v/>
      </c>
    </row>
  </sheetData>
  <customSheetViews>
    <customSheetView guid="{29736CA9-AFAA-4B91-9381-BED3A6394ADD}" hiddenRows="1" topLeftCell="A68">
      <selection activeCell="B11" sqref="B11"/>
      <pageMargins left="0.7" right="0.7" top="0.75" bottom="0.75" header="0.3" footer="0.3"/>
      <pageSetup paperSize="9" orientation="landscape" r:id="rId1"/>
    </customSheetView>
    <customSheetView guid="{23BBA355-E9EB-4838-8D76-4DD9D4B0A822}" hiddenRows="1">
      <selection activeCell="C6" sqref="C6"/>
      <pageMargins left="0.7" right="0.7" top="0.75" bottom="0.75" header="0.3" footer="0.3"/>
      <pageSetup paperSize="9" orientation="landscape" r:id="rId2"/>
    </customSheetView>
  </customSheetViews>
  <mergeCells count="1">
    <mergeCell ref="A1:D1"/>
  </mergeCells>
  <phoneticPr fontId="14" type="noConversion"/>
  <conditionalFormatting sqref="D4:D38 B16:C16">
    <cfRule type="expression" dxfId="24" priority="59" stopIfTrue="1">
      <formula>#REF!="Inne?"</formula>
    </cfRule>
  </conditionalFormatting>
  <conditionalFormatting sqref="C4:C5">
    <cfRule type="expression" dxfId="23" priority="60" stopIfTrue="1">
      <formula>#REF!="Kier?"</formula>
    </cfRule>
  </conditionalFormatting>
  <conditionalFormatting sqref="B4:B83">
    <cfRule type="expression" dxfId="22" priority="61" stopIfTrue="1">
      <formula>#REF!="Podst?"</formula>
    </cfRule>
  </conditionalFormatting>
  <conditionalFormatting sqref="D52:D53 D63:D65 D42:D48 D55:D61 D67:D75 D77:D83">
    <cfRule type="expression" dxfId="21" priority="53" stopIfTrue="1">
      <formula>#REF!="Inne?"</formula>
    </cfRule>
  </conditionalFormatting>
  <conditionalFormatting sqref="B49">
    <cfRule type="expression" dxfId="20" priority="40" stopIfTrue="1">
      <formula>#REF!="Podst?"</formula>
    </cfRule>
  </conditionalFormatting>
  <conditionalFormatting sqref="D49">
    <cfRule type="expression" dxfId="19" priority="39" stopIfTrue="1">
      <formula>#REF!="Inne?"</formula>
    </cfRule>
  </conditionalFormatting>
  <conditionalFormatting sqref="B50">
    <cfRule type="expression" dxfId="18" priority="38" stopIfTrue="1">
      <formula>#REF!="Podst?"</formula>
    </cfRule>
  </conditionalFormatting>
  <conditionalFormatting sqref="D50">
    <cfRule type="expression" dxfId="17" priority="37" stopIfTrue="1">
      <formula>#REF!="Inne?"</formula>
    </cfRule>
  </conditionalFormatting>
  <conditionalFormatting sqref="B51">
    <cfRule type="expression" dxfId="16" priority="36" stopIfTrue="1">
      <formula>#REF!="Podst?"</formula>
    </cfRule>
  </conditionalFormatting>
  <conditionalFormatting sqref="D51">
    <cfRule type="expression" dxfId="15" priority="35" stopIfTrue="1">
      <formula>#REF!="Inne?"</formula>
    </cfRule>
  </conditionalFormatting>
  <conditionalFormatting sqref="B62">
    <cfRule type="expression" dxfId="14" priority="32" stopIfTrue="1">
      <formula>#REF!="Podst?"</formula>
    </cfRule>
  </conditionalFormatting>
  <conditionalFormatting sqref="D62">
    <cfRule type="expression" dxfId="13" priority="31" stopIfTrue="1">
      <formula>#REF!="Inne?"</formula>
    </cfRule>
  </conditionalFormatting>
  <conditionalFormatting sqref="D39:D41">
    <cfRule type="expression" dxfId="12" priority="22" stopIfTrue="1">
      <formula>#REF!="Inne?"</formula>
    </cfRule>
  </conditionalFormatting>
  <conditionalFormatting sqref="B39:B41">
    <cfRule type="expression" dxfId="11" priority="24" stopIfTrue="1">
      <formula>#REF!="Podst?"</formula>
    </cfRule>
  </conditionalFormatting>
  <conditionalFormatting sqref="D54">
    <cfRule type="expression" dxfId="10" priority="19" stopIfTrue="1">
      <formula>#REF!="Inne?"</formula>
    </cfRule>
  </conditionalFormatting>
  <conditionalFormatting sqref="B54">
    <cfRule type="expression" dxfId="9" priority="21" stopIfTrue="1">
      <formula>#REF!="Podst?"</formula>
    </cfRule>
  </conditionalFormatting>
  <conditionalFormatting sqref="D66">
    <cfRule type="expression" dxfId="8" priority="16" stopIfTrue="1">
      <formula>#REF!="Inne?"</formula>
    </cfRule>
  </conditionalFormatting>
  <conditionalFormatting sqref="B66">
    <cfRule type="expression" dxfId="7" priority="18" stopIfTrue="1">
      <formula>#REF!="Podst?"</formula>
    </cfRule>
  </conditionalFormatting>
  <conditionalFormatting sqref="D76">
    <cfRule type="expression" dxfId="6" priority="13" stopIfTrue="1">
      <formula>#REF!="Inne?"</formula>
    </cfRule>
  </conditionalFormatting>
  <conditionalFormatting sqref="B76">
    <cfRule type="expression" dxfId="5" priority="15" stopIfTrue="1">
      <formula>#REF!="Podst?"</formula>
    </cfRule>
  </conditionalFormatting>
  <conditionalFormatting sqref="B39:C39">
    <cfRule type="expression" dxfId="4" priority="5" stopIfTrue="1">
      <formula>#REF!="Inne?"</formula>
    </cfRule>
  </conditionalFormatting>
  <conditionalFormatting sqref="B29:C29">
    <cfRule type="expression" dxfId="3" priority="4" stopIfTrue="1">
      <formula>#REF!="Inne?"</formula>
    </cfRule>
  </conditionalFormatting>
  <conditionalFormatting sqref="B54:C54">
    <cfRule type="expression" dxfId="2" priority="3" stopIfTrue="1">
      <formula>#REF!="Inne?"</formula>
    </cfRule>
  </conditionalFormatting>
  <conditionalFormatting sqref="B66:C66">
    <cfRule type="expression" dxfId="1" priority="2" stopIfTrue="1">
      <formula>#REF!="Inne?"</formula>
    </cfRule>
  </conditionalFormatting>
  <conditionalFormatting sqref="B76:C76">
    <cfRule type="expression" dxfId="0" priority="1" stopIfTrue="1">
      <formula>#REF!="Inne?"</formula>
    </cfRule>
  </conditionalFormatting>
  <pageMargins left="0.7" right="0.7" top="0.75" bottom="0.75" header="0.3" footer="0.3"/>
  <pageSetup paperSize="9" scale="90" orientation="landscape" r:id="rId3"/>
  <rowBreaks count="2" manualBreakCount="2">
    <brk id="28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D28"/>
  <sheetViews>
    <sheetView workbookViewId="0">
      <selection activeCell="A2" sqref="A2:D2"/>
    </sheetView>
  </sheetViews>
  <sheetFormatPr defaultRowHeight="12.75"/>
  <cols>
    <col min="2" max="2" width="57.140625" customWidth="1"/>
    <col min="3" max="3" width="60" customWidth="1"/>
    <col min="4" max="4" width="8.85546875" customWidth="1"/>
  </cols>
  <sheetData>
    <row r="1" spans="1:4" ht="38.25" customHeight="1">
      <c r="A1" s="268" t="s">
        <v>405</v>
      </c>
      <c r="B1" s="269"/>
      <c r="C1" s="269"/>
      <c r="D1" s="270"/>
    </row>
    <row r="2" spans="1:4" ht="15">
      <c r="A2" s="271" t="s">
        <v>369</v>
      </c>
      <c r="B2" s="272"/>
      <c r="C2" s="272"/>
      <c r="D2" s="273"/>
    </row>
    <row r="3" spans="1:4" ht="45">
      <c r="A3" s="203" t="s">
        <v>370</v>
      </c>
      <c r="B3" s="204" t="s">
        <v>371</v>
      </c>
      <c r="C3" s="74" t="s">
        <v>404</v>
      </c>
      <c r="D3" s="75" t="s">
        <v>0</v>
      </c>
    </row>
    <row r="4" spans="1:4" ht="15" customHeight="1">
      <c r="A4" s="261" t="s">
        <v>1</v>
      </c>
      <c r="B4" s="274"/>
      <c r="C4" s="262"/>
      <c r="D4" s="275"/>
    </row>
    <row r="5" spans="1:4" ht="25.5">
      <c r="A5" s="205" t="s">
        <v>134</v>
      </c>
      <c r="B5" s="276" t="s">
        <v>372</v>
      </c>
      <c r="C5" s="206" t="s">
        <v>240</v>
      </c>
      <c r="D5" s="205" t="s">
        <v>134</v>
      </c>
    </row>
    <row r="6" spans="1:4" ht="59.25" customHeight="1">
      <c r="A6" s="205" t="s">
        <v>135</v>
      </c>
      <c r="B6" s="277"/>
      <c r="C6" s="206" t="s">
        <v>241</v>
      </c>
      <c r="D6" s="205" t="s">
        <v>135</v>
      </c>
    </row>
    <row r="7" spans="1:4" ht="25.5">
      <c r="A7" s="207" t="s">
        <v>138</v>
      </c>
      <c r="B7" s="264" t="s">
        <v>373</v>
      </c>
      <c r="C7" s="208" t="s">
        <v>82</v>
      </c>
      <c r="D7" s="207" t="s">
        <v>138</v>
      </c>
    </row>
    <row r="8" spans="1:4" ht="60.75" customHeight="1">
      <c r="A8" s="207" t="s">
        <v>197</v>
      </c>
      <c r="B8" s="266"/>
      <c r="C8" s="209" t="s">
        <v>245</v>
      </c>
      <c r="D8" s="207" t="s">
        <v>197</v>
      </c>
    </row>
    <row r="9" spans="1:4" ht="57" customHeight="1">
      <c r="A9" s="261" t="s">
        <v>2</v>
      </c>
      <c r="B9" s="262"/>
      <c r="C9" s="262"/>
      <c r="D9" s="263"/>
    </row>
    <row r="10" spans="1:4" ht="38.25">
      <c r="A10" s="205" t="s">
        <v>207</v>
      </c>
      <c r="B10" s="264" t="s">
        <v>374</v>
      </c>
      <c r="C10" s="210" t="s">
        <v>255</v>
      </c>
      <c r="D10" s="205" t="s">
        <v>207</v>
      </c>
    </row>
    <row r="11" spans="1:4" ht="25.5">
      <c r="A11" s="207" t="s">
        <v>140</v>
      </c>
      <c r="B11" s="265"/>
      <c r="C11" s="208" t="s">
        <v>83</v>
      </c>
      <c r="D11" s="207" t="s">
        <v>140</v>
      </c>
    </row>
    <row r="12" spans="1:4" ht="33.75" customHeight="1">
      <c r="A12" s="207" t="s">
        <v>141</v>
      </c>
      <c r="B12" s="266"/>
      <c r="C12" s="210" t="s">
        <v>84</v>
      </c>
      <c r="D12" s="207" t="s">
        <v>141</v>
      </c>
    </row>
    <row r="13" spans="1:4" ht="54" customHeight="1">
      <c r="A13" s="207" t="s">
        <v>153</v>
      </c>
      <c r="B13" s="264" t="s">
        <v>375</v>
      </c>
      <c r="C13" s="210" t="s">
        <v>95</v>
      </c>
      <c r="D13" s="207" t="s">
        <v>153</v>
      </c>
    </row>
    <row r="14" spans="1:4" ht="46.5" customHeight="1">
      <c r="A14" s="207" t="s">
        <v>144</v>
      </c>
      <c r="B14" s="265"/>
      <c r="C14" s="208" t="s">
        <v>87</v>
      </c>
      <c r="D14" s="207" t="s">
        <v>144</v>
      </c>
    </row>
    <row r="15" spans="1:4" ht="57" customHeight="1">
      <c r="A15" s="207" t="s">
        <v>150</v>
      </c>
      <c r="B15" s="266"/>
      <c r="C15" s="211" t="s">
        <v>92</v>
      </c>
      <c r="D15" s="207" t="s">
        <v>150</v>
      </c>
    </row>
    <row r="16" spans="1:4" ht="73.5" customHeight="1">
      <c r="A16" s="212" t="s">
        <v>209</v>
      </c>
      <c r="B16" s="213" t="s">
        <v>376</v>
      </c>
      <c r="C16" s="214" t="s">
        <v>96</v>
      </c>
      <c r="D16" s="212" t="s">
        <v>209</v>
      </c>
    </row>
    <row r="17" spans="1:4" ht="60.75" customHeight="1">
      <c r="A17" s="207" t="s">
        <v>151</v>
      </c>
      <c r="B17" s="267" t="s">
        <v>377</v>
      </c>
      <c r="C17" s="210" t="s">
        <v>93</v>
      </c>
      <c r="D17" s="207" t="s">
        <v>151</v>
      </c>
    </row>
    <row r="18" spans="1:4" ht="25.5">
      <c r="A18" s="207" t="s">
        <v>142</v>
      </c>
      <c r="B18" s="265"/>
      <c r="C18" s="210" t="s">
        <v>85</v>
      </c>
      <c r="D18" s="207" t="s">
        <v>142</v>
      </c>
    </row>
    <row r="19" spans="1:4" ht="38.25" customHeight="1">
      <c r="A19" s="207" t="s">
        <v>143</v>
      </c>
      <c r="B19" s="265"/>
      <c r="C19" s="208" t="s">
        <v>86</v>
      </c>
      <c r="D19" s="207" t="s">
        <v>143</v>
      </c>
    </row>
    <row r="20" spans="1:4" ht="25.5">
      <c r="A20" s="207" t="s">
        <v>145</v>
      </c>
      <c r="B20" s="265"/>
      <c r="C20" s="210" t="s">
        <v>88</v>
      </c>
      <c r="D20" s="207" t="s">
        <v>145</v>
      </c>
    </row>
    <row r="21" spans="1:4" ht="53.25" customHeight="1">
      <c r="A21" s="207" t="s">
        <v>210</v>
      </c>
      <c r="B21" s="265"/>
      <c r="C21" s="210" t="s">
        <v>97</v>
      </c>
      <c r="D21" s="207" t="s">
        <v>210</v>
      </c>
    </row>
    <row r="22" spans="1:4" ht="35.25" customHeight="1">
      <c r="A22" s="205" t="s">
        <v>211</v>
      </c>
      <c r="B22" s="265"/>
      <c r="C22" s="215" t="s">
        <v>117</v>
      </c>
      <c r="D22" s="205" t="s">
        <v>211</v>
      </c>
    </row>
    <row r="23" spans="1:4" ht="15" customHeight="1">
      <c r="A23" s="205" t="s">
        <v>212</v>
      </c>
      <c r="B23" s="265"/>
      <c r="C23" s="215" t="s">
        <v>118</v>
      </c>
      <c r="D23" s="205" t="s">
        <v>212</v>
      </c>
    </row>
    <row r="24" spans="1:4" ht="38.25">
      <c r="A24" s="216" t="s">
        <v>213</v>
      </c>
      <c r="B24" s="265"/>
      <c r="C24" s="210" t="s">
        <v>98</v>
      </c>
      <c r="D24" s="216" t="s">
        <v>213</v>
      </c>
    </row>
    <row r="25" spans="1:4" ht="51">
      <c r="A25" s="217" t="s">
        <v>214</v>
      </c>
      <c r="B25" s="266"/>
      <c r="C25" s="218" t="s">
        <v>119</v>
      </c>
      <c r="D25" s="219" t="s">
        <v>214</v>
      </c>
    </row>
    <row r="26" spans="1:4">
      <c r="A26" s="220"/>
      <c r="B26" s="221"/>
      <c r="C26" s="222"/>
      <c r="D26" s="223"/>
    </row>
    <row r="27" spans="1:4">
      <c r="A27" s="220"/>
      <c r="B27" s="221"/>
      <c r="C27" s="224"/>
      <c r="D27" s="223"/>
    </row>
    <row r="28" spans="1:4" ht="33.75" customHeight="1">
      <c r="A28" s="220"/>
      <c r="B28" s="221"/>
      <c r="C28" s="225"/>
      <c r="D28" s="223"/>
    </row>
  </sheetData>
  <customSheetViews>
    <customSheetView guid="{29736CA9-AFAA-4B91-9381-BED3A6394ADD}" topLeftCell="A13">
      <selection activeCell="H45" sqref="H45"/>
      <pageMargins left="0.43" right="0.39" top="0.75" bottom="0.75" header="0.3" footer="0.3"/>
      <pageSetup paperSize="9" orientation="landscape" verticalDpi="0" r:id="rId1"/>
    </customSheetView>
    <customSheetView guid="{23BBA355-E9EB-4838-8D76-4DD9D4B0A822}">
      <selection activeCell="A7" sqref="A7"/>
      <pageMargins left="0.43" right="0.39" top="0.75" bottom="0.75" header="0.3" footer="0.3"/>
      <pageSetup paperSize="9" orientation="landscape" verticalDpi="0" r:id="rId2"/>
    </customSheetView>
  </customSheetViews>
  <mergeCells count="9">
    <mergeCell ref="A9:D9"/>
    <mergeCell ref="B10:B12"/>
    <mergeCell ref="B13:B15"/>
    <mergeCell ref="B17:B25"/>
    <mergeCell ref="A1:D1"/>
    <mergeCell ref="A2:D2"/>
    <mergeCell ref="A4:D4"/>
    <mergeCell ref="B5:B6"/>
    <mergeCell ref="B7:B8"/>
  </mergeCells>
  <phoneticPr fontId="14" type="noConversion"/>
  <pageMargins left="0.43" right="0.39" top="0.75" bottom="0.75" header="0.3" footer="0.3"/>
  <pageSetup paperSize="9" scale="65" orientation="portrait" r:id="rId3"/>
  <rowBreaks count="1" manualBreakCount="1">
    <brk id="22" max="16383" man="1"/>
  </rowBreaks>
  <colBreaks count="1" manualBreakCount="1">
    <brk id="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30</vt:i4>
      </vt:variant>
    </vt:vector>
  </HeadingPairs>
  <TitlesOfParts>
    <vt:vector size="38" baseType="lpstr">
      <vt:lpstr>Stac</vt:lpstr>
      <vt:lpstr>Tabela_efektów</vt:lpstr>
      <vt:lpstr>Wiedza</vt:lpstr>
      <vt:lpstr>Umiejętności</vt:lpstr>
      <vt:lpstr>Kompetencje</vt:lpstr>
      <vt:lpstr>!Statystyki</vt:lpstr>
      <vt:lpstr>Kompetencje_inżynierskie</vt:lpstr>
      <vt:lpstr>Opis_efektów_inż</vt:lpstr>
      <vt:lpstr>_rok1</vt:lpstr>
      <vt:lpstr>_rok2</vt:lpstr>
      <vt:lpstr>_rok3</vt:lpstr>
      <vt:lpstr>_rok4</vt:lpstr>
      <vt:lpstr>_sem1</vt:lpstr>
      <vt:lpstr>_sem2</vt:lpstr>
      <vt:lpstr>_sem3</vt:lpstr>
      <vt:lpstr>_sem4</vt:lpstr>
      <vt:lpstr>_sem5</vt:lpstr>
      <vt:lpstr>_sem6</vt:lpstr>
      <vt:lpstr>_sem7</vt:lpstr>
      <vt:lpstr>_wyk1</vt:lpstr>
      <vt:lpstr>_wyk2</vt:lpstr>
      <vt:lpstr>_wyk3</vt:lpstr>
      <vt:lpstr>_wyk4</vt:lpstr>
      <vt:lpstr>_wyk5</vt:lpstr>
      <vt:lpstr>_wyk6</vt:lpstr>
      <vt:lpstr>_wyk7</vt:lpstr>
      <vt:lpstr>all</vt:lpstr>
      <vt:lpstr>Opis_efektów_inż!Obszar_wydruku</vt:lpstr>
      <vt:lpstr>Stac!Obszar_wydruku</vt:lpstr>
      <vt:lpstr>Tabela_efektów!Obszar_wydruku</vt:lpstr>
      <vt:lpstr>Umiejętności!OLE_LINK17</vt:lpstr>
      <vt:lpstr>suma1</vt:lpstr>
      <vt:lpstr>suma2</vt:lpstr>
      <vt:lpstr>suma3</vt:lpstr>
      <vt:lpstr>suma4</vt:lpstr>
      <vt:lpstr>suma5</vt:lpstr>
      <vt:lpstr>suma6</vt:lpstr>
      <vt:lpstr>suma7</vt:lpstr>
    </vt:vector>
  </TitlesOfParts>
  <Company>Politechnika Poznańska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Krolikowski;Katarzyna Małkowska</dc:creator>
  <cp:lastModifiedBy>Piotr Dutkiewicz</cp:lastModifiedBy>
  <cp:lastPrinted>2019-03-03T20:43:00Z</cp:lastPrinted>
  <dcterms:created xsi:type="dcterms:W3CDTF">2008-06-20T16:27:18Z</dcterms:created>
  <dcterms:modified xsi:type="dcterms:W3CDTF">2019-06-06T12:06:16Z</dcterms:modified>
</cp:coreProperties>
</file>